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Articles (2-15-2016)\BOOK Feb-2017\Templates to Publish with Book\"/>
    </mc:Choice>
  </mc:AlternateContent>
  <bookViews>
    <workbookView xWindow="0" yWindow="0" windowWidth="15336" windowHeight="5052"/>
  </bookViews>
  <sheets>
    <sheet name="Beta - AAPL Example" sheetId="2" r:id="rId1"/>
  </sheets>
  <externalReferences>
    <externalReference r:id="rId2"/>
    <externalReference r:id="rId3"/>
    <externalReference r:id="rId4"/>
    <externalReference r:id="rId5"/>
  </externalReferences>
  <definedNames>
    <definedName name="__FDS_HYPERLINK_TOGGLE_STATE__" hidden="1">"ON"</definedName>
    <definedName name="BLPH1" hidden="1">'[1]Mthly Data'!$A$3</definedName>
    <definedName name="BLPH2" hidden="1">'[2]Mthly Data'!#REF!</definedName>
    <definedName name="BLPH3" hidden="1">'[2]Mthly Data'!#REF!</definedName>
    <definedName name="blph4" hidden="1">'[2]Mthly Data'!#REF!</definedName>
    <definedName name="DATA">'[3]Estimates by Analyst'!$B$6:$M$50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RATE" hidden="1">"c2192"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40778.7738310185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39198.552349537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SPWS_WBID">"A9EF4D1B-1F9B-4EF3-B1B3-BD977E2191EF"</definedName>
    <definedName name="TREAS1">'[4]Data-Interest Rates'!#REF!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C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</calcChain>
</file>

<file path=xl/sharedStrings.xml><?xml version="1.0" encoding="utf-8"?>
<sst xmlns="http://schemas.openxmlformats.org/spreadsheetml/2006/main" count="26" uniqueCount="24">
  <si>
    <t>Date</t>
  </si>
  <si>
    <t>AAPL Price</t>
  </si>
  <si>
    <t>AAPL % Chg</t>
  </si>
  <si>
    <t>S&amp;P500 % Chg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</si>
  <si>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</si>
  <si>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</si>
  <si>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</si>
  <si>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</si>
  <si>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</si>
  <si>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</si>
  <si>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</si>
  <si>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</si>
  <si>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</si>
  <si>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</si>
  <si>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</si>
  <si>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</si>
  <si>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</si>
  <si>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</si>
  <si>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</si>
  <si>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</si>
  <si>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</si>
  <si>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</si>
  <si>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</si>
  <si>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S&amp;P 500 Index (TR)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</si>
</sst>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9" formatCode="0.0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164" fontId="2" fillId="2" borderId="1" xfId="1" quotePrefix="1" applyNumberFormat="1" applyFont="1" applyFill="1" applyBorder="1" applyAlignment="1">
      <alignment horizontal="left"/>
    </xf>
    <xf numFmtId="164" fontId="2" fillId="2" borderId="2" xfId="1" quotePrefix="1" applyNumberFormat="1" applyFont="1" applyFill="1" applyBorder="1" applyAlignment="1">
      <alignment horizontal="left"/>
    </xf>
    <xf numFmtId="0" fontId="1" fillId="0" borderId="0" xfId="2" applyAlignment="1">
      <alignment wrapText="1"/>
    </xf>
    <xf numFmtId="14" fontId="1" fillId="0" borderId="3" xfId="2" applyNumberFormat="1" applyBorder="1"/>
    <xf numFmtId="43" fontId="0" fillId="0" borderId="0" xfId="1" applyFont="1" applyBorder="1"/>
    <xf numFmtId="165" fontId="0" fillId="0" borderId="0" xfId="3" applyNumberFormat="1" applyFont="1" applyBorder="1"/>
    <xf numFmtId="165" fontId="0" fillId="0" borderId="4" xfId="3" applyNumberFormat="1" applyFont="1" applyBorder="1"/>
    <xf numFmtId="0" fontId="1" fillId="0" borderId="0" xfId="2"/>
    <xf numFmtId="0" fontId="1" fillId="0" borderId="0" xfId="2" applyFont="1" applyAlignment="1">
      <alignment horizontal="right"/>
    </xf>
    <xf numFmtId="0" fontId="1" fillId="0" borderId="0" xfId="2" applyAlignment="1">
      <alignment horizontal="right"/>
    </xf>
    <xf numFmtId="14" fontId="1" fillId="0" borderId="7" xfId="2" applyNumberFormat="1" applyBorder="1"/>
    <xf numFmtId="43" fontId="0" fillId="0" borderId="8" xfId="1" applyFont="1" applyBorder="1"/>
    <xf numFmtId="165" fontId="0" fillId="0" borderId="8" xfId="3" applyNumberFormat="1" applyFont="1" applyBorder="1"/>
    <xf numFmtId="165" fontId="0" fillId="0" borderId="9" xfId="3" applyNumberFormat="1" applyFont="1" applyBorder="1"/>
    <xf numFmtId="0" fontId="1" fillId="0" borderId="0" xfId="2" applyAlignment="1">
      <alignment horizontal="left"/>
    </xf>
    <xf numFmtId="43" fontId="0" fillId="0" borderId="0" xfId="1" applyFont="1"/>
    <xf numFmtId="0" fontId="1" fillId="0" borderId="0" xfId="2" applyBorder="1"/>
    <xf numFmtId="0" fontId="1" fillId="0" borderId="8" xfId="2" applyBorder="1"/>
    <xf numFmtId="0" fontId="0" fillId="0" borderId="0" xfId="0" applyFill="1" applyBorder="1" applyAlignment="1"/>
    <xf numFmtId="0" fontId="0" fillId="0" borderId="6" xfId="0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169" fontId="0" fillId="0" borderId="0" xfId="0" applyNumberFormat="1" applyFill="1" applyBorder="1" applyAlignment="1"/>
    <xf numFmtId="169" fontId="0" fillId="0" borderId="6" xfId="0" applyNumberFormat="1" applyFill="1" applyBorder="1" applyAlignment="1"/>
    <xf numFmtId="2" fontId="0" fillId="0" borderId="6" xfId="0" applyNumberFormat="1" applyFill="1" applyBorder="1" applyAlignment="1"/>
  </cellXfs>
  <cellStyles count="6">
    <cellStyle name="Comma 2" xfId="1"/>
    <cellStyle name="Normal" xfId="0" builtinId="0"/>
    <cellStyle name="Normal 141" xfId="5"/>
    <cellStyle name="Normal 2" xfId="2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US%20Indi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Index%20Review%204%20(US%20Indices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ticles%20(11-30-2015)/Apple/Apple%20Model%2012-4-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ticles%20(2-15-2016)/ERP/ERP%20Model%20(C101)%205-28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Data"/>
      <sheetName val="Annual Data"/>
      <sheetName val="sectors"/>
      <sheetName val="sectors _ annual"/>
      <sheetName val="Stats"/>
      <sheetName val="size"/>
      <sheetName val="Excess Returns"/>
      <sheetName val="risk vs return"/>
      <sheetName val="S&amp;P 500"/>
      <sheetName val="cons disc"/>
      <sheetName val="cons staple"/>
      <sheetName val="energy"/>
      <sheetName val="Financial"/>
      <sheetName val="Healthcare"/>
      <sheetName val="Industrials"/>
      <sheetName val="Info Tech"/>
      <sheetName val="Materials"/>
      <sheetName val="Telecom"/>
      <sheetName val="Utilities"/>
      <sheetName val="mid cap"/>
      <sheetName val="sml cap"/>
      <sheetName val="total mkt"/>
      <sheetName val="largecap"/>
    </sheetNames>
    <sheetDataSet>
      <sheetData sheetId="0">
        <row r="3">
          <cell r="A3">
            <v>32142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thly Data"/>
      <sheetName val="Mthly Data (TR)"/>
      <sheetName val="sectors"/>
      <sheetName val="Qtrly Data"/>
      <sheetName val="Stats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500 portfolio"/>
      <sheetName val="500 pivot"/>
      <sheetName val="400 portfolio"/>
      <sheetName val="600 portfolio"/>
      <sheetName val="super portfolio"/>
      <sheetName val="900 portfolio"/>
      <sheetName val="1000 portfolio"/>
      <sheetName val="100 portfolio"/>
      <sheetName val="500 G portfolio"/>
      <sheetName val="500 V portfolio"/>
      <sheetName val="500 EWI portfolio"/>
      <sheetName val="1000 pivot"/>
      <sheetName val="400 G portfolio"/>
      <sheetName val="400 V portfolio"/>
      <sheetName val="600 G portfolio"/>
      <sheetName val="600 V portfolio"/>
      <sheetName val="sml mid pivot"/>
      <sheetName val="G&amp;V Comp"/>
      <sheetName val="Annual Data"/>
      <sheetName val="sectors annual"/>
      <sheetName val="34"/>
      <sheetName val="35"/>
      <sheetName val="36"/>
      <sheetName val="37"/>
      <sheetName val="38"/>
      <sheetName val="39"/>
      <sheetName val="Index Comp (TR)"/>
      <sheetName val="REIT"/>
      <sheetName val="REIT portfolio"/>
      <sheetName val="1000 porfolio"/>
      <sheetName val="4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 of Use"/>
      <sheetName val="Earnings Model"/>
      <sheetName val="BOTE"/>
      <sheetName val="Estimates by Analyst"/>
      <sheetName val="After Earnings"/>
      <sheetName val="Charts"/>
    </sheetNames>
    <sheetDataSet>
      <sheetData sheetId="0"/>
      <sheetData sheetId="1" refreshError="1"/>
      <sheetData sheetId="2" refreshError="1"/>
      <sheetData sheetId="3">
        <row r="6">
          <cell r="B6" t="str">
            <v>Raymond James</v>
          </cell>
          <cell r="C6" t="str">
            <v>TAVIS C MCCOURT</v>
          </cell>
          <cell r="D6" t="str">
            <v>market perform</v>
          </cell>
          <cell r="E6">
            <v>42209</v>
          </cell>
          <cell r="F6">
            <v>0</v>
          </cell>
          <cell r="G6">
            <v>14314</v>
          </cell>
          <cell r="H6">
            <v>10550</v>
          </cell>
          <cell r="I6">
            <v>50163</v>
          </cell>
          <cell r="J6">
            <v>13914</v>
          </cell>
          <cell r="K6">
            <v>1.84</v>
          </cell>
          <cell r="L6">
            <v>33.299999999999997</v>
          </cell>
          <cell r="M6">
            <v>-146185</v>
          </cell>
        </row>
        <row r="7">
          <cell r="B7" t="str">
            <v>Exane BNP Paribas</v>
          </cell>
          <cell r="C7" t="str">
            <v>ALEXANDER PETERC</v>
          </cell>
          <cell r="D7" t="str">
            <v>outperform</v>
          </cell>
          <cell r="E7">
            <v>42209</v>
          </cell>
          <cell r="F7">
            <v>150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Morgan Stanley</v>
          </cell>
          <cell r="C8" t="str">
            <v>KATHRYN HUBERTY</v>
          </cell>
          <cell r="D8" t="str">
            <v>Overwt/Cautious</v>
          </cell>
          <cell r="E8">
            <v>42208</v>
          </cell>
          <cell r="F8">
            <v>155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BMO Capital Markets</v>
          </cell>
          <cell r="C9" t="str">
            <v>KEITH F BACHMAN</v>
          </cell>
          <cell r="D9" t="str">
            <v>outperform</v>
          </cell>
          <cell r="E9">
            <v>42207</v>
          </cell>
          <cell r="F9">
            <v>145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Societe Generale</v>
          </cell>
          <cell r="C10" t="str">
            <v>ANDY PERKINS</v>
          </cell>
          <cell r="D10" t="str">
            <v>buy</v>
          </cell>
          <cell r="E10">
            <v>42207</v>
          </cell>
          <cell r="F10">
            <v>140</v>
          </cell>
          <cell r="G10">
            <v>14395</v>
          </cell>
          <cell r="H10">
            <v>10652</v>
          </cell>
          <cell r="I10">
            <v>49101</v>
          </cell>
          <cell r="J10">
            <v>0</v>
          </cell>
          <cell r="K10">
            <v>1.87</v>
          </cell>
          <cell r="L10">
            <v>0</v>
          </cell>
          <cell r="M10">
            <v>0</v>
          </cell>
        </row>
        <row r="11">
          <cell r="B11" t="str">
            <v>ABG Sundal Collier</v>
          </cell>
          <cell r="C11" t="str">
            <v>PER LINDBERG</v>
          </cell>
          <cell r="D11" t="str">
            <v>sell</v>
          </cell>
          <cell r="E11">
            <v>42207</v>
          </cell>
          <cell r="F11">
            <v>65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RBC Capital Markets</v>
          </cell>
          <cell r="C12" t="str">
            <v>AMIT DARYANANI</v>
          </cell>
          <cell r="D12" t="str">
            <v>outperform</v>
          </cell>
          <cell r="E12">
            <v>42207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Argus Research Corp</v>
          </cell>
          <cell r="C13" t="str">
            <v>JAMES KELLEHER</v>
          </cell>
          <cell r="D13" t="str">
            <v>buy</v>
          </cell>
          <cell r="E13">
            <v>42207</v>
          </cell>
          <cell r="F13">
            <v>145</v>
          </cell>
          <cell r="G13">
            <v>0</v>
          </cell>
          <cell r="H13">
            <v>0</v>
          </cell>
          <cell r="I13">
            <v>51300</v>
          </cell>
          <cell r="J13">
            <v>0</v>
          </cell>
          <cell r="K13">
            <v>1.81</v>
          </cell>
          <cell r="L13">
            <v>0</v>
          </cell>
          <cell r="M13">
            <v>0</v>
          </cell>
        </row>
        <row r="14">
          <cell r="B14" t="str">
            <v>Brean Capital LLC</v>
          </cell>
          <cell r="C14" t="str">
            <v>ANANDA BARUAH</v>
          </cell>
          <cell r="D14" t="str">
            <v>buy</v>
          </cell>
          <cell r="E14">
            <v>42207</v>
          </cell>
          <cell r="F14">
            <v>170</v>
          </cell>
          <cell r="G14">
            <v>14482</v>
          </cell>
          <cell r="H14">
            <v>10934</v>
          </cell>
          <cell r="I14">
            <v>51300</v>
          </cell>
          <cell r="J14">
            <v>0</v>
          </cell>
          <cell r="K14">
            <v>1.91</v>
          </cell>
          <cell r="L14">
            <v>0</v>
          </cell>
          <cell r="M14">
            <v>0</v>
          </cell>
        </row>
        <row r="15">
          <cell r="B15" t="str">
            <v>Credit Suisse</v>
          </cell>
          <cell r="C15" t="str">
            <v>KULBINDER GARCHA</v>
          </cell>
          <cell r="D15" t="str">
            <v>outperform</v>
          </cell>
          <cell r="E15">
            <v>42207</v>
          </cell>
          <cell r="F15">
            <v>145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Hilliard Lyons</v>
          </cell>
          <cell r="C16" t="str">
            <v>STEPHEN TURNER</v>
          </cell>
          <cell r="D16" t="str">
            <v>long-term buy</v>
          </cell>
          <cell r="E16">
            <v>42207</v>
          </cell>
          <cell r="F16">
            <v>154</v>
          </cell>
          <cell r="G16">
            <v>14643</v>
          </cell>
          <cell r="H16">
            <v>10792</v>
          </cell>
          <cell r="I16">
            <v>51383</v>
          </cell>
          <cell r="J16">
            <v>0</v>
          </cell>
          <cell r="K16">
            <v>1.9</v>
          </cell>
          <cell r="L16">
            <v>0</v>
          </cell>
          <cell r="M16">
            <v>0</v>
          </cell>
        </row>
        <row r="17">
          <cell r="B17" t="str">
            <v>JPMorgan</v>
          </cell>
          <cell r="C17" t="str">
            <v>ROD HALL</v>
          </cell>
          <cell r="D17" t="str">
            <v>overweight</v>
          </cell>
          <cell r="E17">
            <v>42207</v>
          </cell>
          <cell r="F17">
            <v>145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Jefferies</v>
          </cell>
          <cell r="C18" t="str">
            <v>SUNDEEP BAJIKAR</v>
          </cell>
          <cell r="D18" t="str">
            <v>hold</v>
          </cell>
          <cell r="E18">
            <v>42207</v>
          </cell>
          <cell r="F18">
            <v>135</v>
          </cell>
          <cell r="G18">
            <v>14046</v>
          </cell>
          <cell r="H18">
            <v>10352</v>
          </cell>
          <cell r="I18">
            <v>50185</v>
          </cell>
          <cell r="J18">
            <v>13816</v>
          </cell>
          <cell r="K18">
            <v>1.81</v>
          </cell>
          <cell r="L18">
            <v>0</v>
          </cell>
          <cell r="M18">
            <v>0</v>
          </cell>
        </row>
        <row r="19">
          <cell r="B19" t="str">
            <v>Robert W. Baird &amp; Co</v>
          </cell>
          <cell r="C19" t="str">
            <v>WILLIAM V POWER</v>
          </cell>
          <cell r="D19" t="str">
            <v>outperform</v>
          </cell>
          <cell r="E19">
            <v>42207</v>
          </cell>
          <cell r="F19">
            <v>155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FBR Capital Markets</v>
          </cell>
          <cell r="C20" t="str">
            <v>DANIEL H IVES</v>
          </cell>
          <cell r="D20" t="str">
            <v>outperform</v>
          </cell>
          <cell r="E20">
            <v>42207</v>
          </cell>
          <cell r="F20">
            <v>175</v>
          </cell>
          <cell r="G20">
            <v>14400</v>
          </cell>
          <cell r="H20">
            <v>10400</v>
          </cell>
          <cell r="I20">
            <v>50900</v>
          </cell>
          <cell r="J20">
            <v>0</v>
          </cell>
          <cell r="K20">
            <v>1.89</v>
          </cell>
          <cell r="L20">
            <v>0</v>
          </cell>
          <cell r="M20">
            <v>0</v>
          </cell>
        </row>
        <row r="21">
          <cell r="B21" t="str">
            <v>Macquarie</v>
          </cell>
          <cell r="C21" t="str">
            <v>BENJAMIN A SCHACHTER</v>
          </cell>
          <cell r="D21" t="str">
            <v>outperform</v>
          </cell>
          <cell r="E21">
            <v>42207</v>
          </cell>
          <cell r="F21">
            <v>140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Cantor Fitzgerald</v>
          </cell>
          <cell r="C22" t="str">
            <v>BRIAN J WHITE</v>
          </cell>
          <cell r="D22" t="str">
            <v>buy</v>
          </cell>
          <cell r="E22">
            <v>42207</v>
          </cell>
          <cell r="F22">
            <v>195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Stifel</v>
          </cell>
          <cell r="C23" t="str">
            <v>AARON C RAKERS</v>
          </cell>
          <cell r="D23" t="str">
            <v>buy</v>
          </cell>
          <cell r="E23">
            <v>42207</v>
          </cell>
          <cell r="F23">
            <v>150</v>
          </cell>
          <cell r="G23">
            <v>14315</v>
          </cell>
          <cell r="H23">
            <v>10550</v>
          </cell>
          <cell r="I23">
            <v>50235</v>
          </cell>
          <cell r="J23">
            <v>13915</v>
          </cell>
          <cell r="K23">
            <v>1.85</v>
          </cell>
          <cell r="L23">
            <v>0</v>
          </cell>
          <cell r="M23">
            <v>0</v>
          </cell>
        </row>
        <row r="24">
          <cell r="B24" t="str">
            <v>Berenberg</v>
          </cell>
          <cell r="C24" t="str">
            <v>ADNAAN AHMAD</v>
          </cell>
          <cell r="D24" t="str">
            <v>sell</v>
          </cell>
          <cell r="E24">
            <v>42207</v>
          </cell>
          <cell r="F24">
            <v>85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Oppenheimer &amp; Co</v>
          </cell>
          <cell r="C25" t="str">
            <v>ANDREW UERKWITZ</v>
          </cell>
          <cell r="D25" t="str">
            <v>outperform</v>
          </cell>
          <cell r="E25">
            <v>42207</v>
          </cell>
          <cell r="F25">
            <v>155</v>
          </cell>
          <cell r="G25">
            <v>14469</v>
          </cell>
          <cell r="H25">
            <v>11600</v>
          </cell>
          <cell r="I25">
            <v>51071</v>
          </cell>
          <cell r="J25">
            <v>0</v>
          </cell>
          <cell r="K25">
            <v>2.0299999999999998</v>
          </cell>
          <cell r="L25">
            <v>33.9</v>
          </cell>
          <cell r="M25">
            <v>0</v>
          </cell>
        </row>
        <row r="26">
          <cell r="B26" t="str">
            <v>Wells Fargo Securities</v>
          </cell>
          <cell r="C26" t="str">
            <v>MAYNARD UM</v>
          </cell>
          <cell r="D26" t="str">
            <v>market perform</v>
          </cell>
          <cell r="E26">
            <v>42207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Cowen and Company</v>
          </cell>
          <cell r="C27" t="str">
            <v>TIMOTHY M ARCURI</v>
          </cell>
          <cell r="D27" t="str">
            <v>market perform</v>
          </cell>
          <cell r="E27">
            <v>42207</v>
          </cell>
          <cell r="F27">
            <v>130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JMP Securities</v>
          </cell>
          <cell r="C28" t="str">
            <v>ALEX GAUNA</v>
          </cell>
          <cell r="D28" t="str">
            <v>market outperform</v>
          </cell>
          <cell r="E28">
            <v>42207</v>
          </cell>
          <cell r="F28">
            <v>150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Maxim Group LLC</v>
          </cell>
          <cell r="C29" t="str">
            <v>NEHAL CHOKSHI</v>
          </cell>
          <cell r="D29" t="str">
            <v>hold</v>
          </cell>
          <cell r="E29">
            <v>42207</v>
          </cell>
          <cell r="F29">
            <v>144</v>
          </cell>
          <cell r="G29">
            <v>13770</v>
          </cell>
          <cell r="H29">
            <v>10158</v>
          </cell>
          <cell r="I29">
            <v>50070</v>
          </cell>
          <cell r="J29">
            <v>13459</v>
          </cell>
          <cell r="K29">
            <v>1.77</v>
          </cell>
          <cell r="L29">
            <v>0</v>
          </cell>
          <cell r="M29">
            <v>-142758</v>
          </cell>
        </row>
        <row r="30">
          <cell r="B30" t="str">
            <v>Susquehanna Financial Group</v>
          </cell>
          <cell r="C30" t="str">
            <v>CHRISTOPHER CASO</v>
          </cell>
          <cell r="D30" t="str">
            <v>Positive</v>
          </cell>
          <cell r="E30">
            <v>42207</v>
          </cell>
          <cell r="F30">
            <v>155</v>
          </cell>
          <cell r="G30">
            <v>14056</v>
          </cell>
          <cell r="H30">
            <v>10366</v>
          </cell>
          <cell r="I30">
            <v>50087</v>
          </cell>
          <cell r="J30">
            <v>0</v>
          </cell>
          <cell r="K30">
            <v>1.8</v>
          </cell>
          <cell r="L30">
            <v>0</v>
          </cell>
          <cell r="M30">
            <v>0</v>
          </cell>
        </row>
        <row r="31">
          <cell r="B31" t="str">
            <v>Atlantic Equities LLP</v>
          </cell>
          <cell r="C31" t="str">
            <v>JAMES CORDWELL</v>
          </cell>
          <cell r="D31" t="str">
            <v>overweight</v>
          </cell>
          <cell r="E31">
            <v>42207</v>
          </cell>
          <cell r="F31">
            <v>150</v>
          </cell>
          <cell r="G31">
            <v>14523</v>
          </cell>
          <cell r="H31">
            <v>10704</v>
          </cell>
          <cell r="I31">
            <v>51212</v>
          </cell>
          <cell r="J31">
            <v>0</v>
          </cell>
          <cell r="K31">
            <v>1.87</v>
          </cell>
          <cell r="L31">
            <v>0</v>
          </cell>
          <cell r="M31">
            <v>0</v>
          </cell>
        </row>
        <row r="32">
          <cell r="B32" t="str">
            <v>Cross Research</v>
          </cell>
          <cell r="C32" t="str">
            <v>SHANNON S CROSS</v>
          </cell>
          <cell r="D32" t="str">
            <v>buy</v>
          </cell>
          <cell r="E32">
            <v>42207</v>
          </cell>
          <cell r="F32">
            <v>150</v>
          </cell>
          <cell r="G32">
            <v>14485</v>
          </cell>
          <cell r="H32">
            <v>10647</v>
          </cell>
          <cell r="I32">
            <v>50514</v>
          </cell>
          <cell r="J32">
            <v>0</v>
          </cell>
          <cell r="K32">
            <v>1.86</v>
          </cell>
          <cell r="L32">
            <v>0</v>
          </cell>
          <cell r="M32">
            <v>0</v>
          </cell>
        </row>
        <row r="33">
          <cell r="B33" t="str">
            <v>Piper Jaffray</v>
          </cell>
          <cell r="C33" t="str">
            <v>EUGENE E MUNSTER</v>
          </cell>
          <cell r="D33" t="str">
            <v>overweight</v>
          </cell>
          <cell r="E33">
            <v>42207</v>
          </cell>
          <cell r="F33">
            <v>172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FBN Securities</v>
          </cell>
          <cell r="C34" t="str">
            <v>SHEBLY SEYRAFI</v>
          </cell>
          <cell r="D34" t="str">
            <v>outperform</v>
          </cell>
          <cell r="E34">
            <v>42207</v>
          </cell>
          <cell r="F34">
            <v>150</v>
          </cell>
          <cell r="G34">
            <v>14745</v>
          </cell>
          <cell r="H34">
            <v>10867</v>
          </cell>
          <cell r="I34">
            <v>51554</v>
          </cell>
          <cell r="J34">
            <v>0</v>
          </cell>
          <cell r="K34">
            <v>1.9</v>
          </cell>
          <cell r="L34">
            <v>29.2</v>
          </cell>
          <cell r="M34">
            <v>-160538</v>
          </cell>
        </row>
        <row r="35">
          <cell r="B35" t="str">
            <v>Pacific Crest Securities</v>
          </cell>
          <cell r="C35" t="str">
            <v>ANDY HARGREAVES</v>
          </cell>
          <cell r="D35" t="str">
            <v>sector weight</v>
          </cell>
          <cell r="E35">
            <v>42206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William Blair &amp; Co</v>
          </cell>
          <cell r="C36" t="str">
            <v>ANIL K DORADLA</v>
          </cell>
          <cell r="D36" t="str">
            <v>outperform</v>
          </cell>
          <cell r="E36">
            <v>42206</v>
          </cell>
          <cell r="F36">
            <v>0</v>
          </cell>
          <cell r="G36">
            <v>14190</v>
          </cell>
          <cell r="H36">
            <v>10458</v>
          </cell>
          <cell r="I36">
            <v>50511</v>
          </cell>
          <cell r="J36">
            <v>0</v>
          </cell>
          <cell r="K36">
            <v>1.82</v>
          </cell>
          <cell r="L36">
            <v>0</v>
          </cell>
          <cell r="M36">
            <v>0</v>
          </cell>
        </row>
        <row r="37">
          <cell r="B37" t="str">
            <v>Canaccord Genuity Corp</v>
          </cell>
          <cell r="C37" t="str">
            <v>T MICHAEL WALKLEY</v>
          </cell>
          <cell r="D37" t="str">
            <v>buy</v>
          </cell>
          <cell r="E37">
            <v>42206</v>
          </cell>
          <cell r="F37">
            <v>155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BGC Partners</v>
          </cell>
          <cell r="C38" t="str">
            <v>COLIN W GILLIS</v>
          </cell>
          <cell r="D38" t="str">
            <v>hold</v>
          </cell>
          <cell r="E38">
            <v>42206</v>
          </cell>
          <cell r="F38">
            <v>115</v>
          </cell>
          <cell r="G38">
            <v>14341</v>
          </cell>
          <cell r="H38">
            <v>10584</v>
          </cell>
          <cell r="I38">
            <v>51811</v>
          </cell>
          <cell r="J38">
            <v>0</v>
          </cell>
          <cell r="K38">
            <v>1.84</v>
          </cell>
          <cell r="L38">
            <v>0</v>
          </cell>
          <cell r="M38">
            <v>0</v>
          </cell>
        </row>
        <row r="39">
          <cell r="B39" t="str">
            <v>BTIG LLC</v>
          </cell>
          <cell r="C39" t="str">
            <v>WALTER P PIECYK JR</v>
          </cell>
          <cell r="D39" t="str">
            <v>buy</v>
          </cell>
          <cell r="E39">
            <v>42206</v>
          </cell>
          <cell r="F39">
            <v>160</v>
          </cell>
          <cell r="G39">
            <v>14761</v>
          </cell>
          <cell r="H39">
            <v>10879</v>
          </cell>
          <cell r="I39">
            <v>51168</v>
          </cell>
          <cell r="J39">
            <v>0</v>
          </cell>
          <cell r="K39">
            <v>1.92</v>
          </cell>
          <cell r="L39">
            <v>0</v>
          </cell>
          <cell r="M39">
            <v>-145107</v>
          </cell>
        </row>
        <row r="40">
          <cell r="B40" t="str">
            <v>Edward Jones</v>
          </cell>
          <cell r="C40" t="str">
            <v>WILLIAM C KREHER</v>
          </cell>
          <cell r="D40" t="str">
            <v>hold</v>
          </cell>
          <cell r="E40">
            <v>42179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EVA Dimensions</v>
          </cell>
          <cell r="C41" t="str">
            <v>AUSTIN BURKETT</v>
          </cell>
          <cell r="D41" t="str">
            <v>hold</v>
          </cell>
          <cell r="E41">
            <v>42160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Ameriprise Advisor Services, Inc</v>
          </cell>
          <cell r="C42" t="str">
            <v>JUSTIN H BURGIN</v>
          </cell>
          <cell r="D42" t="str">
            <v>buy</v>
          </cell>
          <cell r="E42">
            <v>42131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Daiwa Securities Co. Ltd.</v>
          </cell>
          <cell r="C43" t="str">
            <v>YOKO YAMADA</v>
          </cell>
          <cell r="D43" t="str">
            <v>outperform</v>
          </cell>
          <cell r="E43">
            <v>42125</v>
          </cell>
          <cell r="F43">
            <v>137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First Shanghai Securities Ltd</v>
          </cell>
          <cell r="C44" t="str">
            <v>TSOI HO</v>
          </cell>
          <cell r="D44" t="str">
            <v>buy</v>
          </cell>
          <cell r="E44">
            <v>42124</v>
          </cell>
          <cell r="F44">
            <v>165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Goldman Sachs</v>
          </cell>
          <cell r="C45" t="str">
            <v>BILL SHOPE</v>
          </cell>
          <cell r="D45" t="str">
            <v>Buy/Cautious</v>
          </cell>
          <cell r="E45">
            <v>42122</v>
          </cell>
          <cell r="F45">
            <v>163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Hamburger Sparkasse</v>
          </cell>
          <cell r="C46" t="str">
            <v>MARCO GUENTHER</v>
          </cell>
          <cell r="D46" t="str">
            <v>neutral</v>
          </cell>
          <cell r="E46">
            <v>42122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UBS</v>
          </cell>
          <cell r="C47" t="str">
            <v>STEVEN M MILUNOVICH</v>
          </cell>
          <cell r="D47" t="str">
            <v>buy</v>
          </cell>
          <cell r="E47">
            <v>42048</v>
          </cell>
          <cell r="F47">
            <v>150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Accountability Research Corp</v>
          </cell>
          <cell r="C48" t="str">
            <v>KEVIN CHU</v>
          </cell>
          <cell r="D48" t="str">
            <v>buy</v>
          </cell>
          <cell r="E48">
            <v>42040</v>
          </cell>
          <cell r="F48">
            <v>139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Scotia Capital</v>
          </cell>
          <cell r="C49" t="str">
            <v>DANIEL CHAN</v>
          </cell>
          <cell r="D49" t="str">
            <v>suspended coverage</v>
          </cell>
          <cell r="E49">
            <v>41913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1.57</v>
          </cell>
          <cell r="L49">
            <v>0</v>
          </cell>
          <cell r="M49">
            <v>0</v>
          </cell>
        </row>
        <row r="50">
          <cell r="B50" t="str">
            <v>Erste Group</v>
          </cell>
          <cell r="C50" t="str">
            <v>HANS ENGEL</v>
          </cell>
          <cell r="D50" t="str">
            <v>buy</v>
          </cell>
          <cell r="E50">
            <v>41842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 Sharpe"/>
      <sheetName val="Data-S&amp;P500"/>
      <sheetName val="Data-Interest Rates"/>
      <sheetName val="Spread Chart"/>
      <sheetName val="Data-Volatility"/>
      <sheetName val="Volatility Chart"/>
      <sheetName val="Chart Data"/>
      <sheetName val="Term Structure"/>
      <sheetName val="Terms of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GridLines="0" tabSelected="1" zoomScaleNormal="100" workbookViewId="0">
      <selection activeCell="L5" sqref="L5"/>
    </sheetView>
  </sheetViews>
  <sheetFormatPr defaultRowHeight="14.4" x14ac:dyDescent="0.3"/>
  <cols>
    <col min="1" max="1" width="11.33203125" style="15" customWidth="1"/>
    <col min="2" max="3" width="13.77734375" style="16" customWidth="1"/>
    <col min="4" max="4" width="18.109375" style="8" customWidth="1"/>
    <col min="5" max="5" width="15.109375" style="8" customWidth="1"/>
    <col min="6" max="6" width="2.33203125" style="8" customWidth="1"/>
    <col min="7" max="7" width="16.5546875" style="8" customWidth="1"/>
    <col min="8" max="8" width="11" style="8" customWidth="1"/>
    <col min="9" max="9" width="13.109375" style="8" customWidth="1"/>
    <col min="10" max="10" width="10.5546875" style="8" bestFit="1" customWidth="1"/>
    <col min="11" max="11" width="13.6640625" style="8" bestFit="1" customWidth="1"/>
    <col min="12" max="12" width="12.44140625" style="8" customWidth="1"/>
    <col min="13" max="15" width="9.44140625" style="8" customWidth="1"/>
    <col min="16" max="16384" width="8.88671875" style="8"/>
  </cols>
  <sheetData>
    <row r="1" spans="1:15" s="3" customFormat="1" x14ac:dyDescent="0.3">
      <c r="A1" s="1" t="s">
        <v>0</v>
      </c>
      <c r="B1" s="1" t="s">
        <v>1</v>
      </c>
      <c r="C1" s="1" t="s">
        <v>2</v>
      </c>
      <c r="D1" s="1" t="s">
        <v>23</v>
      </c>
      <c r="E1" s="2" t="s">
        <v>3</v>
      </c>
      <c r="G1" t="s">
        <v>4</v>
      </c>
      <c r="H1"/>
      <c r="I1"/>
      <c r="J1"/>
      <c r="K1"/>
      <c r="L1"/>
      <c r="M1"/>
      <c r="N1"/>
      <c r="O1"/>
    </row>
    <row r="2" spans="1:15" ht="15" thickBot="1" x14ac:dyDescent="0.35">
      <c r="A2" s="4">
        <v>42738</v>
      </c>
      <c r="B2" s="5">
        <v>116.150002</v>
      </c>
      <c r="C2" s="6">
        <f>B2/115.82-1</f>
        <v>2.8492661025729671E-3</v>
      </c>
      <c r="D2" s="17">
        <v>4315.08</v>
      </c>
      <c r="E2" s="7">
        <f>D2/4278.66-1</f>
        <v>8.5120107697269631E-3</v>
      </c>
      <c r="G2"/>
      <c r="H2"/>
      <c r="I2"/>
      <c r="J2"/>
      <c r="K2"/>
      <c r="L2"/>
      <c r="M2"/>
      <c r="N2"/>
      <c r="O2"/>
    </row>
    <row r="3" spans="1:15" x14ac:dyDescent="0.3">
      <c r="A3" s="4">
        <v>42739</v>
      </c>
      <c r="B3" s="5">
        <v>116.019997</v>
      </c>
      <c r="C3" s="6">
        <f t="shared" ref="C3:C29" si="0">B3/B2-1</f>
        <v>-1.1192853875283681E-3</v>
      </c>
      <c r="D3" s="17">
        <v>4340.75</v>
      </c>
      <c r="E3" s="7">
        <f t="shared" ref="E3:E29" si="1">D3/D2-1</f>
        <v>5.9489047711744902E-3</v>
      </c>
      <c r="F3" s="9"/>
      <c r="G3" s="22" t="s">
        <v>5</v>
      </c>
      <c r="H3" s="22"/>
      <c r="I3"/>
      <c r="J3"/>
      <c r="K3"/>
      <c r="L3"/>
      <c r="M3"/>
      <c r="N3"/>
      <c r="O3"/>
    </row>
    <row r="4" spans="1:15" x14ac:dyDescent="0.3">
      <c r="A4" s="4">
        <v>42740</v>
      </c>
      <c r="B4" s="5">
        <v>116.610001</v>
      </c>
      <c r="C4" s="6">
        <f t="shared" si="0"/>
        <v>5.0853647238069399E-3</v>
      </c>
      <c r="D4" s="17">
        <v>4337.45</v>
      </c>
      <c r="E4" s="7">
        <f t="shared" si="1"/>
        <v>-7.6023728618335173E-4</v>
      </c>
      <c r="F4" s="10"/>
      <c r="G4" s="19" t="s">
        <v>6</v>
      </c>
      <c r="H4" s="23">
        <v>0.50078938527220052</v>
      </c>
      <c r="I4"/>
      <c r="J4"/>
      <c r="K4"/>
      <c r="L4"/>
      <c r="M4"/>
      <c r="N4"/>
      <c r="O4"/>
    </row>
    <row r="5" spans="1:15" x14ac:dyDescent="0.3">
      <c r="A5" s="4">
        <v>42741</v>
      </c>
      <c r="B5" s="5">
        <v>117.910004</v>
      </c>
      <c r="C5" s="6">
        <f t="shared" si="0"/>
        <v>1.1148297649015593E-2</v>
      </c>
      <c r="D5" s="17">
        <v>4354.05</v>
      </c>
      <c r="E5" s="7">
        <f t="shared" si="1"/>
        <v>3.8271334539881074E-3</v>
      </c>
      <c r="F5" s="10"/>
      <c r="G5" s="19" t="s">
        <v>7</v>
      </c>
      <c r="H5" s="23">
        <v>0.2507900084013085</v>
      </c>
      <c r="I5"/>
      <c r="J5"/>
      <c r="K5"/>
      <c r="L5"/>
      <c r="M5"/>
      <c r="N5"/>
      <c r="O5"/>
    </row>
    <row r="6" spans="1:15" x14ac:dyDescent="0.3">
      <c r="A6" s="4">
        <v>42744</v>
      </c>
      <c r="B6" s="5">
        <v>118.989998</v>
      </c>
      <c r="C6" s="6">
        <f t="shared" si="0"/>
        <v>9.1594772569085769E-3</v>
      </c>
      <c r="D6" s="17">
        <v>4338.62</v>
      </c>
      <c r="E6" s="7">
        <f t="shared" si="1"/>
        <v>-3.5438270116329162E-3</v>
      </c>
      <c r="F6" s="10"/>
      <c r="G6" s="19" t="s">
        <v>8</v>
      </c>
      <c r="H6" s="23">
        <v>0.24079000840130849</v>
      </c>
      <c r="I6"/>
      <c r="J6"/>
      <c r="K6"/>
      <c r="L6"/>
      <c r="M6"/>
      <c r="N6"/>
      <c r="O6"/>
    </row>
    <row r="7" spans="1:15" x14ac:dyDescent="0.3">
      <c r="A7" s="4">
        <v>42745</v>
      </c>
      <c r="B7" s="5">
        <v>119.110001</v>
      </c>
      <c r="C7" s="6">
        <f t="shared" si="0"/>
        <v>1.0085133373982647E-3</v>
      </c>
      <c r="D7" s="17">
        <v>4338.6400000000003</v>
      </c>
      <c r="E7" s="7">
        <f t="shared" si="1"/>
        <v>4.6097607073747326E-6</v>
      </c>
      <c r="F7" s="10"/>
      <c r="G7" s="19" t="s">
        <v>9</v>
      </c>
      <c r="H7" s="23">
        <v>8.773804853540082E-3</v>
      </c>
      <c r="I7"/>
      <c r="J7"/>
      <c r="K7"/>
      <c r="L7"/>
      <c r="M7"/>
      <c r="N7"/>
      <c r="O7"/>
    </row>
    <row r="8" spans="1:15" ht="15" thickBot="1" x14ac:dyDescent="0.35">
      <c r="A8" s="4">
        <v>42746</v>
      </c>
      <c r="B8" s="5">
        <v>119.75</v>
      </c>
      <c r="C8" s="6">
        <f t="shared" si="0"/>
        <v>5.3731760106356941E-3</v>
      </c>
      <c r="D8" s="17">
        <v>4351.32</v>
      </c>
      <c r="E8" s="7">
        <f t="shared" si="1"/>
        <v>2.9225748160712772E-3</v>
      </c>
      <c r="F8" s="10"/>
      <c r="G8" s="20" t="s">
        <v>10</v>
      </c>
      <c r="H8" s="20">
        <v>101</v>
      </c>
      <c r="I8"/>
      <c r="J8"/>
      <c r="K8"/>
      <c r="L8"/>
      <c r="M8"/>
      <c r="N8"/>
      <c r="O8"/>
    </row>
    <row r="9" spans="1:15" x14ac:dyDescent="0.3">
      <c r="A9" s="4">
        <v>42747</v>
      </c>
      <c r="B9" s="5">
        <v>119.25</v>
      </c>
      <c r="C9" s="6">
        <f t="shared" si="0"/>
        <v>-4.1753653444676075E-3</v>
      </c>
      <c r="D9" s="17">
        <v>4342.09</v>
      </c>
      <c r="E9" s="7">
        <f t="shared" si="1"/>
        <v>-2.1211954073705463E-3</v>
      </c>
      <c r="F9" s="10"/>
      <c r="G9"/>
      <c r="H9"/>
      <c r="I9"/>
      <c r="J9"/>
      <c r="K9"/>
      <c r="L9"/>
      <c r="M9"/>
      <c r="N9"/>
      <c r="O9"/>
    </row>
    <row r="10" spans="1:15" ht="15" thickBot="1" x14ac:dyDescent="0.35">
      <c r="A10" s="4">
        <v>42748</v>
      </c>
      <c r="B10" s="5">
        <v>119.040001</v>
      </c>
      <c r="C10" s="6">
        <f t="shared" si="0"/>
        <v>-1.7609979035638768E-3</v>
      </c>
      <c r="D10" s="17">
        <v>4350.1099999999997</v>
      </c>
      <c r="E10" s="7">
        <f t="shared" si="1"/>
        <v>1.8470367956444633E-3</v>
      </c>
      <c r="F10" s="10"/>
      <c r="G10" t="s">
        <v>11</v>
      </c>
      <c r="H10"/>
      <c r="I10"/>
      <c r="J10"/>
      <c r="K10"/>
      <c r="L10"/>
      <c r="M10"/>
      <c r="N10"/>
      <c r="O10"/>
    </row>
    <row r="11" spans="1:15" x14ac:dyDescent="0.3">
      <c r="A11" s="4">
        <v>42752</v>
      </c>
      <c r="B11" s="5">
        <v>120</v>
      </c>
      <c r="C11" s="6">
        <f t="shared" si="0"/>
        <v>8.064507660748399E-3</v>
      </c>
      <c r="D11" s="17">
        <v>4337.2</v>
      </c>
      <c r="E11" s="7">
        <f t="shared" si="1"/>
        <v>-2.9677410456286912E-3</v>
      </c>
      <c r="F11" s="10"/>
      <c r="G11" s="21"/>
      <c r="H11" s="21" t="s">
        <v>12</v>
      </c>
      <c r="I11" s="21" t="s">
        <v>13</v>
      </c>
      <c r="J11" s="21" t="s">
        <v>14</v>
      </c>
      <c r="K11" s="21" t="s">
        <v>15</v>
      </c>
      <c r="L11" s="21" t="s">
        <v>16</v>
      </c>
      <c r="M11"/>
      <c r="N11"/>
      <c r="O11"/>
    </row>
    <row r="12" spans="1:15" x14ac:dyDescent="0.3">
      <c r="A12" s="4">
        <v>42753</v>
      </c>
      <c r="B12" s="5">
        <v>119.989998</v>
      </c>
      <c r="C12" s="6">
        <f t="shared" si="0"/>
        <v>-8.3350000000037561E-5</v>
      </c>
      <c r="D12" s="17">
        <v>4345.57</v>
      </c>
      <c r="E12" s="7">
        <f t="shared" si="1"/>
        <v>1.9298164714562915E-3</v>
      </c>
      <c r="F12" s="10"/>
      <c r="G12" s="19" t="s">
        <v>17</v>
      </c>
      <c r="H12" s="19">
        <v>1</v>
      </c>
      <c r="I12" s="23">
        <v>2.5768112665323284E-3</v>
      </c>
      <c r="J12" s="23">
        <v>2.5768112665323284E-3</v>
      </c>
      <c r="K12" s="23">
        <v>33.473927365298962</v>
      </c>
      <c r="L12" s="23">
        <v>8.4783363520014072E-8</v>
      </c>
      <c r="M12"/>
      <c r="N12"/>
      <c r="O12"/>
    </row>
    <row r="13" spans="1:15" x14ac:dyDescent="0.3">
      <c r="A13" s="4">
        <v>42754</v>
      </c>
      <c r="B13" s="5">
        <v>119.779999</v>
      </c>
      <c r="C13" s="6">
        <f t="shared" si="0"/>
        <v>-1.7501375406306918E-3</v>
      </c>
      <c r="D13" s="17">
        <v>4329.96</v>
      </c>
      <c r="E13" s="7">
        <f t="shared" si="1"/>
        <v>-3.5921639738859534E-3</v>
      </c>
      <c r="F13" s="10"/>
      <c r="G13" s="19" t="s">
        <v>18</v>
      </c>
      <c r="H13" s="19">
        <v>100</v>
      </c>
      <c r="I13" s="23">
        <v>7.6979651608003489E-3</v>
      </c>
      <c r="J13" s="23">
        <v>7.6979651608003485E-5</v>
      </c>
      <c r="K13" s="23"/>
      <c r="L13" s="23"/>
      <c r="M13"/>
      <c r="N13"/>
      <c r="O13"/>
    </row>
    <row r="14" spans="1:15" ht="15" thickBot="1" x14ac:dyDescent="0.35">
      <c r="A14" s="4">
        <v>42755</v>
      </c>
      <c r="B14" s="5">
        <v>120</v>
      </c>
      <c r="C14" s="6">
        <f t="shared" si="0"/>
        <v>1.8367089817723503E-3</v>
      </c>
      <c r="D14" s="17">
        <v>4344.67</v>
      </c>
      <c r="E14" s="7">
        <f t="shared" si="1"/>
        <v>3.3972600208778125E-3</v>
      </c>
      <c r="F14" s="10"/>
      <c r="G14" s="20" t="s">
        <v>19</v>
      </c>
      <c r="H14" s="20">
        <v>101</v>
      </c>
      <c r="I14" s="24">
        <v>1.0274776427332677E-2</v>
      </c>
      <c r="J14" s="24"/>
      <c r="K14" s="24"/>
      <c r="L14" s="24"/>
      <c r="M14"/>
      <c r="N14"/>
      <c r="O14"/>
    </row>
    <row r="15" spans="1:15" ht="15" thickBot="1" x14ac:dyDescent="0.35">
      <c r="A15" s="4">
        <v>42758</v>
      </c>
      <c r="B15" s="5">
        <v>120.08000199999999</v>
      </c>
      <c r="C15" s="6">
        <f t="shared" si="0"/>
        <v>6.6668333333330665E-4</v>
      </c>
      <c r="D15" s="17">
        <v>4333.1000000000004</v>
      </c>
      <c r="E15" s="7">
        <f t="shared" si="1"/>
        <v>-2.6630330957241322E-3</v>
      </c>
      <c r="F15" s="10"/>
      <c r="G15"/>
      <c r="H15"/>
      <c r="I15"/>
      <c r="J15"/>
      <c r="K15"/>
      <c r="L15"/>
      <c r="M15"/>
      <c r="N15"/>
      <c r="O15"/>
    </row>
    <row r="16" spans="1:15" x14ac:dyDescent="0.3">
      <c r="A16" s="4">
        <v>42759</v>
      </c>
      <c r="B16" s="5">
        <v>119.970001</v>
      </c>
      <c r="C16" s="6">
        <f t="shared" si="0"/>
        <v>-9.1606427521540024E-4</v>
      </c>
      <c r="D16" s="17">
        <v>4361.5600000000004</v>
      </c>
      <c r="E16" s="7">
        <f t="shared" si="1"/>
        <v>6.5680459717061268E-3</v>
      </c>
      <c r="F16" s="10"/>
      <c r="G16" s="21"/>
      <c r="H16" s="21" t="s">
        <v>20</v>
      </c>
      <c r="I16" s="21" t="s">
        <v>9</v>
      </c>
      <c r="J16" s="21" t="s">
        <v>21</v>
      </c>
      <c r="K16" s="21" t="s">
        <v>22</v>
      </c>
    </row>
    <row r="17" spans="1:15" ht="15" thickBot="1" x14ac:dyDescent="0.35">
      <c r="A17" s="4">
        <v>42760</v>
      </c>
      <c r="B17" s="5">
        <v>121.879997</v>
      </c>
      <c r="C17" s="6">
        <f t="shared" si="0"/>
        <v>1.592061335400019E-2</v>
      </c>
      <c r="D17" s="17">
        <v>4396.57</v>
      </c>
      <c r="E17" s="7">
        <f t="shared" si="1"/>
        <v>8.0269444877518747E-3</v>
      </c>
      <c r="F17" s="10"/>
      <c r="G17" s="20" t="s">
        <v>3</v>
      </c>
      <c r="H17" s="25">
        <v>1.1243443704750826</v>
      </c>
      <c r="I17" s="25">
        <v>0.19433275833496616</v>
      </c>
      <c r="J17" s="25">
        <v>5.7856656803948638</v>
      </c>
      <c r="K17" s="25">
        <v>8.3073293341850503E-8</v>
      </c>
    </row>
    <row r="18" spans="1:15" x14ac:dyDescent="0.3">
      <c r="A18" s="4">
        <v>42761</v>
      </c>
      <c r="B18" s="5">
        <v>121.94000200000001</v>
      </c>
      <c r="C18" s="6">
        <f t="shared" si="0"/>
        <v>4.9232853197400672E-4</v>
      </c>
      <c r="D18" s="17">
        <v>4393.43</v>
      </c>
      <c r="E18" s="7">
        <f t="shared" si="1"/>
        <v>-7.1419310962850258E-4</v>
      </c>
      <c r="F18" s="10"/>
      <c r="G18"/>
      <c r="H18"/>
      <c r="I18"/>
      <c r="J18"/>
      <c r="K18"/>
      <c r="L18"/>
      <c r="M18"/>
      <c r="N18"/>
      <c r="O18"/>
    </row>
    <row r="19" spans="1:15" x14ac:dyDescent="0.3">
      <c r="A19" s="4">
        <v>42762</v>
      </c>
      <c r="B19" s="5">
        <v>121.949997</v>
      </c>
      <c r="C19" s="6">
        <f t="shared" si="0"/>
        <v>8.1966539577260633E-5</v>
      </c>
      <c r="D19" s="17">
        <v>4389.8500000000004</v>
      </c>
      <c r="E19" s="7">
        <f t="shared" si="1"/>
        <v>-8.1485308745099516E-4</v>
      </c>
      <c r="F19" s="10"/>
      <c r="G19"/>
      <c r="H19"/>
      <c r="I19"/>
      <c r="J19"/>
      <c r="K19"/>
      <c r="L19"/>
      <c r="M19"/>
      <c r="N19"/>
      <c r="O19"/>
    </row>
    <row r="20" spans="1:15" x14ac:dyDescent="0.3">
      <c r="A20" s="4">
        <v>42765</v>
      </c>
      <c r="B20" s="5">
        <v>121.629997</v>
      </c>
      <c r="C20" s="6">
        <f t="shared" si="0"/>
        <v>-2.6240263048140644E-3</v>
      </c>
      <c r="D20" s="17">
        <v>4363.67</v>
      </c>
      <c r="E20" s="7">
        <f t="shared" si="1"/>
        <v>-5.9637573037804037E-3</v>
      </c>
      <c r="F20" s="10"/>
      <c r="G20"/>
      <c r="H20"/>
      <c r="I20"/>
      <c r="J20"/>
      <c r="K20"/>
      <c r="L20"/>
      <c r="M20"/>
      <c r="N20"/>
      <c r="O20"/>
    </row>
    <row r="21" spans="1:15" x14ac:dyDescent="0.3">
      <c r="A21" s="4">
        <v>42766</v>
      </c>
      <c r="B21" s="5">
        <v>121.349998</v>
      </c>
      <c r="C21" s="6">
        <f t="shared" si="0"/>
        <v>-2.3020554707404717E-3</v>
      </c>
      <c r="D21" s="17">
        <v>4359.8100000000004</v>
      </c>
      <c r="E21" s="7">
        <f t="shared" si="1"/>
        <v>-8.8457651472262366E-4</v>
      </c>
    </row>
    <row r="22" spans="1:15" x14ac:dyDescent="0.3">
      <c r="A22" s="4">
        <v>42767</v>
      </c>
      <c r="B22" s="5">
        <v>128.75</v>
      </c>
      <c r="C22" s="6">
        <f t="shared" si="0"/>
        <v>6.0980652014514192E-2</v>
      </c>
      <c r="D22" s="17">
        <v>4362.1000000000004</v>
      </c>
      <c r="E22" s="7">
        <f t="shared" si="1"/>
        <v>5.2525224723098951E-4</v>
      </c>
    </row>
    <row r="23" spans="1:15" x14ac:dyDescent="0.3">
      <c r="A23" s="4">
        <v>42768</v>
      </c>
      <c r="B23" s="5">
        <v>128.529999</v>
      </c>
      <c r="C23" s="6">
        <f t="shared" si="0"/>
        <v>-1.7087456310679316E-3</v>
      </c>
      <c r="D23" s="17">
        <v>4364.8500000000004</v>
      </c>
      <c r="E23" s="7">
        <f t="shared" si="1"/>
        <v>6.3043029733389488E-4</v>
      </c>
    </row>
    <row r="24" spans="1:15" x14ac:dyDescent="0.3">
      <c r="A24" s="4">
        <v>42769</v>
      </c>
      <c r="B24" s="5">
        <v>129.08000200000001</v>
      </c>
      <c r="C24" s="6">
        <f t="shared" si="0"/>
        <v>4.2791799912798023E-3</v>
      </c>
      <c r="D24" s="17">
        <v>4396.95</v>
      </c>
      <c r="E24" s="7">
        <f t="shared" si="1"/>
        <v>7.3542046118422189E-3</v>
      </c>
    </row>
    <row r="25" spans="1:15" x14ac:dyDescent="0.3">
      <c r="A25" s="4">
        <v>42772</v>
      </c>
      <c r="B25" s="5">
        <v>130.28999300000001</v>
      </c>
      <c r="C25" s="6">
        <f t="shared" si="0"/>
        <v>9.3739617388601815E-3</v>
      </c>
      <c r="D25" s="17">
        <v>4387.67</v>
      </c>
      <c r="E25" s="7">
        <f t="shared" si="1"/>
        <v>-2.1105539066852419E-3</v>
      </c>
    </row>
    <row r="26" spans="1:15" x14ac:dyDescent="0.3">
      <c r="A26" s="4">
        <v>42773</v>
      </c>
      <c r="B26" s="5">
        <v>131.529999</v>
      </c>
      <c r="C26" s="6">
        <f t="shared" si="0"/>
        <v>9.5172773552916201E-3</v>
      </c>
      <c r="D26" s="17">
        <v>4388.87</v>
      </c>
      <c r="E26" s="7">
        <f t="shared" si="1"/>
        <v>2.7349367659823542E-4</v>
      </c>
    </row>
    <row r="27" spans="1:15" x14ac:dyDescent="0.3">
      <c r="A27" s="4">
        <v>42774</v>
      </c>
      <c r="B27" s="5">
        <v>132.03999300000001</v>
      </c>
      <c r="C27" s="6">
        <f t="shared" si="0"/>
        <v>3.8773968210856768E-3</v>
      </c>
      <c r="D27" s="17">
        <v>4393.3100000000004</v>
      </c>
      <c r="E27" s="7">
        <f t="shared" si="1"/>
        <v>1.0116499235568455E-3</v>
      </c>
    </row>
    <row r="28" spans="1:15" x14ac:dyDescent="0.3">
      <c r="A28" s="4">
        <v>42775</v>
      </c>
      <c r="B28" s="5">
        <v>132.41999799999999</v>
      </c>
      <c r="C28" s="6">
        <f t="shared" si="0"/>
        <v>2.8779538029812812E-3</v>
      </c>
      <c r="D28" s="17">
        <v>4419.3999999999996</v>
      </c>
      <c r="E28" s="7">
        <f t="shared" si="1"/>
        <v>5.9385747875746464E-3</v>
      </c>
    </row>
    <row r="29" spans="1:15" x14ac:dyDescent="0.3">
      <c r="A29" s="4">
        <v>42776</v>
      </c>
      <c r="B29" s="5">
        <v>132.11999499999999</v>
      </c>
      <c r="C29" s="6">
        <f t="shared" si="0"/>
        <v>-2.2655414932116757E-3</v>
      </c>
      <c r="D29" s="17">
        <v>4435.42</v>
      </c>
      <c r="E29" s="7">
        <f t="shared" si="1"/>
        <v>3.6249264606056375E-3</v>
      </c>
    </row>
    <row r="30" spans="1:15" x14ac:dyDescent="0.3">
      <c r="A30" s="4">
        <v>42779</v>
      </c>
      <c r="B30" s="5">
        <v>133.28999300000001</v>
      </c>
      <c r="C30" s="6">
        <f t="shared" ref="C30:C93" si="2">B30/B29-1</f>
        <v>8.8555710284428102E-3</v>
      </c>
      <c r="D30" s="17">
        <v>4459.83</v>
      </c>
      <c r="E30" s="7">
        <f t="shared" ref="E30:E93" si="3">D30/D29-1</f>
        <v>5.5034247038612261E-3</v>
      </c>
    </row>
    <row r="31" spans="1:15" x14ac:dyDescent="0.3">
      <c r="A31" s="4">
        <v>42780</v>
      </c>
      <c r="B31" s="5">
        <v>135.020004</v>
      </c>
      <c r="C31" s="6">
        <f t="shared" si="2"/>
        <v>1.2979301454385972E-2</v>
      </c>
      <c r="D31" s="17">
        <v>4478.9799999999996</v>
      </c>
      <c r="E31" s="7">
        <f t="shared" si="3"/>
        <v>4.2938856413807791E-3</v>
      </c>
    </row>
    <row r="32" spans="1:15" x14ac:dyDescent="0.3">
      <c r="A32" s="4">
        <v>42781</v>
      </c>
      <c r="B32" s="5">
        <v>135.509995</v>
      </c>
      <c r="C32" s="6">
        <f t="shared" si="2"/>
        <v>3.6290252220700925E-3</v>
      </c>
      <c r="D32" s="17">
        <v>4501.99</v>
      </c>
      <c r="E32" s="7">
        <f t="shared" si="3"/>
        <v>5.1373303743262877E-3</v>
      </c>
    </row>
    <row r="33" spans="1:5" x14ac:dyDescent="0.3">
      <c r="A33" s="4">
        <v>42782</v>
      </c>
      <c r="B33" s="5">
        <v>135.35000600000001</v>
      </c>
      <c r="C33" s="6">
        <f t="shared" si="2"/>
        <v>-1.1806435385079972E-3</v>
      </c>
      <c r="D33" s="17">
        <v>4498.5600000000004</v>
      </c>
      <c r="E33" s="7">
        <f t="shared" si="3"/>
        <v>-7.6188529961185303E-4</v>
      </c>
    </row>
    <row r="34" spans="1:5" x14ac:dyDescent="0.3">
      <c r="A34" s="4">
        <v>42783</v>
      </c>
      <c r="B34" s="5">
        <v>135.720001</v>
      </c>
      <c r="C34" s="6">
        <f t="shared" si="2"/>
        <v>2.7336164285061137E-3</v>
      </c>
      <c r="D34" s="17">
        <v>4506.2</v>
      </c>
      <c r="E34" s="7">
        <f t="shared" si="3"/>
        <v>1.6983212405745629E-3</v>
      </c>
    </row>
    <row r="35" spans="1:5" x14ac:dyDescent="0.3">
      <c r="A35" s="4">
        <v>42787</v>
      </c>
      <c r="B35" s="5">
        <v>136.699997</v>
      </c>
      <c r="C35" s="6">
        <f t="shared" si="2"/>
        <v>7.2207190744126848E-3</v>
      </c>
      <c r="D35" s="17">
        <v>4533.46</v>
      </c>
      <c r="E35" s="7">
        <f t="shared" si="3"/>
        <v>6.0494429896587043E-3</v>
      </c>
    </row>
    <row r="36" spans="1:5" x14ac:dyDescent="0.3">
      <c r="A36" s="4">
        <v>42788</v>
      </c>
      <c r="B36" s="5">
        <v>137.11000100000001</v>
      </c>
      <c r="C36" s="6">
        <f t="shared" si="2"/>
        <v>2.9992977980828339E-3</v>
      </c>
      <c r="D36" s="17">
        <v>4528.97</v>
      </c>
      <c r="E36" s="7">
        <f t="shared" si="3"/>
        <v>-9.9041350315209886E-4</v>
      </c>
    </row>
    <row r="37" spans="1:5" x14ac:dyDescent="0.3">
      <c r="A37" s="4">
        <v>42789</v>
      </c>
      <c r="B37" s="5">
        <v>136.529999</v>
      </c>
      <c r="C37" s="6">
        <f t="shared" si="2"/>
        <v>-4.2301947033025478E-3</v>
      </c>
      <c r="D37" s="17">
        <v>4531.3900000000003</v>
      </c>
      <c r="E37" s="7">
        <f t="shared" si="3"/>
        <v>5.3433782957279519E-4</v>
      </c>
    </row>
    <row r="38" spans="1:5" x14ac:dyDescent="0.3">
      <c r="A38" s="4">
        <v>42790</v>
      </c>
      <c r="B38" s="5">
        <v>136.66000399999999</v>
      </c>
      <c r="C38" s="6">
        <f t="shared" si="2"/>
        <v>9.5220831284104079E-4</v>
      </c>
      <c r="D38" s="17">
        <v>4539.25</v>
      </c>
      <c r="E38" s="7">
        <f t="shared" si="3"/>
        <v>1.7345670975130734E-3</v>
      </c>
    </row>
    <row r="39" spans="1:5" x14ac:dyDescent="0.3">
      <c r="A39" s="4">
        <v>42793</v>
      </c>
      <c r="B39" s="5">
        <v>136.929993</v>
      </c>
      <c r="C39" s="6">
        <f t="shared" si="2"/>
        <v>1.9756255824492364E-3</v>
      </c>
      <c r="D39" s="17">
        <v>4544.51</v>
      </c>
      <c r="E39" s="7">
        <f t="shared" si="3"/>
        <v>1.1587817370710685E-3</v>
      </c>
    </row>
    <row r="40" spans="1:5" x14ac:dyDescent="0.3">
      <c r="A40" s="4">
        <v>42794</v>
      </c>
      <c r="B40" s="5">
        <v>136.990005</v>
      </c>
      <c r="C40" s="6">
        <f t="shared" si="2"/>
        <v>4.382677504408683E-4</v>
      </c>
      <c r="D40" s="17">
        <v>4532.93</v>
      </c>
      <c r="E40" s="7">
        <f t="shared" si="3"/>
        <v>-2.5481295013103367E-3</v>
      </c>
    </row>
    <row r="41" spans="1:5" x14ac:dyDescent="0.3">
      <c r="A41" s="4">
        <v>42795</v>
      </c>
      <c r="B41" s="5">
        <v>139.78999300000001</v>
      </c>
      <c r="C41" s="6">
        <f t="shared" si="2"/>
        <v>2.0439359791249112E-2</v>
      </c>
      <c r="D41" s="17">
        <v>4595.7299999999996</v>
      </c>
      <c r="E41" s="7">
        <f t="shared" si="3"/>
        <v>1.3854173790462054E-2</v>
      </c>
    </row>
    <row r="42" spans="1:5" x14ac:dyDescent="0.3">
      <c r="A42" s="4">
        <v>42796</v>
      </c>
      <c r="B42" s="5">
        <v>138.96000699999999</v>
      </c>
      <c r="C42" s="6">
        <f t="shared" si="2"/>
        <v>-5.9373777921286619E-3</v>
      </c>
      <c r="D42" s="17">
        <v>4569.17</v>
      </c>
      <c r="E42" s="7">
        <f t="shared" si="3"/>
        <v>-5.7792777208407475E-3</v>
      </c>
    </row>
    <row r="43" spans="1:5" x14ac:dyDescent="0.3">
      <c r="A43" s="4">
        <v>42797</v>
      </c>
      <c r="B43" s="5">
        <v>139.779999</v>
      </c>
      <c r="C43" s="6">
        <f t="shared" si="2"/>
        <v>5.9009208311282535E-3</v>
      </c>
      <c r="D43" s="17">
        <v>4571.6000000000004</v>
      </c>
      <c r="E43" s="7">
        <f t="shared" si="3"/>
        <v>5.3182525491513033E-4</v>
      </c>
    </row>
    <row r="44" spans="1:5" x14ac:dyDescent="0.3">
      <c r="A44" s="4">
        <v>42800</v>
      </c>
      <c r="B44" s="5">
        <v>139.33999600000001</v>
      </c>
      <c r="C44" s="6">
        <f t="shared" si="2"/>
        <v>-3.1478251763329412E-3</v>
      </c>
      <c r="D44" s="17">
        <v>4556.72</v>
      </c>
      <c r="E44" s="7">
        <f t="shared" si="3"/>
        <v>-3.2548779420772389E-3</v>
      </c>
    </row>
    <row r="45" spans="1:5" x14ac:dyDescent="0.3">
      <c r="A45" s="4">
        <v>42801</v>
      </c>
      <c r="B45" s="5">
        <v>139.520004</v>
      </c>
      <c r="C45" s="6">
        <f t="shared" si="2"/>
        <v>1.2918616704997721E-3</v>
      </c>
      <c r="D45" s="17">
        <v>4543.75</v>
      </c>
      <c r="E45" s="7">
        <f t="shared" si="3"/>
        <v>-2.8463456170227941E-3</v>
      </c>
    </row>
    <row r="46" spans="1:5" x14ac:dyDescent="0.3">
      <c r="A46" s="4">
        <v>42802</v>
      </c>
      <c r="B46" s="5">
        <v>139</v>
      </c>
      <c r="C46" s="6">
        <f t="shared" si="2"/>
        <v>-3.7270927830534983E-3</v>
      </c>
      <c r="D46" s="17">
        <v>4534.68</v>
      </c>
      <c r="E46" s="7">
        <f t="shared" si="3"/>
        <v>-1.9961485557082881E-3</v>
      </c>
    </row>
    <row r="47" spans="1:5" x14ac:dyDescent="0.3">
      <c r="A47" s="4">
        <v>42803</v>
      </c>
      <c r="B47" s="5">
        <v>138.679993</v>
      </c>
      <c r="C47" s="6">
        <f t="shared" si="2"/>
        <v>-2.3022086330936053E-3</v>
      </c>
      <c r="D47" s="17">
        <v>4538.3599999999997</v>
      </c>
      <c r="E47" s="7">
        <f t="shared" si="3"/>
        <v>8.1152363562564389E-4</v>
      </c>
    </row>
    <row r="48" spans="1:5" x14ac:dyDescent="0.3">
      <c r="A48" s="4">
        <v>42804</v>
      </c>
      <c r="B48" s="5">
        <v>139.13999899999999</v>
      </c>
      <c r="C48" s="6">
        <f t="shared" si="2"/>
        <v>3.3170321835824801E-3</v>
      </c>
      <c r="D48" s="17">
        <v>4553.28</v>
      </c>
      <c r="E48" s="7">
        <f t="shared" si="3"/>
        <v>3.2875311786637607E-3</v>
      </c>
    </row>
    <row r="49" spans="1:5" x14ac:dyDescent="0.3">
      <c r="A49" s="4">
        <v>42807</v>
      </c>
      <c r="B49" s="5">
        <v>139.199997</v>
      </c>
      <c r="C49" s="6">
        <f t="shared" si="2"/>
        <v>4.3120598268808763E-4</v>
      </c>
      <c r="D49" s="17">
        <v>4556.4399999999996</v>
      </c>
      <c r="E49" s="7">
        <f t="shared" si="3"/>
        <v>6.9400520064655247E-4</v>
      </c>
    </row>
    <row r="50" spans="1:5" x14ac:dyDescent="0.3">
      <c r="A50" s="4">
        <v>42808</v>
      </c>
      <c r="B50" s="5">
        <v>138.990005</v>
      </c>
      <c r="C50" s="6">
        <f t="shared" si="2"/>
        <v>-1.5085632509029834E-3</v>
      </c>
      <c r="D50" s="17">
        <v>4541.26</v>
      </c>
      <c r="E50" s="7">
        <f t="shared" si="3"/>
        <v>-3.3315483140344826E-3</v>
      </c>
    </row>
    <row r="51" spans="1:5" x14ac:dyDescent="0.3">
      <c r="A51" s="4">
        <v>42809</v>
      </c>
      <c r="B51" s="5">
        <v>140.46000699999999</v>
      </c>
      <c r="C51" s="6">
        <f t="shared" si="2"/>
        <v>1.0576314462324099E-2</v>
      </c>
      <c r="D51" s="17">
        <v>4579.4399999999996</v>
      </c>
      <c r="E51" s="7">
        <f t="shared" si="3"/>
        <v>8.407358310248636E-3</v>
      </c>
    </row>
    <row r="52" spans="1:5" x14ac:dyDescent="0.3">
      <c r="A52" s="4">
        <v>42810</v>
      </c>
      <c r="B52" s="5">
        <v>140.69000199999999</v>
      </c>
      <c r="C52" s="6">
        <f t="shared" si="2"/>
        <v>1.6374411828130597E-3</v>
      </c>
      <c r="D52" s="17">
        <v>4572.16</v>
      </c>
      <c r="E52" s="7">
        <f t="shared" si="3"/>
        <v>-1.5897140261690312E-3</v>
      </c>
    </row>
    <row r="53" spans="1:5" x14ac:dyDescent="0.3">
      <c r="A53" s="4">
        <v>42811</v>
      </c>
      <c r="B53" s="5">
        <v>139.990005</v>
      </c>
      <c r="C53" s="6">
        <f t="shared" si="2"/>
        <v>-4.9754566070728812E-3</v>
      </c>
      <c r="D53" s="17">
        <v>4566.17</v>
      </c>
      <c r="E53" s="7">
        <f t="shared" si="3"/>
        <v>-1.3101028835386108E-3</v>
      </c>
    </row>
    <row r="54" spans="1:5" x14ac:dyDescent="0.3">
      <c r="A54" s="4">
        <v>42814</v>
      </c>
      <c r="B54" s="5">
        <v>141.46000699999999</v>
      </c>
      <c r="C54" s="6">
        <f t="shared" si="2"/>
        <v>1.0500763965255899E-2</v>
      </c>
      <c r="D54" s="17">
        <v>4557.12</v>
      </c>
      <c r="E54" s="7">
        <f t="shared" si="3"/>
        <v>-1.9819673818539663E-3</v>
      </c>
    </row>
    <row r="55" spans="1:5" x14ac:dyDescent="0.3">
      <c r="A55" s="4">
        <v>42815</v>
      </c>
      <c r="B55" s="5">
        <v>139.83999600000001</v>
      </c>
      <c r="C55" s="6">
        <f t="shared" si="2"/>
        <v>-1.1452077759334323E-2</v>
      </c>
      <c r="D55" s="17">
        <v>4500.9799999999996</v>
      </c>
      <c r="E55" s="7">
        <f t="shared" si="3"/>
        <v>-1.2319184046064247E-2</v>
      </c>
    </row>
    <row r="56" spans="1:5" x14ac:dyDescent="0.3">
      <c r="A56" s="4">
        <v>42816</v>
      </c>
      <c r="B56" s="5">
        <v>141.41999799999999</v>
      </c>
      <c r="C56" s="6">
        <f t="shared" si="2"/>
        <v>1.1298641627535355E-2</v>
      </c>
      <c r="D56" s="17">
        <v>4509.6499999999996</v>
      </c>
      <c r="E56" s="7">
        <f t="shared" si="3"/>
        <v>1.9262471728378472E-3</v>
      </c>
    </row>
    <row r="57" spans="1:5" x14ac:dyDescent="0.3">
      <c r="A57" s="4">
        <v>42817</v>
      </c>
      <c r="B57" s="5">
        <v>140.91999799999999</v>
      </c>
      <c r="C57" s="6">
        <f t="shared" si="2"/>
        <v>-3.5355678621915576E-3</v>
      </c>
      <c r="D57" s="17">
        <v>4504.92</v>
      </c>
      <c r="E57" s="7">
        <f t="shared" si="3"/>
        <v>-1.048861885068586E-3</v>
      </c>
    </row>
    <row r="58" spans="1:5" x14ac:dyDescent="0.3">
      <c r="A58" s="4">
        <v>42818</v>
      </c>
      <c r="B58" s="5">
        <v>140.63999899999999</v>
      </c>
      <c r="C58" s="6">
        <f t="shared" si="2"/>
        <v>-1.9869358783272117E-3</v>
      </c>
      <c r="D58" s="17">
        <v>4501.1099999999997</v>
      </c>
      <c r="E58" s="7">
        <f t="shared" si="3"/>
        <v>-8.4574198875908557E-4</v>
      </c>
    </row>
    <row r="59" spans="1:5" x14ac:dyDescent="0.3">
      <c r="A59" s="4">
        <v>42821</v>
      </c>
      <c r="B59" s="5">
        <v>140.88000500000001</v>
      </c>
      <c r="C59" s="6">
        <f t="shared" si="2"/>
        <v>1.7065273158884953E-3</v>
      </c>
      <c r="D59" s="17">
        <v>4496.53</v>
      </c>
      <c r="E59" s="7">
        <f t="shared" si="3"/>
        <v>-1.0175267878367311E-3</v>
      </c>
    </row>
    <row r="60" spans="1:5" x14ac:dyDescent="0.3">
      <c r="A60" s="4">
        <v>42822</v>
      </c>
      <c r="B60" s="5">
        <v>143.800003</v>
      </c>
      <c r="C60" s="6">
        <f t="shared" si="2"/>
        <v>2.0726844806684852E-2</v>
      </c>
      <c r="D60" s="17">
        <v>4529.17</v>
      </c>
      <c r="E60" s="7">
        <f t="shared" si="3"/>
        <v>7.2589307755090982E-3</v>
      </c>
    </row>
    <row r="61" spans="1:5" x14ac:dyDescent="0.3">
      <c r="A61" s="4">
        <v>42823</v>
      </c>
      <c r="B61" s="5">
        <v>144.11999499999999</v>
      </c>
      <c r="C61" s="6">
        <f t="shared" si="2"/>
        <v>2.2252572553840277E-3</v>
      </c>
      <c r="D61" s="17">
        <v>4535.01</v>
      </c>
      <c r="E61" s="7">
        <f t="shared" si="3"/>
        <v>1.2894194742083531E-3</v>
      </c>
    </row>
    <row r="62" spans="1:5" x14ac:dyDescent="0.3">
      <c r="A62" s="4">
        <v>42824</v>
      </c>
      <c r="B62" s="5">
        <v>143.929993</v>
      </c>
      <c r="C62" s="6">
        <f t="shared" si="2"/>
        <v>-1.3183597459880403E-3</v>
      </c>
      <c r="D62" s="17">
        <v>4548.46</v>
      </c>
      <c r="E62" s="7">
        <f t="shared" si="3"/>
        <v>2.9658148493607595E-3</v>
      </c>
    </row>
    <row r="63" spans="1:5" x14ac:dyDescent="0.3">
      <c r="A63" s="4">
        <v>42825</v>
      </c>
      <c r="B63" s="5">
        <v>143.66000399999999</v>
      </c>
      <c r="C63" s="6">
        <f t="shared" si="2"/>
        <v>-1.8758355668092586E-3</v>
      </c>
      <c r="D63" s="17">
        <v>4538.21</v>
      </c>
      <c r="E63" s="7">
        <f t="shared" si="3"/>
        <v>-2.2535099792017066E-3</v>
      </c>
    </row>
    <row r="64" spans="1:5" x14ac:dyDescent="0.3">
      <c r="A64" s="4">
        <v>42828</v>
      </c>
      <c r="B64" s="5">
        <v>143.699997</v>
      </c>
      <c r="C64" s="6">
        <f t="shared" si="2"/>
        <v>2.7838646029842984E-4</v>
      </c>
      <c r="D64" s="17">
        <v>4530.9799999999996</v>
      </c>
      <c r="E64" s="7">
        <f t="shared" si="3"/>
        <v>-1.5931391451696753E-3</v>
      </c>
    </row>
    <row r="65" spans="1:5" x14ac:dyDescent="0.3">
      <c r="A65" s="4">
        <v>42829</v>
      </c>
      <c r="B65" s="5">
        <v>144.770004</v>
      </c>
      <c r="C65" s="6">
        <f t="shared" si="2"/>
        <v>7.4461170656809905E-3</v>
      </c>
      <c r="D65" s="17">
        <v>4534.25</v>
      </c>
      <c r="E65" s="7">
        <f t="shared" si="3"/>
        <v>7.2169817567080408E-4</v>
      </c>
    </row>
    <row r="66" spans="1:5" x14ac:dyDescent="0.3">
      <c r="A66" s="4">
        <v>42830</v>
      </c>
      <c r="B66" s="5">
        <v>144.020004</v>
      </c>
      <c r="C66" s="6">
        <f t="shared" si="2"/>
        <v>-5.1806312031323909E-3</v>
      </c>
      <c r="D66" s="17">
        <v>4520.8599999999997</v>
      </c>
      <c r="E66" s="7">
        <f t="shared" si="3"/>
        <v>-2.9530793405745381E-3</v>
      </c>
    </row>
    <row r="67" spans="1:5" x14ac:dyDescent="0.3">
      <c r="A67" s="4">
        <v>42831</v>
      </c>
      <c r="B67" s="5">
        <v>143.66000399999999</v>
      </c>
      <c r="C67" s="6">
        <f t="shared" si="2"/>
        <v>-2.49965275657138E-3</v>
      </c>
      <c r="D67" s="17">
        <v>4530.93</v>
      </c>
      <c r="E67" s="7">
        <f t="shared" si="3"/>
        <v>2.2274522988989798E-3</v>
      </c>
    </row>
    <row r="68" spans="1:5" x14ac:dyDescent="0.3">
      <c r="A68" s="4">
        <v>42832</v>
      </c>
      <c r="B68" s="5">
        <v>143.33999600000001</v>
      </c>
      <c r="C68" s="6">
        <f t="shared" si="2"/>
        <v>-2.2275371786845133E-3</v>
      </c>
      <c r="D68" s="17">
        <v>4527.2</v>
      </c>
      <c r="E68" s="7">
        <f t="shared" si="3"/>
        <v>-8.2323055090249841E-4</v>
      </c>
    </row>
    <row r="69" spans="1:5" x14ac:dyDescent="0.3">
      <c r="A69" s="4">
        <v>42835</v>
      </c>
      <c r="B69" s="5">
        <v>143.16999799999999</v>
      </c>
      <c r="C69" s="6">
        <f t="shared" si="2"/>
        <v>-1.185977429495777E-3</v>
      </c>
      <c r="D69" s="17">
        <v>4530.57</v>
      </c>
      <c r="E69" s="7">
        <f t="shared" si="3"/>
        <v>7.4438946810384543E-4</v>
      </c>
    </row>
    <row r="70" spans="1:5" x14ac:dyDescent="0.3">
      <c r="A70" s="4">
        <v>42836</v>
      </c>
      <c r="B70" s="5">
        <v>141.63000500000001</v>
      </c>
      <c r="C70" s="6">
        <f t="shared" si="2"/>
        <v>-1.0756394646313949E-2</v>
      </c>
      <c r="D70" s="17">
        <v>4524.71</v>
      </c>
      <c r="E70" s="7">
        <f t="shared" si="3"/>
        <v>-1.2934354838353146E-3</v>
      </c>
    </row>
    <row r="71" spans="1:5" x14ac:dyDescent="0.3">
      <c r="A71" s="4">
        <v>42837</v>
      </c>
      <c r="B71" s="5">
        <v>141.800003</v>
      </c>
      <c r="C71" s="6">
        <f t="shared" si="2"/>
        <v>1.2002965049673353E-3</v>
      </c>
      <c r="D71" s="17">
        <v>4507.76</v>
      </c>
      <c r="E71" s="7">
        <f t="shared" si="3"/>
        <v>-3.7460964349096404E-3</v>
      </c>
    </row>
    <row r="72" spans="1:5" x14ac:dyDescent="0.3">
      <c r="A72" s="4">
        <v>42838</v>
      </c>
      <c r="B72" s="5">
        <v>141.050003</v>
      </c>
      <c r="C72" s="6">
        <f t="shared" si="2"/>
        <v>-5.2891395213863213E-3</v>
      </c>
      <c r="D72" s="17">
        <v>4477.07</v>
      </c>
      <c r="E72" s="7">
        <f t="shared" si="3"/>
        <v>-6.8082595346692365E-3</v>
      </c>
    </row>
    <row r="73" spans="1:5" x14ac:dyDescent="0.3">
      <c r="A73" s="4">
        <v>42842</v>
      </c>
      <c r="B73" s="5">
        <v>141.83000200000001</v>
      </c>
      <c r="C73" s="6">
        <f t="shared" si="2"/>
        <v>5.5299467097493782E-3</v>
      </c>
      <c r="D73" s="17">
        <v>4515.6499999999996</v>
      </c>
      <c r="E73" s="7">
        <f t="shared" si="3"/>
        <v>8.6172429736413036E-3</v>
      </c>
    </row>
    <row r="74" spans="1:5" x14ac:dyDescent="0.3">
      <c r="A74" s="4">
        <v>42843</v>
      </c>
      <c r="B74" s="5">
        <v>141.199997</v>
      </c>
      <c r="C74" s="6">
        <f t="shared" si="2"/>
        <v>-4.4419727216813421E-3</v>
      </c>
      <c r="D74" s="17">
        <v>4502.66</v>
      </c>
      <c r="E74" s="7">
        <f t="shared" si="3"/>
        <v>-2.876662274534092E-3</v>
      </c>
    </row>
    <row r="75" spans="1:5" x14ac:dyDescent="0.3">
      <c r="A75" s="4">
        <v>42844</v>
      </c>
      <c r="B75" s="5">
        <v>140.679993</v>
      </c>
      <c r="C75" s="6">
        <f t="shared" si="2"/>
        <v>-3.6827479535994634E-3</v>
      </c>
      <c r="D75" s="17">
        <v>4495.5600000000004</v>
      </c>
      <c r="E75" s="7">
        <f t="shared" si="3"/>
        <v>-1.576845686771744E-3</v>
      </c>
    </row>
    <row r="76" spans="1:5" x14ac:dyDescent="0.3">
      <c r="A76" s="4">
        <v>42845</v>
      </c>
      <c r="B76" s="5">
        <v>142.44000199999999</v>
      </c>
      <c r="C76" s="6">
        <f t="shared" si="2"/>
        <v>1.2510727093937302E-2</v>
      </c>
      <c r="D76" s="17">
        <v>4529.6499999999996</v>
      </c>
      <c r="E76" s="7">
        <f t="shared" si="3"/>
        <v>7.583037485874744E-3</v>
      </c>
    </row>
    <row r="77" spans="1:5" x14ac:dyDescent="0.3">
      <c r="A77" s="4">
        <v>42846</v>
      </c>
      <c r="B77" s="5">
        <v>142.270004</v>
      </c>
      <c r="C77" s="6">
        <f t="shared" si="2"/>
        <v>-1.193470918372963E-3</v>
      </c>
      <c r="D77" s="17">
        <v>4515.8999999999996</v>
      </c>
      <c r="E77" s="7">
        <f t="shared" si="3"/>
        <v>-3.0355546234256403E-3</v>
      </c>
    </row>
    <row r="78" spans="1:5" x14ac:dyDescent="0.3">
      <c r="A78" s="4">
        <v>42849</v>
      </c>
      <c r="B78" s="5">
        <v>143.63999899999999</v>
      </c>
      <c r="C78" s="6">
        <f t="shared" si="2"/>
        <v>9.6295421486034538E-3</v>
      </c>
      <c r="D78" s="17">
        <v>4564.93</v>
      </c>
      <c r="E78" s="7">
        <f t="shared" si="3"/>
        <v>1.0857193471954796E-2</v>
      </c>
    </row>
    <row r="79" spans="1:5" x14ac:dyDescent="0.3">
      <c r="A79" s="4">
        <v>42850</v>
      </c>
      <c r="B79" s="5">
        <v>144.529999</v>
      </c>
      <c r="C79" s="6">
        <f t="shared" si="2"/>
        <v>6.1960457128660273E-3</v>
      </c>
      <c r="D79" s="17">
        <v>4592.74</v>
      </c>
      <c r="E79" s="7">
        <f t="shared" si="3"/>
        <v>6.0920977977756419E-3</v>
      </c>
    </row>
    <row r="80" spans="1:5" x14ac:dyDescent="0.3">
      <c r="A80" s="4">
        <v>42851</v>
      </c>
      <c r="B80" s="5">
        <v>143.679993</v>
      </c>
      <c r="C80" s="6">
        <f t="shared" si="2"/>
        <v>-5.8811734994892451E-3</v>
      </c>
      <c r="D80" s="17">
        <v>4590.5600000000004</v>
      </c>
      <c r="E80" s="7">
        <f t="shared" si="3"/>
        <v>-4.7466218422975714E-4</v>
      </c>
    </row>
    <row r="81" spans="1:5" x14ac:dyDescent="0.3">
      <c r="A81" s="4">
        <v>42852</v>
      </c>
      <c r="B81" s="5">
        <v>143.78999300000001</v>
      </c>
      <c r="C81" s="6">
        <f t="shared" si="2"/>
        <v>7.6559023774458446E-4</v>
      </c>
      <c r="D81" s="17">
        <v>4593.57</v>
      </c>
      <c r="E81" s="7">
        <f t="shared" si="3"/>
        <v>6.5569342302440603E-4</v>
      </c>
    </row>
    <row r="82" spans="1:5" x14ac:dyDescent="0.3">
      <c r="A82" s="4">
        <v>42853</v>
      </c>
      <c r="B82" s="5">
        <v>143.64999399999999</v>
      </c>
      <c r="C82" s="6">
        <f t="shared" si="2"/>
        <v>-9.7363520978832607E-4</v>
      </c>
      <c r="D82" s="17">
        <v>4584.82</v>
      </c>
      <c r="E82" s="7">
        <f t="shared" si="3"/>
        <v>-1.9048365432550174E-3</v>
      </c>
    </row>
    <row r="83" spans="1:5" x14ac:dyDescent="0.3">
      <c r="A83" s="4">
        <v>42856</v>
      </c>
      <c r="B83" s="5">
        <v>146.58000200000001</v>
      </c>
      <c r="C83" s="6">
        <f t="shared" si="2"/>
        <v>2.0396854315218427E-2</v>
      </c>
      <c r="D83" s="17">
        <v>4592.78</v>
      </c>
      <c r="E83" s="7">
        <f t="shared" si="3"/>
        <v>1.7361641242186199E-3</v>
      </c>
    </row>
    <row r="84" spans="1:5" x14ac:dyDescent="0.3">
      <c r="A84" s="4">
        <v>42857</v>
      </c>
      <c r="B84" s="5">
        <v>147.509995</v>
      </c>
      <c r="C84" s="6">
        <f t="shared" si="2"/>
        <v>6.3446103650619534E-3</v>
      </c>
      <c r="D84" s="17">
        <v>4598.24</v>
      </c>
      <c r="E84" s="7">
        <f t="shared" si="3"/>
        <v>1.1888224561158456E-3</v>
      </c>
    </row>
    <row r="85" spans="1:5" x14ac:dyDescent="0.3">
      <c r="A85" s="4">
        <v>42858</v>
      </c>
      <c r="B85" s="5">
        <v>147.05999800000001</v>
      </c>
      <c r="C85" s="6">
        <f t="shared" si="2"/>
        <v>-3.0506204003328818E-3</v>
      </c>
      <c r="D85" s="17">
        <v>4593.32</v>
      </c>
      <c r="E85" s="7">
        <f t="shared" si="3"/>
        <v>-1.0699745989770637E-3</v>
      </c>
    </row>
    <row r="86" spans="1:5" x14ac:dyDescent="0.3">
      <c r="A86" s="4">
        <v>42859</v>
      </c>
      <c r="B86" s="5">
        <v>146.529999</v>
      </c>
      <c r="C86" s="6">
        <f t="shared" si="2"/>
        <v>-3.6039644172985996E-3</v>
      </c>
      <c r="D86" s="17">
        <v>4596.24</v>
      </c>
      <c r="E86" s="7">
        <f t="shared" si="3"/>
        <v>6.3570576402249834E-4</v>
      </c>
    </row>
    <row r="87" spans="1:5" x14ac:dyDescent="0.3">
      <c r="A87" s="4">
        <v>42860</v>
      </c>
      <c r="B87" s="5">
        <v>148.96000699999999</v>
      </c>
      <c r="C87" s="6">
        <f t="shared" si="2"/>
        <v>1.6583689460067497E-2</v>
      </c>
      <c r="D87" s="17">
        <v>4615.09</v>
      </c>
      <c r="E87" s="7">
        <f t="shared" si="3"/>
        <v>4.1011783544810942E-3</v>
      </c>
    </row>
    <row r="88" spans="1:5" x14ac:dyDescent="0.3">
      <c r="A88" s="4">
        <v>42863</v>
      </c>
      <c r="B88" s="5">
        <v>153.009995</v>
      </c>
      <c r="C88" s="6">
        <f t="shared" si="2"/>
        <v>2.7188425145549422E-2</v>
      </c>
      <c r="D88" s="17">
        <v>4615.7299999999996</v>
      </c>
      <c r="E88" s="7">
        <f t="shared" si="3"/>
        <v>1.3867551878710138E-4</v>
      </c>
    </row>
    <row r="89" spans="1:5" x14ac:dyDescent="0.3">
      <c r="A89" s="4">
        <v>42864</v>
      </c>
      <c r="B89" s="5">
        <v>153.990005</v>
      </c>
      <c r="C89" s="6">
        <f t="shared" si="2"/>
        <v>6.4048757076293761E-3</v>
      </c>
      <c r="D89" s="17">
        <v>4611.21</v>
      </c>
      <c r="E89" s="7">
        <f t="shared" si="3"/>
        <v>-9.7926005203929911E-4</v>
      </c>
    </row>
    <row r="90" spans="1:5" x14ac:dyDescent="0.3">
      <c r="A90" s="4">
        <v>42865</v>
      </c>
      <c r="B90" s="5">
        <v>153.259995</v>
      </c>
      <c r="C90" s="6">
        <f t="shared" si="2"/>
        <v>-4.7406323546778095E-3</v>
      </c>
      <c r="D90" s="17">
        <v>4618.1899999999996</v>
      </c>
      <c r="E90" s="7">
        <f t="shared" si="3"/>
        <v>1.5137024772238217E-3</v>
      </c>
    </row>
    <row r="91" spans="1:5" x14ac:dyDescent="0.3">
      <c r="A91" s="4">
        <v>42866</v>
      </c>
      <c r="B91" s="5">
        <v>153.949997</v>
      </c>
      <c r="C91" s="6">
        <f t="shared" si="2"/>
        <v>4.5021664003055406E-3</v>
      </c>
      <c r="D91" s="17">
        <v>4609.6899999999996</v>
      </c>
      <c r="E91" s="7">
        <f t="shared" si="3"/>
        <v>-1.8405479202890929E-3</v>
      </c>
    </row>
    <row r="92" spans="1:5" x14ac:dyDescent="0.3">
      <c r="A92" s="4">
        <v>42867</v>
      </c>
      <c r="B92" s="5">
        <v>156.10000600000001</v>
      </c>
      <c r="C92" s="6">
        <f t="shared" si="2"/>
        <v>1.3965631970749737E-2</v>
      </c>
      <c r="D92" s="17">
        <v>4602.96</v>
      </c>
      <c r="E92" s="7">
        <f t="shared" si="3"/>
        <v>-1.4599680238800428E-3</v>
      </c>
    </row>
    <row r="93" spans="1:5" x14ac:dyDescent="0.3">
      <c r="A93" s="4">
        <v>42870</v>
      </c>
      <c r="B93" s="5">
        <v>155.699997</v>
      </c>
      <c r="C93" s="6">
        <f t="shared" si="2"/>
        <v>-2.5625175184170734E-3</v>
      </c>
      <c r="D93" s="17">
        <v>4625.51</v>
      </c>
      <c r="E93" s="7">
        <f t="shared" si="3"/>
        <v>4.8990214992092884E-3</v>
      </c>
    </row>
    <row r="94" spans="1:5" x14ac:dyDescent="0.3">
      <c r="A94" s="4">
        <v>42871</v>
      </c>
      <c r="B94" s="5">
        <v>155.470001</v>
      </c>
      <c r="C94" s="6">
        <f t="shared" ref="C94:C102" si="4">B94/B93-1</f>
        <v>-1.4771740811273526E-3</v>
      </c>
      <c r="D94" s="17">
        <v>4623.26</v>
      </c>
      <c r="E94" s="7">
        <f t="shared" ref="E94:E102" si="5">D94/D93-1</f>
        <v>-4.8643284740490511E-4</v>
      </c>
    </row>
    <row r="95" spans="1:5" x14ac:dyDescent="0.3">
      <c r="A95" s="4">
        <v>42872</v>
      </c>
      <c r="B95" s="5">
        <v>150.25</v>
      </c>
      <c r="C95" s="6">
        <f t="shared" si="4"/>
        <v>-3.3575615658483215E-2</v>
      </c>
      <c r="D95" s="17">
        <v>4540.58</v>
      </c>
      <c r="E95" s="7">
        <f t="shared" si="5"/>
        <v>-1.7883484813746242E-2</v>
      </c>
    </row>
    <row r="96" spans="1:5" x14ac:dyDescent="0.3">
      <c r="A96" s="4">
        <v>42873</v>
      </c>
      <c r="B96" s="5">
        <v>152.53999300000001</v>
      </c>
      <c r="C96" s="6">
        <f t="shared" si="4"/>
        <v>1.5241217970050069E-2</v>
      </c>
      <c r="D96" s="17">
        <v>4557.41</v>
      </c>
      <c r="E96" s="7">
        <f t="shared" si="5"/>
        <v>3.7065749309559415E-3</v>
      </c>
    </row>
    <row r="97" spans="1:5" x14ac:dyDescent="0.3">
      <c r="A97" s="4">
        <v>42874</v>
      </c>
      <c r="B97" s="5">
        <v>153.05999800000001</v>
      </c>
      <c r="C97" s="6">
        <f t="shared" si="4"/>
        <v>3.408974851598412E-3</v>
      </c>
      <c r="D97" s="17">
        <v>4588.3500000000004</v>
      </c>
      <c r="E97" s="7">
        <f t="shared" si="5"/>
        <v>6.7889437202270919E-3</v>
      </c>
    </row>
    <row r="98" spans="1:5" x14ac:dyDescent="0.3">
      <c r="A98" s="4">
        <v>42877</v>
      </c>
      <c r="B98" s="5">
        <v>153.990005</v>
      </c>
      <c r="C98" s="6">
        <f t="shared" si="4"/>
        <v>6.076094421482825E-3</v>
      </c>
      <c r="D98" s="17">
        <v>4612.12</v>
      </c>
      <c r="E98" s="7">
        <f t="shared" si="5"/>
        <v>5.1805115128531476E-3</v>
      </c>
    </row>
    <row r="99" spans="1:5" x14ac:dyDescent="0.3">
      <c r="A99" s="4">
        <v>42878</v>
      </c>
      <c r="B99" s="5">
        <v>153.800003</v>
      </c>
      <c r="C99" s="6">
        <f t="shared" si="4"/>
        <v>-1.2338593014527E-3</v>
      </c>
      <c r="D99" s="17">
        <v>4620.7</v>
      </c>
      <c r="E99" s="7">
        <f t="shared" si="5"/>
        <v>1.8603158634207251E-3</v>
      </c>
    </row>
    <row r="100" spans="1:5" x14ac:dyDescent="0.3">
      <c r="A100" s="4">
        <v>42879</v>
      </c>
      <c r="B100" s="5">
        <v>153.33999600000001</v>
      </c>
      <c r="C100" s="6">
        <f t="shared" si="4"/>
        <v>-2.9909427244938502E-3</v>
      </c>
      <c r="D100" s="17">
        <v>4632.37</v>
      </c>
      <c r="E100" s="7">
        <f t="shared" si="5"/>
        <v>2.5255913606163638E-3</v>
      </c>
    </row>
    <row r="101" spans="1:5" x14ac:dyDescent="0.3">
      <c r="A101" s="4">
        <v>42880</v>
      </c>
      <c r="B101" s="5">
        <v>153.86999499999999</v>
      </c>
      <c r="C101" s="6">
        <f t="shared" si="4"/>
        <v>3.4563650308168103E-3</v>
      </c>
      <c r="D101" s="17">
        <v>4653.59</v>
      </c>
      <c r="E101" s="7">
        <f t="shared" si="5"/>
        <v>4.5808085278162824E-3</v>
      </c>
    </row>
    <row r="102" spans="1:5" x14ac:dyDescent="0.3">
      <c r="A102" s="11">
        <v>42881</v>
      </c>
      <c r="B102" s="12">
        <v>153.61000100000001</v>
      </c>
      <c r="C102" s="13">
        <f t="shared" si="4"/>
        <v>-1.6896991515465976E-3</v>
      </c>
      <c r="D102" s="18">
        <v>4655.6499999999996</v>
      </c>
      <c r="E102" s="14">
        <f t="shared" si="5"/>
        <v>4.4266899318579078E-4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Beta - AAPL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2017-05-29T14:33:18Z</dcterms:created>
  <dcterms:modified xsi:type="dcterms:W3CDTF">2017-07-22T19:06:16Z</dcterms:modified>
</cp:coreProperties>
</file>