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Computer\Investment\18. Internship\"/>
    </mc:Choice>
  </mc:AlternateContent>
  <xr:revisionPtr revIDLastSave="0" documentId="13_ncr:1_{4CF47D92-A69B-447F-963C-6337C6254D86}" xr6:coauthVersionLast="41" xr6:coauthVersionMax="41" xr10:uidLastSave="{00000000-0000-0000-0000-000000000000}"/>
  <bookViews>
    <workbookView xWindow="-108" yWindow="-108" windowWidth="23256" windowHeight="12576" xr2:uid="{00000000-000D-0000-FFFF-FFFF00000000}"/>
  </bookViews>
  <sheets>
    <sheet name="Earning Model Quarterly" sheetId="2" r:id="rId1"/>
    <sheet name="Raw Data" sheetId="1" r:id="rId2"/>
    <sheet name="Stock Price " sheetId="7" r:id="rId3"/>
    <sheet name="Share-Repurchased" sheetId="4" r:id="rId4"/>
    <sheet name="Q32019 Guideline " sheetId="3" r:id="rId5"/>
    <sheet name="Earning ModelingAnn" sheetId="5" state="hidden" r:id="rId6"/>
  </sheets>
  <externalReferences>
    <externalReference r:id="rId7"/>
    <externalReference r:id="rId8"/>
  </externalReferences>
  <definedNames>
    <definedName name="abc">#REF!</definedName>
    <definedName name="Apples">#REF!</definedName>
    <definedName name="Avg._Inflation">#REF!</definedName>
    <definedName name="Bananas">#REF!</definedName>
    <definedName name="BFRT_hsaocnryapfgkrbys17g" hidden="1">#REF!</definedName>
    <definedName name="BudgetCategory">#REF!</definedName>
    <definedName name="grp_WalkMeArrows">"shp_ArrowCurved,txt_WalkMeArrows,shp_ArrowStraight"</definedName>
    <definedName name="grp_WalkMeBrace">"shp_BraceBottom,txt_WalkMeBrace,shp_BraceLeft"</definedName>
    <definedName name="Lemons">#REF!</definedName>
    <definedName name="lst_Fruit">#REF!</definedName>
    <definedName name="lst_FruitType">#REF!</definedName>
    <definedName name="mccodes">OFFSET([1]MoneyControl!$Y$2,,,COUNTIF([1]MoneyControl!$Y$1:$Y$8000,"?*"),)</definedName>
    <definedName name="Measures">'[2]Scorecard Data'!$B$3:$B$132</definedName>
    <definedName name="moneycontrolcodes">OFFSET([1]MoneyControl!$Y$2,,,COUNTIF([1]MoneyControl!$Y$1:$Y$8000,"?*"),)</definedName>
    <definedName name="Name_V">OFFSET(#REF!,,,COUNTIF(#REF!,"?*"),)</definedName>
    <definedName name="Oranges">#REF!</definedName>
    <definedName name="RiskSelectedCell" hidden="1">"$B$45"</definedName>
    <definedName name="rURL">#REF!</definedName>
    <definedName name="SalesTax">0.0825</definedName>
    <definedName name="Shipping">1.25</definedName>
    <definedName name="solver_adj" localSheetId="0" hidden="1">'Earning Model Quarterly'!$T$89</definedName>
    <definedName name="solver_cvg" localSheetId="0" hidden="1">0.0001</definedName>
    <definedName name="solver_drv" localSheetId="0" hidden="1">1</definedName>
    <definedName name="solver_eng" localSheetId="0" hidden="1">2</definedName>
    <definedName name="solver_est" localSheetId="0" hidden="1">1</definedName>
    <definedName name="solver_itr" localSheetId="0" hidden="1">2147483647</definedName>
    <definedName name="solver_lhs1" localSheetId="0" hidden="1">'Earning Model Quarterly'!$D$59</definedName>
    <definedName name="solver_lhs2" localSheetId="0" hidden="1">'Earning Model Quarterly'!$X$112</definedName>
    <definedName name="solver_lhs3" localSheetId="0" hidden="1">'Earning Model Quarterly'!$X$112</definedName>
    <definedName name="solver_lhs4" localSheetId="0" hidden="1">'Earning Model Quarterly'!$X$112</definedName>
    <definedName name="solver_lhs5" localSheetId="0" hidden="1">'Earning Model Quarterly'!$Y$112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'Earning Model Quarterly'!$V$50</definedName>
    <definedName name="solver_pre" localSheetId="0" hidden="1">0.000001</definedName>
    <definedName name="solver_rbv" localSheetId="0" hidden="1">1</definedName>
    <definedName name="solver_rel1" localSheetId="0" hidden="1">2</definedName>
    <definedName name="solver_rel2" localSheetId="0" hidden="1">1</definedName>
    <definedName name="solver_rel3" localSheetId="0" hidden="1">1</definedName>
    <definedName name="solver_rel4" localSheetId="0" hidden="1">1</definedName>
    <definedName name="solver_rel5" localSheetId="0" hidden="1">3</definedName>
    <definedName name="solver_rhs1" localSheetId="0" hidden="1">1</definedName>
    <definedName name="solver_rhs2" localSheetId="0" hidden="1">7%</definedName>
    <definedName name="solver_rhs3" localSheetId="0" hidden="1">7%</definedName>
    <definedName name="solver_rhs4" localSheetId="0" hidden="1">7%</definedName>
    <definedName name="solver_rhs5" localSheetId="0" hidden="1">7%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0.09</definedName>
    <definedName name="solver_ver" localSheetId="0" hidden="1">3</definedName>
    <definedName name="ssdas">#REF!</definedName>
    <definedName name="Ticker">#REF!</definedName>
    <definedName name="valHighlight">#REF!</definedName>
    <definedName name="ValueResearchlist">OFFSET([1]Inputs!$AS$2,,,COUNTIF([1]Inputs!$AS$1:$AS$158,"?*"),)</definedName>
    <definedName name="Yea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63" i="2" l="1"/>
  <c r="B6" i="2"/>
  <c r="T37" i="2"/>
  <c r="D89" i="2" l="1"/>
  <c r="AD76" i="2"/>
  <c r="AC76" i="2"/>
  <c r="AB76" i="2"/>
  <c r="AA76" i="2"/>
  <c r="Z76" i="2"/>
  <c r="Y76" i="2"/>
  <c r="X76" i="2"/>
  <c r="W76" i="2"/>
  <c r="V76" i="2"/>
  <c r="U76" i="2"/>
  <c r="T76" i="2"/>
  <c r="T109" i="2"/>
  <c r="AN100" i="2"/>
  <c r="AN98" i="2"/>
  <c r="AN96" i="2"/>
  <c r="AN95" i="2"/>
  <c r="AN93" i="2"/>
  <c r="AN92" i="2"/>
  <c r="AN91" i="2"/>
  <c r="AM100" i="2"/>
  <c r="AM98" i="2"/>
  <c r="AM96" i="2"/>
  <c r="AM95" i="2"/>
  <c r="AM93" i="2"/>
  <c r="AM92" i="2"/>
  <c r="AM91" i="2"/>
  <c r="AL100" i="2"/>
  <c r="AL98" i="2"/>
  <c r="AL96" i="2"/>
  <c r="AL95" i="2"/>
  <c r="AL93" i="2"/>
  <c r="AL92" i="2"/>
  <c r="AL91" i="2"/>
  <c r="AK100" i="2"/>
  <c r="AK98" i="2"/>
  <c r="AK96" i="2"/>
  <c r="AK95" i="2"/>
  <c r="AK93" i="2"/>
  <c r="AK92" i="2"/>
  <c r="AK91" i="2"/>
  <c r="AJ100" i="2"/>
  <c r="AJ98" i="2"/>
  <c r="AJ96" i="2"/>
  <c r="AJ95" i="2"/>
  <c r="AJ93" i="2"/>
  <c r="AJ92" i="2"/>
  <c r="AJ91" i="2"/>
  <c r="AI100" i="2"/>
  <c r="AI98" i="2"/>
  <c r="AI96" i="2"/>
  <c r="AI95" i="2"/>
  <c r="AI93" i="2"/>
  <c r="AI92" i="2"/>
  <c r="AI91" i="2"/>
  <c r="AH100" i="2"/>
  <c r="AH98" i="2"/>
  <c r="AH96" i="2"/>
  <c r="AH95" i="2"/>
  <c r="AH93" i="2"/>
  <c r="AH92" i="2"/>
  <c r="AH91" i="2"/>
  <c r="AG100" i="2"/>
  <c r="AG98" i="2"/>
  <c r="AG96" i="2"/>
  <c r="AG95" i="2"/>
  <c r="AG93" i="2"/>
  <c r="AG92" i="2"/>
  <c r="AG91" i="2"/>
  <c r="AF100" i="2"/>
  <c r="AF98" i="2"/>
  <c r="AF96" i="2"/>
  <c r="AF95" i="2"/>
  <c r="AF93" i="2"/>
  <c r="AF92" i="2"/>
  <c r="AF91" i="2"/>
  <c r="AE100" i="2"/>
  <c r="AE98" i="2"/>
  <c r="AE96" i="2"/>
  <c r="AE95" i="2"/>
  <c r="AE93" i="2"/>
  <c r="AE92" i="2"/>
  <c r="AE91" i="2"/>
  <c r="AD100" i="2"/>
  <c r="AD98" i="2"/>
  <c r="AD96" i="2"/>
  <c r="AD95" i="2"/>
  <c r="AD93" i="2"/>
  <c r="AD92" i="2"/>
  <c r="AD91" i="2"/>
  <c r="AC100" i="2"/>
  <c r="AC98" i="2"/>
  <c r="AC96" i="2"/>
  <c r="AC95" i="2"/>
  <c r="AC93" i="2"/>
  <c r="AC92" i="2"/>
  <c r="AC91" i="2"/>
  <c r="AB100" i="2"/>
  <c r="AB98" i="2"/>
  <c r="AB96" i="2"/>
  <c r="AB95" i="2"/>
  <c r="AB93" i="2"/>
  <c r="AB92" i="2"/>
  <c r="AB91" i="2"/>
  <c r="AA100" i="2"/>
  <c r="AA98" i="2"/>
  <c r="AA96" i="2"/>
  <c r="AA95" i="2"/>
  <c r="AA93" i="2"/>
  <c r="AA92" i="2"/>
  <c r="AA91" i="2"/>
  <c r="Z100" i="2"/>
  <c r="Z98" i="2"/>
  <c r="Z96" i="2"/>
  <c r="Z95" i="2"/>
  <c r="Z93" i="2"/>
  <c r="Z92" i="2"/>
  <c r="Z91" i="2"/>
  <c r="Y100" i="2"/>
  <c r="Y98" i="2"/>
  <c r="Y96" i="2"/>
  <c r="Y95" i="2"/>
  <c r="Y93" i="2"/>
  <c r="Y92" i="2"/>
  <c r="Y91" i="2"/>
  <c r="X100" i="2"/>
  <c r="X98" i="2"/>
  <c r="X96" i="2"/>
  <c r="X95" i="2"/>
  <c r="X93" i="2"/>
  <c r="X92" i="2"/>
  <c r="X91" i="2"/>
  <c r="W100" i="2"/>
  <c r="W98" i="2"/>
  <c r="W96" i="2"/>
  <c r="W95" i="2"/>
  <c r="W93" i="2"/>
  <c r="W92" i="2"/>
  <c r="W91" i="2"/>
  <c r="V100" i="2"/>
  <c r="V98" i="2"/>
  <c r="V96" i="2"/>
  <c r="V95" i="2"/>
  <c r="V93" i="2"/>
  <c r="V92" i="2"/>
  <c r="V91" i="2"/>
  <c r="U100" i="2"/>
  <c r="U98" i="2"/>
  <c r="U96" i="2"/>
  <c r="U95" i="2"/>
  <c r="U93" i="2"/>
  <c r="U92" i="2"/>
  <c r="U91" i="2"/>
  <c r="T100" i="2"/>
  <c r="T98" i="2"/>
  <c r="T96" i="2"/>
  <c r="T95" i="2"/>
  <c r="T93" i="2"/>
  <c r="T92" i="2"/>
  <c r="T91" i="2"/>
  <c r="AN41" i="2"/>
  <c r="AN40" i="2"/>
  <c r="AN39" i="2"/>
  <c r="AM41" i="2"/>
  <c r="AM40" i="2"/>
  <c r="AM39" i="2"/>
  <c r="AL41" i="2"/>
  <c r="AL40" i="2"/>
  <c r="AL39" i="2"/>
  <c r="AK41" i="2"/>
  <c r="AK40" i="2"/>
  <c r="AK39" i="2"/>
  <c r="AJ41" i="2"/>
  <c r="AJ40" i="2"/>
  <c r="AJ39" i="2"/>
  <c r="AI41" i="2"/>
  <c r="AI40" i="2"/>
  <c r="AI39" i="2"/>
  <c r="AH41" i="2"/>
  <c r="AH40" i="2"/>
  <c r="AH39" i="2"/>
  <c r="AG41" i="2"/>
  <c r="AG40" i="2"/>
  <c r="AG39" i="2"/>
  <c r="AF41" i="2"/>
  <c r="AF40" i="2"/>
  <c r="AF39" i="2"/>
  <c r="AE41" i="2"/>
  <c r="AE40" i="2"/>
  <c r="AE39" i="2"/>
  <c r="AD41" i="2"/>
  <c r="AD40" i="2"/>
  <c r="AD39" i="2"/>
  <c r="AC41" i="2"/>
  <c r="AC40" i="2"/>
  <c r="AC39" i="2"/>
  <c r="AB41" i="2"/>
  <c r="AB40" i="2"/>
  <c r="AB39" i="2"/>
  <c r="AA41" i="2"/>
  <c r="AA40" i="2"/>
  <c r="AA39" i="2"/>
  <c r="Z41" i="2"/>
  <c r="Z40" i="2"/>
  <c r="Z39" i="2"/>
  <c r="Y41" i="2"/>
  <c r="Y40" i="2"/>
  <c r="Y39" i="2"/>
  <c r="X41" i="2"/>
  <c r="X40" i="2"/>
  <c r="X39" i="2"/>
  <c r="W41" i="2"/>
  <c r="W40" i="2"/>
  <c r="W39" i="2"/>
  <c r="V41" i="2"/>
  <c r="V40" i="2"/>
  <c r="V39" i="2"/>
  <c r="U41" i="2"/>
  <c r="U40" i="2"/>
  <c r="U39" i="2"/>
  <c r="T41" i="2"/>
  <c r="T40" i="2"/>
  <c r="T39" i="2"/>
  <c r="S71" i="2"/>
  <c r="E62" i="2"/>
  <c r="E71" i="2" s="1"/>
  <c r="F62" i="2"/>
  <c r="F71" i="2" s="1"/>
  <c r="G62" i="2"/>
  <c r="G71" i="2" s="1"/>
  <c r="H62" i="2"/>
  <c r="H71" i="2" s="1"/>
  <c r="I62" i="2"/>
  <c r="I71" i="2" s="1"/>
  <c r="J62" i="2"/>
  <c r="J71" i="2" s="1"/>
  <c r="K62" i="2"/>
  <c r="K71" i="2" s="1"/>
  <c r="L62" i="2"/>
  <c r="L71" i="2" s="1"/>
  <c r="M62" i="2"/>
  <c r="M71" i="2" s="1"/>
  <c r="N62" i="2"/>
  <c r="N71" i="2" s="1"/>
  <c r="O62" i="2"/>
  <c r="O71" i="2" s="1"/>
  <c r="P62" i="2"/>
  <c r="P71" i="2" s="1"/>
  <c r="Q62" i="2"/>
  <c r="Q71" i="2" s="1"/>
  <c r="R62" i="2"/>
  <c r="R71" i="2" s="1"/>
  <c r="S62" i="2"/>
  <c r="D62" i="2"/>
  <c r="D71" i="2" s="1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S21" i="2"/>
  <c r="S22" i="2"/>
  <c r="T53" i="2"/>
  <c r="U53" i="2" s="1"/>
  <c r="U61" i="2" s="1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T61" i="2" l="1"/>
  <c r="V53" i="2"/>
  <c r="S114" i="2"/>
  <c r="S103" i="2" s="1"/>
  <c r="R114" i="2"/>
  <c r="R103" i="2" s="1"/>
  <c r="Q114" i="2"/>
  <c r="Q103" i="2" s="1"/>
  <c r="P114" i="2"/>
  <c r="P103" i="2" s="1"/>
  <c r="O114" i="2"/>
  <c r="O103" i="2" s="1"/>
  <c r="N114" i="2"/>
  <c r="N103" i="2" s="1"/>
  <c r="M114" i="2"/>
  <c r="M103" i="2" s="1"/>
  <c r="L114" i="2"/>
  <c r="L103" i="2" s="1"/>
  <c r="K114" i="2"/>
  <c r="K103" i="2" s="1"/>
  <c r="J114" i="2"/>
  <c r="J103" i="2" s="1"/>
  <c r="I114" i="2"/>
  <c r="I103" i="2" s="1"/>
  <c r="H114" i="2"/>
  <c r="H103" i="2" s="1"/>
  <c r="G114" i="2"/>
  <c r="G103" i="2" s="1"/>
  <c r="F114" i="2"/>
  <c r="F103" i="2" s="1"/>
  <c r="E114" i="2"/>
  <c r="E103" i="2" s="1"/>
  <c r="D114" i="2"/>
  <c r="D103" i="2" s="1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W53" i="2" l="1"/>
  <c r="W61" i="2" s="1"/>
  <c r="V61" i="2"/>
  <c r="D116" i="2"/>
  <c r="X53" i="2" l="1"/>
  <c r="P8" i="1"/>
  <c r="O8" i="1"/>
  <c r="N8" i="1"/>
  <c r="M57" i="1"/>
  <c r="M51" i="1"/>
  <c r="M50" i="1"/>
  <c r="M48" i="1"/>
  <c r="M47" i="1"/>
  <c r="M13" i="1"/>
  <c r="M12" i="1"/>
  <c r="M10" i="1"/>
  <c r="M9" i="1"/>
  <c r="M8" i="1"/>
  <c r="X61" i="2" l="1"/>
  <c r="Y53" i="2"/>
  <c r="Z53" i="2" l="1"/>
  <c r="AA53" i="2" s="1"/>
  <c r="AA61" i="2" s="1"/>
  <c r="Y61" i="2"/>
  <c r="B123" i="1"/>
  <c r="L123" i="1"/>
  <c r="K123" i="1"/>
  <c r="J123" i="1"/>
  <c r="I123" i="1"/>
  <c r="H123" i="1"/>
  <c r="G123" i="1"/>
  <c r="F123" i="1"/>
  <c r="E123" i="1"/>
  <c r="D123" i="1"/>
  <c r="C123" i="1"/>
  <c r="Z61" i="2" l="1"/>
  <c r="AB53" i="2"/>
  <c r="M123" i="1"/>
  <c r="AC53" i="2" l="1"/>
  <c r="AD53" i="2" s="1"/>
  <c r="AD61" i="2" s="1"/>
  <c r="AB61" i="2"/>
  <c r="AC61" i="2" l="1"/>
  <c r="AE53" i="2"/>
  <c r="AE61" i="2" l="1"/>
  <c r="AF53" i="2"/>
  <c r="AG53" i="2" s="1"/>
  <c r="AG61" i="2" l="1"/>
  <c r="AF61" i="2"/>
  <c r="AH53" i="2"/>
  <c r="AH61" i="2" s="1"/>
  <c r="AI53" i="2" l="1"/>
  <c r="AI61" i="2" l="1"/>
  <c r="AJ53" i="2"/>
  <c r="AJ61" i="2" l="1"/>
  <c r="AK53" i="2"/>
  <c r="AL53" i="2" l="1"/>
  <c r="AK61" i="2"/>
  <c r="AL61" i="2" l="1"/>
  <c r="AM53" i="2"/>
  <c r="AN53" i="2" l="1"/>
  <c r="AN61" i="2" s="1"/>
  <c r="AM61" i="2"/>
  <c r="AA30" i="7" l="1"/>
  <c r="Z30" i="7"/>
  <c r="Y30" i="7"/>
  <c r="AA29" i="7"/>
  <c r="Z29" i="7"/>
  <c r="Y29" i="7"/>
  <c r="AA28" i="7"/>
  <c r="Z28" i="7"/>
  <c r="Y28" i="7"/>
  <c r="AA27" i="7"/>
  <c r="Z27" i="7"/>
  <c r="Y27" i="7"/>
  <c r="AA26" i="7"/>
  <c r="Z26" i="7"/>
  <c r="Y26" i="7"/>
  <c r="AA25" i="7"/>
  <c r="Z25" i="7"/>
  <c r="Y25" i="7"/>
  <c r="AA24" i="7"/>
  <c r="Z24" i="7"/>
  <c r="Y24" i="7"/>
  <c r="AA23" i="7"/>
  <c r="Z23" i="7"/>
  <c r="Y23" i="7"/>
  <c r="AA22" i="7"/>
  <c r="Z22" i="7"/>
  <c r="Y22" i="7"/>
  <c r="AA21" i="7"/>
  <c r="Z21" i="7"/>
  <c r="Y21" i="7"/>
  <c r="AA20" i="7"/>
  <c r="Z20" i="7"/>
  <c r="Y20" i="7"/>
  <c r="AA19" i="7"/>
  <c r="Z19" i="7"/>
  <c r="Y19" i="7"/>
  <c r="AA18" i="7"/>
  <c r="Z18" i="7"/>
  <c r="Y18" i="7"/>
  <c r="AA17" i="7"/>
  <c r="Z17" i="7"/>
  <c r="Y17" i="7"/>
  <c r="AA16" i="7"/>
  <c r="Z16" i="7"/>
  <c r="Y16" i="7"/>
  <c r="AA15" i="7"/>
  <c r="Z15" i="7"/>
  <c r="Y15" i="7"/>
  <c r="AA14" i="7"/>
  <c r="Z14" i="7"/>
  <c r="Y14" i="7"/>
  <c r="AA13" i="7"/>
  <c r="Z13" i="7"/>
  <c r="Y13" i="7"/>
  <c r="AA12" i="7"/>
  <c r="Z12" i="7"/>
  <c r="Y12" i="7"/>
  <c r="AA11" i="7"/>
  <c r="Z11" i="7"/>
  <c r="Y11" i="7"/>
  <c r="AA10" i="7"/>
  <c r="Z10" i="7"/>
  <c r="Y10" i="7"/>
  <c r="AA9" i="7"/>
  <c r="Z9" i="7"/>
  <c r="Y9" i="7"/>
  <c r="AA8" i="7"/>
  <c r="Z8" i="7"/>
  <c r="Y8" i="7"/>
  <c r="AA7" i="7"/>
  <c r="Z7" i="7"/>
  <c r="Y7" i="7"/>
  <c r="Y6" i="7"/>
  <c r="Z6" i="7"/>
  <c r="AA6" i="7"/>
  <c r="AA5" i="7"/>
  <c r="Z5" i="7"/>
  <c r="Y5" i="7"/>
  <c r="AA4" i="7"/>
  <c r="Z4" i="7"/>
  <c r="Y4" i="7"/>
  <c r="S30" i="7"/>
  <c r="Q30" i="7"/>
  <c r="L30" i="7"/>
  <c r="X30" i="7" s="1"/>
  <c r="X29" i="7"/>
  <c r="W29" i="7"/>
  <c r="V29" i="7"/>
  <c r="U29" i="7"/>
  <c r="T29" i="7"/>
  <c r="S29" i="7"/>
  <c r="R29" i="7"/>
  <c r="Q29" i="7"/>
  <c r="P29" i="7"/>
  <c r="O29" i="7"/>
  <c r="N29" i="7"/>
  <c r="M29" i="7"/>
  <c r="X28" i="7"/>
  <c r="W28" i="7"/>
  <c r="V28" i="7"/>
  <c r="U28" i="7"/>
  <c r="T28" i="7"/>
  <c r="S28" i="7"/>
  <c r="R28" i="7"/>
  <c r="Q28" i="7"/>
  <c r="P28" i="7"/>
  <c r="O28" i="7"/>
  <c r="N28" i="7"/>
  <c r="M28" i="7"/>
  <c r="X27" i="7"/>
  <c r="W27" i="7"/>
  <c r="V27" i="7"/>
  <c r="U27" i="7"/>
  <c r="T27" i="7"/>
  <c r="S27" i="7"/>
  <c r="R27" i="7"/>
  <c r="Q27" i="7"/>
  <c r="P27" i="7"/>
  <c r="O27" i="7"/>
  <c r="N27" i="7"/>
  <c r="M27" i="7"/>
  <c r="X26" i="7"/>
  <c r="W26" i="7"/>
  <c r="V26" i="7"/>
  <c r="U26" i="7"/>
  <c r="T26" i="7"/>
  <c r="S26" i="7"/>
  <c r="R26" i="7"/>
  <c r="Q26" i="7"/>
  <c r="P26" i="7"/>
  <c r="O26" i="7"/>
  <c r="N26" i="7"/>
  <c r="M26" i="7"/>
  <c r="X25" i="7"/>
  <c r="W25" i="7"/>
  <c r="V25" i="7"/>
  <c r="U25" i="7"/>
  <c r="T25" i="7"/>
  <c r="S25" i="7"/>
  <c r="R25" i="7"/>
  <c r="Q25" i="7"/>
  <c r="P25" i="7"/>
  <c r="O25" i="7"/>
  <c r="N25" i="7"/>
  <c r="M25" i="7"/>
  <c r="X24" i="7"/>
  <c r="W24" i="7"/>
  <c r="V24" i="7"/>
  <c r="U24" i="7"/>
  <c r="T24" i="7"/>
  <c r="S24" i="7"/>
  <c r="R24" i="7"/>
  <c r="Q24" i="7"/>
  <c r="P24" i="7"/>
  <c r="O24" i="7"/>
  <c r="N24" i="7"/>
  <c r="M24" i="7"/>
  <c r="X23" i="7"/>
  <c r="W23" i="7"/>
  <c r="V23" i="7"/>
  <c r="U23" i="7"/>
  <c r="T23" i="7"/>
  <c r="S23" i="7"/>
  <c r="R23" i="7"/>
  <c r="Q23" i="7"/>
  <c r="P23" i="7"/>
  <c r="O23" i="7"/>
  <c r="N23" i="7"/>
  <c r="M23" i="7"/>
  <c r="X22" i="7"/>
  <c r="W22" i="7"/>
  <c r="V22" i="7"/>
  <c r="U22" i="7"/>
  <c r="T22" i="7"/>
  <c r="S22" i="7"/>
  <c r="R22" i="7"/>
  <c r="Q22" i="7"/>
  <c r="P22" i="7"/>
  <c r="O22" i="7"/>
  <c r="N22" i="7"/>
  <c r="M22" i="7"/>
  <c r="X21" i="7"/>
  <c r="W21" i="7"/>
  <c r="V21" i="7"/>
  <c r="U21" i="7"/>
  <c r="T21" i="7"/>
  <c r="S21" i="7"/>
  <c r="R21" i="7"/>
  <c r="Q21" i="7"/>
  <c r="P21" i="7"/>
  <c r="O21" i="7"/>
  <c r="N21" i="7"/>
  <c r="M21" i="7"/>
  <c r="X20" i="7"/>
  <c r="W20" i="7"/>
  <c r="V20" i="7"/>
  <c r="U20" i="7"/>
  <c r="T20" i="7"/>
  <c r="S20" i="7"/>
  <c r="R20" i="7"/>
  <c r="Q20" i="7"/>
  <c r="P20" i="7"/>
  <c r="O20" i="7"/>
  <c r="N20" i="7"/>
  <c r="M20" i="7"/>
  <c r="N3" i="7"/>
  <c r="O3" i="7"/>
  <c r="P3" i="7"/>
  <c r="Q3" i="7"/>
  <c r="R3" i="7"/>
  <c r="S3" i="7"/>
  <c r="T3" i="7"/>
  <c r="U3" i="7"/>
  <c r="V3" i="7"/>
  <c r="W3" i="7"/>
  <c r="X3" i="7"/>
  <c r="N4" i="7"/>
  <c r="O4" i="7"/>
  <c r="P4" i="7"/>
  <c r="Q4" i="7"/>
  <c r="R4" i="7"/>
  <c r="S4" i="7"/>
  <c r="T4" i="7"/>
  <c r="U4" i="7"/>
  <c r="V4" i="7"/>
  <c r="W4" i="7"/>
  <c r="X4" i="7"/>
  <c r="N5" i="7"/>
  <c r="O5" i="7"/>
  <c r="P5" i="7"/>
  <c r="Q5" i="7"/>
  <c r="R5" i="7"/>
  <c r="S5" i="7"/>
  <c r="T5" i="7"/>
  <c r="U5" i="7"/>
  <c r="V5" i="7"/>
  <c r="W5" i="7"/>
  <c r="X5" i="7"/>
  <c r="N6" i="7"/>
  <c r="O6" i="7"/>
  <c r="P6" i="7"/>
  <c r="Q6" i="7"/>
  <c r="R6" i="7"/>
  <c r="S6" i="7"/>
  <c r="T6" i="7"/>
  <c r="U6" i="7"/>
  <c r="V6" i="7"/>
  <c r="W6" i="7"/>
  <c r="X6" i="7"/>
  <c r="N7" i="7"/>
  <c r="O7" i="7"/>
  <c r="P7" i="7"/>
  <c r="Q7" i="7"/>
  <c r="R7" i="7"/>
  <c r="S7" i="7"/>
  <c r="T7" i="7"/>
  <c r="U7" i="7"/>
  <c r="V7" i="7"/>
  <c r="W7" i="7"/>
  <c r="X7" i="7"/>
  <c r="N8" i="7"/>
  <c r="O8" i="7"/>
  <c r="P8" i="7"/>
  <c r="Q8" i="7"/>
  <c r="R8" i="7"/>
  <c r="S8" i="7"/>
  <c r="T8" i="7"/>
  <c r="U8" i="7"/>
  <c r="V8" i="7"/>
  <c r="W8" i="7"/>
  <c r="X8" i="7"/>
  <c r="N9" i="7"/>
  <c r="O9" i="7"/>
  <c r="P9" i="7"/>
  <c r="Q9" i="7"/>
  <c r="R9" i="7"/>
  <c r="S9" i="7"/>
  <c r="T9" i="7"/>
  <c r="U9" i="7"/>
  <c r="V9" i="7"/>
  <c r="W9" i="7"/>
  <c r="X9" i="7"/>
  <c r="N10" i="7"/>
  <c r="O10" i="7"/>
  <c r="P10" i="7"/>
  <c r="Q10" i="7"/>
  <c r="R10" i="7"/>
  <c r="S10" i="7"/>
  <c r="T10" i="7"/>
  <c r="U10" i="7"/>
  <c r="V10" i="7"/>
  <c r="W10" i="7"/>
  <c r="X10" i="7"/>
  <c r="N11" i="7"/>
  <c r="O11" i="7"/>
  <c r="P11" i="7"/>
  <c r="Q11" i="7"/>
  <c r="R11" i="7"/>
  <c r="S11" i="7"/>
  <c r="T11" i="7"/>
  <c r="U11" i="7"/>
  <c r="V11" i="7"/>
  <c r="W11" i="7"/>
  <c r="X11" i="7"/>
  <c r="N12" i="7"/>
  <c r="O12" i="7"/>
  <c r="P12" i="7"/>
  <c r="Q12" i="7"/>
  <c r="R12" i="7"/>
  <c r="S12" i="7"/>
  <c r="T12" i="7"/>
  <c r="U12" i="7"/>
  <c r="V12" i="7"/>
  <c r="W12" i="7"/>
  <c r="X12" i="7"/>
  <c r="N13" i="7"/>
  <c r="O13" i="7"/>
  <c r="P13" i="7"/>
  <c r="Q13" i="7"/>
  <c r="R13" i="7"/>
  <c r="S13" i="7"/>
  <c r="T13" i="7"/>
  <c r="U13" i="7"/>
  <c r="V13" i="7"/>
  <c r="W13" i="7"/>
  <c r="X13" i="7"/>
  <c r="N14" i="7"/>
  <c r="O14" i="7"/>
  <c r="P14" i="7"/>
  <c r="Q14" i="7"/>
  <c r="R14" i="7"/>
  <c r="S14" i="7"/>
  <c r="T14" i="7"/>
  <c r="U14" i="7"/>
  <c r="V14" i="7"/>
  <c r="W14" i="7"/>
  <c r="X14" i="7"/>
  <c r="N15" i="7"/>
  <c r="O15" i="7"/>
  <c r="P15" i="7"/>
  <c r="Q15" i="7"/>
  <c r="R15" i="7"/>
  <c r="S15" i="7"/>
  <c r="T15" i="7"/>
  <c r="U15" i="7"/>
  <c r="V15" i="7"/>
  <c r="W15" i="7"/>
  <c r="X15" i="7"/>
  <c r="N16" i="7"/>
  <c r="O16" i="7"/>
  <c r="P16" i="7"/>
  <c r="Q16" i="7"/>
  <c r="R16" i="7"/>
  <c r="S16" i="7"/>
  <c r="T16" i="7"/>
  <c r="U16" i="7"/>
  <c r="V16" i="7"/>
  <c r="W16" i="7"/>
  <c r="X16" i="7"/>
  <c r="N17" i="7"/>
  <c r="O17" i="7"/>
  <c r="P17" i="7"/>
  <c r="Q17" i="7"/>
  <c r="R17" i="7"/>
  <c r="S17" i="7"/>
  <c r="T17" i="7"/>
  <c r="U17" i="7"/>
  <c r="V17" i="7"/>
  <c r="W17" i="7"/>
  <c r="X17" i="7"/>
  <c r="N18" i="7"/>
  <c r="O18" i="7"/>
  <c r="P18" i="7"/>
  <c r="Q18" i="7"/>
  <c r="R18" i="7"/>
  <c r="S18" i="7"/>
  <c r="T18" i="7"/>
  <c r="U18" i="7"/>
  <c r="V18" i="7"/>
  <c r="W18" i="7"/>
  <c r="X18" i="7"/>
  <c r="N19" i="7"/>
  <c r="O19" i="7"/>
  <c r="P19" i="7"/>
  <c r="Q19" i="7"/>
  <c r="R19" i="7"/>
  <c r="S19" i="7"/>
  <c r="T19" i="7"/>
  <c r="U19" i="7"/>
  <c r="V19" i="7"/>
  <c r="W19" i="7"/>
  <c r="X19" i="7"/>
  <c r="M4" i="7"/>
  <c r="M5" i="7"/>
  <c r="M6" i="7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3" i="7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39" i="7"/>
  <c r="B1940" i="7"/>
  <c r="B1941" i="7"/>
  <c r="B1942" i="7"/>
  <c r="B1943" i="7"/>
  <c r="B1944" i="7"/>
  <c r="B1945" i="7"/>
  <c r="B1946" i="7"/>
  <c r="B1947" i="7"/>
  <c r="B1948" i="7"/>
  <c r="B1949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7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6" i="7"/>
  <c r="B1997" i="7"/>
  <c r="B1998" i="7"/>
  <c r="B1999" i="7"/>
  <c r="B2000" i="7"/>
  <c r="B2001" i="7"/>
  <c r="B2002" i="7"/>
  <c r="B2003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6" i="7"/>
  <c r="B2017" i="7"/>
  <c r="B2018" i="7"/>
  <c r="B2019" i="7"/>
  <c r="B2020" i="7"/>
  <c r="B2021" i="7"/>
  <c r="B2022" i="7"/>
  <c r="B2023" i="7"/>
  <c r="B2024" i="7"/>
  <c r="B2025" i="7"/>
  <c r="B2026" i="7"/>
  <c r="B2027" i="7"/>
  <c r="B2028" i="7"/>
  <c r="B2029" i="7"/>
  <c r="B2030" i="7"/>
  <c r="B2031" i="7"/>
  <c r="B2032" i="7"/>
  <c r="B2033" i="7"/>
  <c r="B2034" i="7"/>
  <c r="B2035" i="7"/>
  <c r="B2036" i="7"/>
  <c r="B2037" i="7"/>
  <c r="B2038" i="7"/>
  <c r="B2039" i="7"/>
  <c r="B2040" i="7"/>
  <c r="B2041" i="7"/>
  <c r="B2042" i="7"/>
  <c r="B2043" i="7"/>
  <c r="B2044" i="7"/>
  <c r="B2045" i="7"/>
  <c r="B2046" i="7"/>
  <c r="B2047" i="7"/>
  <c r="B2048" i="7"/>
  <c r="B2049" i="7"/>
  <c r="B2050" i="7"/>
  <c r="B2051" i="7"/>
  <c r="B2052" i="7"/>
  <c r="B2053" i="7"/>
  <c r="B2054" i="7"/>
  <c r="B2055" i="7"/>
  <c r="B2056" i="7"/>
  <c r="B2057" i="7"/>
  <c r="B2058" i="7"/>
  <c r="B2059" i="7"/>
  <c r="B2060" i="7"/>
  <c r="B2061" i="7"/>
  <c r="B2062" i="7"/>
  <c r="B2063" i="7"/>
  <c r="B2064" i="7"/>
  <c r="B2065" i="7"/>
  <c r="B2066" i="7"/>
  <c r="B2067" i="7"/>
  <c r="B2068" i="7"/>
  <c r="B2069" i="7"/>
  <c r="B2070" i="7"/>
  <c r="B2071" i="7"/>
  <c r="B2072" i="7"/>
  <c r="B2073" i="7"/>
  <c r="B2074" i="7"/>
  <c r="B2075" i="7"/>
  <c r="B2076" i="7"/>
  <c r="B2077" i="7"/>
  <c r="B2078" i="7"/>
  <c r="B2079" i="7"/>
  <c r="B2080" i="7"/>
  <c r="B2081" i="7"/>
  <c r="B2082" i="7"/>
  <c r="B2083" i="7"/>
  <c r="B2084" i="7"/>
  <c r="B2085" i="7"/>
  <c r="B2086" i="7"/>
  <c r="B2087" i="7"/>
  <c r="B2088" i="7"/>
  <c r="B2089" i="7"/>
  <c r="B2090" i="7"/>
  <c r="B2091" i="7"/>
  <c r="B2092" i="7"/>
  <c r="B2093" i="7"/>
  <c r="B2094" i="7"/>
  <c r="B2095" i="7"/>
  <c r="B2096" i="7"/>
  <c r="B2097" i="7"/>
  <c r="B2098" i="7"/>
  <c r="B2099" i="7"/>
  <c r="B2100" i="7"/>
  <c r="B2101" i="7"/>
  <c r="B2102" i="7"/>
  <c r="B2103" i="7"/>
  <c r="B2104" i="7"/>
  <c r="B2105" i="7"/>
  <c r="B2106" i="7"/>
  <c r="B2107" i="7"/>
  <c r="B2108" i="7"/>
  <c r="B2109" i="7"/>
  <c r="B2110" i="7"/>
  <c r="B2111" i="7"/>
  <c r="B2112" i="7"/>
  <c r="B2113" i="7"/>
  <c r="B2114" i="7"/>
  <c r="B2115" i="7"/>
  <c r="B2116" i="7"/>
  <c r="B2117" i="7"/>
  <c r="B2118" i="7"/>
  <c r="B2119" i="7"/>
  <c r="B2120" i="7"/>
  <c r="B2121" i="7"/>
  <c r="B2122" i="7"/>
  <c r="B2123" i="7"/>
  <c r="B2124" i="7"/>
  <c r="B2125" i="7"/>
  <c r="B2126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1" i="7"/>
  <c r="B2142" i="7"/>
  <c r="B2143" i="7"/>
  <c r="B2144" i="7"/>
  <c r="B2145" i="7"/>
  <c r="B2146" i="7"/>
  <c r="B2147" i="7"/>
  <c r="B2148" i="7"/>
  <c r="B2149" i="7"/>
  <c r="B2150" i="7"/>
  <c r="B2151" i="7"/>
  <c r="B2152" i="7"/>
  <c r="B2153" i="7"/>
  <c r="B2154" i="7"/>
  <c r="B2155" i="7"/>
  <c r="B2156" i="7"/>
  <c r="B2157" i="7"/>
  <c r="B2158" i="7"/>
  <c r="B2159" i="7"/>
  <c r="B2160" i="7"/>
  <c r="B2161" i="7"/>
  <c r="B2162" i="7"/>
  <c r="B2163" i="7"/>
  <c r="B2164" i="7"/>
  <c r="B2165" i="7"/>
  <c r="B2166" i="7"/>
  <c r="B2167" i="7"/>
  <c r="B2168" i="7"/>
  <c r="B2169" i="7"/>
  <c r="B2170" i="7"/>
  <c r="B2171" i="7"/>
  <c r="B2172" i="7"/>
  <c r="B2173" i="7"/>
  <c r="B2174" i="7"/>
  <c r="B2175" i="7"/>
  <c r="B2176" i="7"/>
  <c r="B2177" i="7"/>
  <c r="B2178" i="7"/>
  <c r="B2179" i="7"/>
  <c r="B2180" i="7"/>
  <c r="B2181" i="7"/>
  <c r="B2182" i="7"/>
  <c r="B2183" i="7"/>
  <c r="B2184" i="7"/>
  <c r="B2185" i="7"/>
  <c r="B2186" i="7"/>
  <c r="B2187" i="7"/>
  <c r="B2188" i="7"/>
  <c r="B2189" i="7"/>
  <c r="B2190" i="7"/>
  <c r="B2191" i="7"/>
  <c r="B2192" i="7"/>
  <c r="B2193" i="7"/>
  <c r="B2194" i="7"/>
  <c r="B2195" i="7"/>
  <c r="B2196" i="7"/>
  <c r="B2197" i="7"/>
  <c r="B2198" i="7"/>
  <c r="B2199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6" i="7"/>
  <c r="B2227" i="7"/>
  <c r="B2228" i="7"/>
  <c r="B2229" i="7"/>
  <c r="B2230" i="7"/>
  <c r="B2231" i="7"/>
  <c r="B2232" i="7"/>
  <c r="B2233" i="7"/>
  <c r="B2234" i="7"/>
  <c r="B2235" i="7"/>
  <c r="B2236" i="7"/>
  <c r="B2237" i="7"/>
  <c r="B2238" i="7"/>
  <c r="B2239" i="7"/>
  <c r="B2240" i="7"/>
  <c r="B2241" i="7"/>
  <c r="B2242" i="7"/>
  <c r="B2243" i="7"/>
  <c r="B2244" i="7"/>
  <c r="B2245" i="7"/>
  <c r="B2246" i="7"/>
  <c r="B2247" i="7"/>
  <c r="B2248" i="7"/>
  <c r="B2249" i="7"/>
  <c r="B2250" i="7"/>
  <c r="B2251" i="7"/>
  <c r="B2252" i="7"/>
  <c r="B2253" i="7"/>
  <c r="B2254" i="7"/>
  <c r="B2255" i="7"/>
  <c r="B2256" i="7"/>
  <c r="B2257" i="7"/>
  <c r="B2258" i="7"/>
  <c r="B2259" i="7"/>
  <c r="B2260" i="7"/>
  <c r="B2261" i="7"/>
  <c r="B2262" i="7"/>
  <c r="B2263" i="7"/>
  <c r="B2264" i="7"/>
  <c r="B2265" i="7"/>
  <c r="B2266" i="7"/>
  <c r="B2267" i="7"/>
  <c r="B2268" i="7"/>
  <c r="B2269" i="7"/>
  <c r="B2270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3" i="7"/>
  <c r="B2284" i="7"/>
  <c r="B2285" i="7"/>
  <c r="B2286" i="7"/>
  <c r="B2287" i="7"/>
  <c r="B2288" i="7"/>
  <c r="B2289" i="7"/>
  <c r="B2290" i="7"/>
  <c r="B2291" i="7"/>
  <c r="B2292" i="7"/>
  <c r="B2293" i="7"/>
  <c r="B2294" i="7"/>
  <c r="B2295" i="7"/>
  <c r="B2296" i="7"/>
  <c r="B2297" i="7"/>
  <c r="B2298" i="7"/>
  <c r="B2299" i="7"/>
  <c r="B2300" i="7"/>
  <c r="B2301" i="7"/>
  <c r="B2302" i="7"/>
  <c r="B2303" i="7"/>
  <c r="B2304" i="7"/>
  <c r="B2305" i="7"/>
  <c r="B2306" i="7"/>
  <c r="B2307" i="7"/>
  <c r="B2308" i="7"/>
  <c r="B2309" i="7"/>
  <c r="B2310" i="7"/>
  <c r="B2311" i="7"/>
  <c r="B2312" i="7"/>
  <c r="B2313" i="7"/>
  <c r="B2314" i="7"/>
  <c r="B2315" i="7"/>
  <c r="B2316" i="7"/>
  <c r="B2317" i="7"/>
  <c r="B2318" i="7"/>
  <c r="B2319" i="7"/>
  <c r="B2320" i="7"/>
  <c r="B2321" i="7"/>
  <c r="B2322" i="7"/>
  <c r="B2323" i="7"/>
  <c r="B2324" i="7"/>
  <c r="B2325" i="7"/>
  <c r="B2326" i="7"/>
  <c r="B2327" i="7"/>
  <c r="B2328" i="7"/>
  <c r="B2329" i="7"/>
  <c r="B2330" i="7"/>
  <c r="B2331" i="7"/>
  <c r="B2332" i="7"/>
  <c r="B2333" i="7"/>
  <c r="B2334" i="7"/>
  <c r="B2335" i="7"/>
  <c r="B2336" i="7"/>
  <c r="B2337" i="7"/>
  <c r="B2338" i="7"/>
  <c r="B2339" i="7"/>
  <c r="B2340" i="7"/>
  <c r="B2341" i="7"/>
  <c r="B2342" i="7"/>
  <c r="B2343" i="7"/>
  <c r="B2344" i="7"/>
  <c r="B2345" i="7"/>
  <c r="B2346" i="7"/>
  <c r="B2347" i="7"/>
  <c r="B2348" i="7"/>
  <c r="B2349" i="7"/>
  <c r="B2350" i="7"/>
  <c r="B2351" i="7"/>
  <c r="B2352" i="7"/>
  <c r="B2353" i="7"/>
  <c r="B2354" i="7"/>
  <c r="B2355" i="7"/>
  <c r="B2356" i="7"/>
  <c r="B2357" i="7"/>
  <c r="B2358" i="7"/>
  <c r="B2359" i="7"/>
  <c r="B2360" i="7"/>
  <c r="B2361" i="7"/>
  <c r="B2362" i="7"/>
  <c r="B2363" i="7"/>
  <c r="B2364" i="7"/>
  <c r="B2365" i="7"/>
  <c r="B2366" i="7"/>
  <c r="B2367" i="7"/>
  <c r="B2368" i="7"/>
  <c r="B2369" i="7"/>
  <c r="B2370" i="7"/>
  <c r="B2371" i="7"/>
  <c r="B2372" i="7"/>
  <c r="B2373" i="7"/>
  <c r="B2374" i="7"/>
  <c r="B2375" i="7"/>
  <c r="B2376" i="7"/>
  <c r="B2377" i="7"/>
  <c r="B2378" i="7"/>
  <c r="B2379" i="7"/>
  <c r="B2380" i="7"/>
  <c r="B2381" i="7"/>
  <c r="B2382" i="7"/>
  <c r="B2383" i="7"/>
  <c r="B2384" i="7"/>
  <c r="B2385" i="7"/>
  <c r="B2386" i="7"/>
  <c r="B2387" i="7"/>
  <c r="B2388" i="7"/>
  <c r="B2389" i="7"/>
  <c r="B2390" i="7"/>
  <c r="B2391" i="7"/>
  <c r="B2392" i="7"/>
  <c r="B2393" i="7"/>
  <c r="B2394" i="7"/>
  <c r="B2395" i="7"/>
  <c r="B2396" i="7"/>
  <c r="B2397" i="7"/>
  <c r="B2398" i="7"/>
  <c r="B2399" i="7"/>
  <c r="B2400" i="7"/>
  <c r="B2401" i="7"/>
  <c r="B2402" i="7"/>
  <c r="B2403" i="7"/>
  <c r="B2404" i="7"/>
  <c r="B2405" i="7"/>
  <c r="B2406" i="7"/>
  <c r="B2407" i="7"/>
  <c r="B2408" i="7"/>
  <c r="B2409" i="7"/>
  <c r="B2410" i="7"/>
  <c r="B2411" i="7"/>
  <c r="B2412" i="7"/>
  <c r="B2413" i="7"/>
  <c r="B2414" i="7"/>
  <c r="B2415" i="7"/>
  <c r="B2416" i="7"/>
  <c r="B2417" i="7"/>
  <c r="B2418" i="7"/>
  <c r="B2419" i="7"/>
  <c r="B2420" i="7"/>
  <c r="B2421" i="7"/>
  <c r="B2422" i="7"/>
  <c r="B2423" i="7"/>
  <c r="B2424" i="7"/>
  <c r="B2425" i="7"/>
  <c r="B2426" i="7"/>
  <c r="B2427" i="7"/>
  <c r="B2428" i="7"/>
  <c r="B2429" i="7"/>
  <c r="B2430" i="7"/>
  <c r="B2431" i="7"/>
  <c r="B2432" i="7"/>
  <c r="B2433" i="7"/>
  <c r="B2434" i="7"/>
  <c r="B2435" i="7"/>
  <c r="B2436" i="7"/>
  <c r="B2437" i="7"/>
  <c r="B2438" i="7"/>
  <c r="B2439" i="7"/>
  <c r="B2440" i="7"/>
  <c r="B2441" i="7"/>
  <c r="B2442" i="7"/>
  <c r="B2443" i="7"/>
  <c r="B2444" i="7"/>
  <c r="B2445" i="7"/>
  <c r="B2446" i="7"/>
  <c r="B2447" i="7"/>
  <c r="B2448" i="7"/>
  <c r="B2449" i="7"/>
  <c r="B2450" i="7"/>
  <c r="B2451" i="7"/>
  <c r="B2452" i="7"/>
  <c r="B2453" i="7"/>
  <c r="B2454" i="7"/>
  <c r="B2455" i="7"/>
  <c r="B2456" i="7"/>
  <c r="B2457" i="7"/>
  <c r="B2458" i="7"/>
  <c r="B2459" i="7"/>
  <c r="B2460" i="7"/>
  <c r="B2461" i="7"/>
  <c r="B2462" i="7"/>
  <c r="B2463" i="7"/>
  <c r="B2464" i="7"/>
  <c r="B2465" i="7"/>
  <c r="B2466" i="7"/>
  <c r="B2467" i="7"/>
  <c r="B2468" i="7"/>
  <c r="B2469" i="7"/>
  <c r="B2470" i="7"/>
  <c r="B2471" i="7"/>
  <c r="B2472" i="7"/>
  <c r="B2473" i="7"/>
  <c r="B2474" i="7"/>
  <c r="B2475" i="7"/>
  <c r="B2476" i="7"/>
  <c r="B2477" i="7"/>
  <c r="B2478" i="7"/>
  <c r="B2479" i="7"/>
  <c r="B2480" i="7"/>
  <c r="B2481" i="7"/>
  <c r="B2482" i="7"/>
  <c r="B2483" i="7"/>
  <c r="B2484" i="7"/>
  <c r="B2485" i="7"/>
  <c r="B2486" i="7"/>
  <c r="B2487" i="7"/>
  <c r="B2488" i="7"/>
  <c r="B2489" i="7"/>
  <c r="B2490" i="7"/>
  <c r="B2491" i="7"/>
  <c r="B2492" i="7"/>
  <c r="B2493" i="7"/>
  <c r="B2494" i="7"/>
  <c r="B2495" i="7"/>
  <c r="B2496" i="7"/>
  <c r="B2497" i="7"/>
  <c r="B2498" i="7"/>
  <c r="B2499" i="7"/>
  <c r="B2500" i="7"/>
  <c r="B2501" i="7"/>
  <c r="B2502" i="7"/>
  <c r="B2503" i="7"/>
  <c r="B2504" i="7"/>
  <c r="B2505" i="7"/>
  <c r="B2506" i="7"/>
  <c r="B2507" i="7"/>
  <c r="B2508" i="7"/>
  <c r="B2509" i="7"/>
  <c r="B2510" i="7"/>
  <c r="B2511" i="7"/>
  <c r="B2512" i="7"/>
  <c r="B2513" i="7"/>
  <c r="B2514" i="7"/>
  <c r="B2515" i="7"/>
  <c r="B2516" i="7"/>
  <c r="B2517" i="7"/>
  <c r="B2518" i="7"/>
  <c r="B2519" i="7"/>
  <c r="B2520" i="7"/>
  <c r="B2521" i="7"/>
  <c r="B2522" i="7"/>
  <c r="B2523" i="7"/>
  <c r="B2524" i="7"/>
  <c r="B2525" i="7"/>
  <c r="B2526" i="7"/>
  <c r="B2527" i="7"/>
  <c r="B2528" i="7"/>
  <c r="B2529" i="7"/>
  <c r="B2530" i="7"/>
  <c r="B2531" i="7"/>
  <c r="B2532" i="7"/>
  <c r="B2533" i="7"/>
  <c r="B2534" i="7"/>
  <c r="B2535" i="7"/>
  <c r="B2536" i="7"/>
  <c r="B2537" i="7"/>
  <c r="B2538" i="7"/>
  <c r="B2539" i="7"/>
  <c r="B2540" i="7"/>
  <c r="B2541" i="7"/>
  <c r="B2542" i="7"/>
  <c r="B2543" i="7"/>
  <c r="B2544" i="7"/>
  <c r="B2545" i="7"/>
  <c r="B2546" i="7"/>
  <c r="B2547" i="7"/>
  <c r="B2548" i="7"/>
  <c r="B2549" i="7"/>
  <c r="B2550" i="7"/>
  <c r="B2551" i="7"/>
  <c r="B2552" i="7"/>
  <c r="B2553" i="7"/>
  <c r="B2554" i="7"/>
  <c r="B2555" i="7"/>
  <c r="B2556" i="7"/>
  <c r="B2557" i="7"/>
  <c r="B2558" i="7"/>
  <c r="B2559" i="7"/>
  <c r="B2560" i="7"/>
  <c r="B2561" i="7"/>
  <c r="B2562" i="7"/>
  <c r="B2563" i="7"/>
  <c r="B2564" i="7"/>
  <c r="B2565" i="7"/>
  <c r="B2566" i="7"/>
  <c r="B2567" i="7"/>
  <c r="B2568" i="7"/>
  <c r="B2569" i="7"/>
  <c r="B2570" i="7"/>
  <c r="B2571" i="7"/>
  <c r="B2572" i="7"/>
  <c r="B2573" i="7"/>
  <c r="B2574" i="7"/>
  <c r="B2575" i="7"/>
  <c r="B2576" i="7"/>
  <c r="B2577" i="7"/>
  <c r="B2578" i="7"/>
  <c r="B2579" i="7"/>
  <c r="B2580" i="7"/>
  <c r="B2581" i="7"/>
  <c r="B2582" i="7"/>
  <c r="B2583" i="7"/>
  <c r="B2584" i="7"/>
  <c r="B2585" i="7"/>
  <c r="B2586" i="7"/>
  <c r="B2587" i="7"/>
  <c r="B2588" i="7"/>
  <c r="B2589" i="7"/>
  <c r="B2590" i="7"/>
  <c r="B2591" i="7"/>
  <c r="B2592" i="7"/>
  <c r="B2593" i="7"/>
  <c r="B2594" i="7"/>
  <c r="B2595" i="7"/>
  <c r="B2596" i="7"/>
  <c r="B2597" i="7"/>
  <c r="B2598" i="7"/>
  <c r="B2599" i="7"/>
  <c r="B2600" i="7"/>
  <c r="B2601" i="7"/>
  <c r="B2602" i="7"/>
  <c r="B2603" i="7"/>
  <c r="B2604" i="7"/>
  <c r="B2605" i="7"/>
  <c r="B2606" i="7"/>
  <c r="B2607" i="7"/>
  <c r="B2608" i="7"/>
  <c r="B2609" i="7"/>
  <c r="B2610" i="7"/>
  <c r="B2611" i="7"/>
  <c r="B2612" i="7"/>
  <c r="B2613" i="7"/>
  <c r="B2614" i="7"/>
  <c r="B2615" i="7"/>
  <c r="B2616" i="7"/>
  <c r="B2617" i="7"/>
  <c r="B2618" i="7"/>
  <c r="B2619" i="7"/>
  <c r="B2620" i="7"/>
  <c r="B2621" i="7"/>
  <c r="B2622" i="7"/>
  <c r="B2623" i="7"/>
  <c r="B2624" i="7"/>
  <c r="B2625" i="7"/>
  <c r="B2626" i="7"/>
  <c r="B2627" i="7"/>
  <c r="B2628" i="7"/>
  <c r="B2629" i="7"/>
  <c r="B2630" i="7"/>
  <c r="B2631" i="7"/>
  <c r="B2632" i="7"/>
  <c r="B2633" i="7"/>
  <c r="B2634" i="7"/>
  <c r="B2635" i="7"/>
  <c r="B2636" i="7"/>
  <c r="B2637" i="7"/>
  <c r="B2638" i="7"/>
  <c r="B2639" i="7"/>
  <c r="B2640" i="7"/>
  <c r="B2641" i="7"/>
  <c r="B2642" i="7"/>
  <c r="B2643" i="7"/>
  <c r="B2644" i="7"/>
  <c r="B2645" i="7"/>
  <c r="B2646" i="7"/>
  <c r="B2647" i="7"/>
  <c r="B2648" i="7"/>
  <c r="B2649" i="7"/>
  <c r="B2650" i="7"/>
  <c r="B2651" i="7"/>
  <c r="B2652" i="7"/>
  <c r="B2653" i="7"/>
  <c r="B2654" i="7"/>
  <c r="B2655" i="7"/>
  <c r="B2656" i="7"/>
  <c r="B2657" i="7"/>
  <c r="B2658" i="7"/>
  <c r="B2659" i="7"/>
  <c r="B2660" i="7"/>
  <c r="B2661" i="7"/>
  <c r="B2662" i="7"/>
  <c r="B2663" i="7"/>
  <c r="B2664" i="7"/>
  <c r="B2665" i="7"/>
  <c r="B2666" i="7"/>
  <c r="B2667" i="7"/>
  <c r="B2668" i="7"/>
  <c r="B2669" i="7"/>
  <c r="B2670" i="7"/>
  <c r="B2671" i="7"/>
  <c r="B2672" i="7"/>
  <c r="B2673" i="7"/>
  <c r="B2674" i="7"/>
  <c r="B2675" i="7"/>
  <c r="B2676" i="7"/>
  <c r="B2677" i="7"/>
  <c r="B2678" i="7"/>
  <c r="B2679" i="7"/>
  <c r="B2680" i="7"/>
  <c r="B2681" i="7"/>
  <c r="B2682" i="7"/>
  <c r="B2683" i="7"/>
  <c r="B2684" i="7"/>
  <c r="B2685" i="7"/>
  <c r="B2686" i="7"/>
  <c r="B2687" i="7"/>
  <c r="B2688" i="7"/>
  <c r="B2689" i="7"/>
  <c r="B2690" i="7"/>
  <c r="B2691" i="7"/>
  <c r="B2692" i="7"/>
  <c r="B2693" i="7"/>
  <c r="B2694" i="7"/>
  <c r="B2695" i="7"/>
  <c r="B2696" i="7"/>
  <c r="B2697" i="7"/>
  <c r="B2698" i="7"/>
  <c r="B2699" i="7"/>
  <c r="B2700" i="7"/>
  <c r="B2701" i="7"/>
  <c r="B2702" i="7"/>
  <c r="B2703" i="7"/>
  <c r="B2704" i="7"/>
  <c r="B2705" i="7"/>
  <c r="B2706" i="7"/>
  <c r="B2707" i="7"/>
  <c r="B2708" i="7"/>
  <c r="B2709" i="7"/>
  <c r="B2710" i="7"/>
  <c r="B2711" i="7"/>
  <c r="B2712" i="7"/>
  <c r="B2713" i="7"/>
  <c r="B2714" i="7"/>
  <c r="B2715" i="7"/>
  <c r="B2716" i="7"/>
  <c r="B2717" i="7"/>
  <c r="B2718" i="7"/>
  <c r="B2719" i="7"/>
  <c r="B2720" i="7"/>
  <c r="B2721" i="7"/>
  <c r="B2722" i="7"/>
  <c r="B2723" i="7"/>
  <c r="B2724" i="7"/>
  <c r="B2725" i="7"/>
  <c r="B2726" i="7"/>
  <c r="B2727" i="7"/>
  <c r="B2728" i="7"/>
  <c r="B2729" i="7"/>
  <c r="B2730" i="7"/>
  <c r="B2731" i="7"/>
  <c r="B2732" i="7"/>
  <c r="B2733" i="7"/>
  <c r="B2734" i="7"/>
  <c r="B2735" i="7"/>
  <c r="B2736" i="7"/>
  <c r="B2737" i="7"/>
  <c r="B2738" i="7"/>
  <c r="B2739" i="7"/>
  <c r="B2740" i="7"/>
  <c r="B2741" i="7"/>
  <c r="B2742" i="7"/>
  <c r="B2743" i="7"/>
  <c r="B2744" i="7"/>
  <c r="B2745" i="7"/>
  <c r="B2746" i="7"/>
  <c r="B2747" i="7"/>
  <c r="B2748" i="7"/>
  <c r="B2749" i="7"/>
  <c r="B2750" i="7"/>
  <c r="B2751" i="7"/>
  <c r="B2752" i="7"/>
  <c r="B2753" i="7"/>
  <c r="B2754" i="7"/>
  <c r="B2755" i="7"/>
  <c r="B2756" i="7"/>
  <c r="B2757" i="7"/>
  <c r="B2758" i="7"/>
  <c r="B2759" i="7"/>
  <c r="B2760" i="7"/>
  <c r="B2761" i="7"/>
  <c r="B2762" i="7"/>
  <c r="B2763" i="7"/>
  <c r="B2764" i="7"/>
  <c r="B2765" i="7"/>
  <c r="B2766" i="7"/>
  <c r="B2767" i="7"/>
  <c r="B2768" i="7"/>
  <c r="B2769" i="7"/>
  <c r="B2770" i="7"/>
  <c r="B2771" i="7"/>
  <c r="B2772" i="7"/>
  <c r="B2773" i="7"/>
  <c r="B2774" i="7"/>
  <c r="B2775" i="7"/>
  <c r="B2776" i="7"/>
  <c r="B2777" i="7"/>
  <c r="B2778" i="7"/>
  <c r="B2779" i="7"/>
  <c r="B2780" i="7"/>
  <c r="B2781" i="7"/>
  <c r="B2782" i="7"/>
  <c r="B2783" i="7"/>
  <c r="B2784" i="7"/>
  <c r="B2785" i="7"/>
  <c r="B2786" i="7"/>
  <c r="B2787" i="7"/>
  <c r="B2788" i="7"/>
  <c r="B2789" i="7"/>
  <c r="B2790" i="7"/>
  <c r="B2791" i="7"/>
  <c r="B2792" i="7"/>
  <c r="B2793" i="7"/>
  <c r="B2794" i="7"/>
  <c r="B2795" i="7"/>
  <c r="B2796" i="7"/>
  <c r="B2797" i="7"/>
  <c r="B2798" i="7"/>
  <c r="B2799" i="7"/>
  <c r="B2800" i="7"/>
  <c r="B2801" i="7"/>
  <c r="B2802" i="7"/>
  <c r="B2803" i="7"/>
  <c r="B2804" i="7"/>
  <c r="B2805" i="7"/>
  <c r="B2806" i="7"/>
  <c r="B2807" i="7"/>
  <c r="B2808" i="7"/>
  <c r="B2809" i="7"/>
  <c r="B2810" i="7"/>
  <c r="B2811" i="7"/>
  <c r="B2812" i="7"/>
  <c r="B2813" i="7"/>
  <c r="B2814" i="7"/>
  <c r="B2815" i="7"/>
  <c r="B2816" i="7"/>
  <c r="B2817" i="7"/>
  <c r="B2818" i="7"/>
  <c r="B2819" i="7"/>
  <c r="B2820" i="7"/>
  <c r="B2821" i="7"/>
  <c r="B2822" i="7"/>
  <c r="B2823" i="7"/>
  <c r="B2824" i="7"/>
  <c r="B2825" i="7"/>
  <c r="B2826" i="7"/>
  <c r="B2827" i="7"/>
  <c r="B2828" i="7"/>
  <c r="B2829" i="7"/>
  <c r="B2830" i="7"/>
  <c r="B2831" i="7"/>
  <c r="B2832" i="7"/>
  <c r="B2833" i="7"/>
  <c r="B2834" i="7"/>
  <c r="B2835" i="7"/>
  <c r="B2836" i="7"/>
  <c r="B2837" i="7"/>
  <c r="B2838" i="7"/>
  <c r="B2839" i="7"/>
  <c r="B2840" i="7"/>
  <c r="B2841" i="7"/>
  <c r="B2842" i="7"/>
  <c r="B2843" i="7"/>
  <c r="B2844" i="7"/>
  <c r="B2845" i="7"/>
  <c r="B2846" i="7"/>
  <c r="B2847" i="7"/>
  <c r="B2848" i="7"/>
  <c r="B2849" i="7"/>
  <c r="B2850" i="7"/>
  <c r="B2851" i="7"/>
  <c r="B2852" i="7"/>
  <c r="B2853" i="7"/>
  <c r="B2854" i="7"/>
  <c r="B2855" i="7"/>
  <c r="B2856" i="7"/>
  <c r="B2857" i="7"/>
  <c r="B2858" i="7"/>
  <c r="B2859" i="7"/>
  <c r="B2860" i="7"/>
  <c r="B2861" i="7"/>
  <c r="B2862" i="7"/>
  <c r="B2863" i="7"/>
  <c r="B2864" i="7"/>
  <c r="B2865" i="7"/>
  <c r="B2866" i="7"/>
  <c r="B2867" i="7"/>
  <c r="B2868" i="7"/>
  <c r="B2869" i="7"/>
  <c r="B2870" i="7"/>
  <c r="B2871" i="7"/>
  <c r="B2872" i="7"/>
  <c r="B2873" i="7"/>
  <c r="B2874" i="7"/>
  <c r="B2875" i="7"/>
  <c r="B2876" i="7"/>
  <c r="B2877" i="7"/>
  <c r="B2878" i="7"/>
  <c r="B2879" i="7"/>
  <c r="B2880" i="7"/>
  <c r="B2881" i="7"/>
  <c r="B2882" i="7"/>
  <c r="B2883" i="7"/>
  <c r="B2884" i="7"/>
  <c r="B2885" i="7"/>
  <c r="B2886" i="7"/>
  <c r="B2887" i="7"/>
  <c r="B2888" i="7"/>
  <c r="B2889" i="7"/>
  <c r="B2890" i="7"/>
  <c r="B2891" i="7"/>
  <c r="B2892" i="7"/>
  <c r="B2893" i="7"/>
  <c r="B2894" i="7"/>
  <c r="B2895" i="7"/>
  <c r="B2896" i="7"/>
  <c r="B2897" i="7"/>
  <c r="B2898" i="7"/>
  <c r="B2899" i="7"/>
  <c r="B2900" i="7"/>
  <c r="B2901" i="7"/>
  <c r="B2902" i="7"/>
  <c r="B2903" i="7"/>
  <c r="B2904" i="7"/>
  <c r="B2905" i="7"/>
  <c r="B2906" i="7"/>
  <c r="B2907" i="7"/>
  <c r="B2908" i="7"/>
  <c r="B2909" i="7"/>
  <c r="B2910" i="7"/>
  <c r="B2911" i="7"/>
  <c r="B2912" i="7"/>
  <c r="B2913" i="7"/>
  <c r="B2914" i="7"/>
  <c r="B2915" i="7"/>
  <c r="B2916" i="7"/>
  <c r="B2917" i="7"/>
  <c r="B2918" i="7"/>
  <c r="B2919" i="7"/>
  <c r="B2920" i="7"/>
  <c r="B2921" i="7"/>
  <c r="B2922" i="7"/>
  <c r="B2923" i="7"/>
  <c r="B2924" i="7"/>
  <c r="B2925" i="7"/>
  <c r="B2926" i="7"/>
  <c r="B2927" i="7"/>
  <c r="B2928" i="7"/>
  <c r="B2929" i="7"/>
  <c r="B2930" i="7"/>
  <c r="B2931" i="7"/>
  <c r="B2932" i="7"/>
  <c r="B2933" i="7"/>
  <c r="B2934" i="7"/>
  <c r="B2935" i="7"/>
  <c r="B2936" i="7"/>
  <c r="B2937" i="7"/>
  <c r="B2938" i="7"/>
  <c r="B2939" i="7"/>
  <c r="B2940" i="7"/>
  <c r="B2941" i="7"/>
  <c r="B2942" i="7"/>
  <c r="B2943" i="7"/>
  <c r="B2944" i="7"/>
  <c r="B2945" i="7"/>
  <c r="B2946" i="7"/>
  <c r="B2947" i="7"/>
  <c r="B2948" i="7"/>
  <c r="B2949" i="7"/>
  <c r="B2950" i="7"/>
  <c r="B2951" i="7"/>
  <c r="B2952" i="7"/>
  <c r="B2953" i="7"/>
  <c r="B2954" i="7"/>
  <c r="B2955" i="7"/>
  <c r="B2956" i="7"/>
  <c r="B2957" i="7"/>
  <c r="B2958" i="7"/>
  <c r="B2959" i="7"/>
  <c r="B2960" i="7"/>
  <c r="B2961" i="7"/>
  <c r="B2962" i="7"/>
  <c r="B2963" i="7"/>
  <c r="B2964" i="7"/>
  <c r="B2965" i="7"/>
  <c r="B2966" i="7"/>
  <c r="B2967" i="7"/>
  <c r="B2968" i="7"/>
  <c r="B2969" i="7"/>
  <c r="B2970" i="7"/>
  <c r="B2971" i="7"/>
  <c r="B2972" i="7"/>
  <c r="B2973" i="7"/>
  <c r="B2974" i="7"/>
  <c r="B2975" i="7"/>
  <c r="B2976" i="7"/>
  <c r="B2977" i="7"/>
  <c r="B2978" i="7"/>
  <c r="B2979" i="7"/>
  <c r="B2980" i="7"/>
  <c r="B2981" i="7"/>
  <c r="B2982" i="7"/>
  <c r="B2983" i="7"/>
  <c r="B2984" i="7"/>
  <c r="B2985" i="7"/>
  <c r="B2986" i="7"/>
  <c r="B2987" i="7"/>
  <c r="B2988" i="7"/>
  <c r="B2989" i="7"/>
  <c r="B2990" i="7"/>
  <c r="B2991" i="7"/>
  <c r="B2992" i="7"/>
  <c r="B2993" i="7"/>
  <c r="B2994" i="7"/>
  <c r="B2995" i="7"/>
  <c r="B2996" i="7"/>
  <c r="B2997" i="7"/>
  <c r="B2998" i="7"/>
  <c r="B2999" i="7"/>
  <c r="B3000" i="7"/>
  <c r="B3001" i="7"/>
  <c r="B3002" i="7"/>
  <c r="B3003" i="7"/>
  <c r="B3004" i="7"/>
  <c r="B3005" i="7"/>
  <c r="B3006" i="7"/>
  <c r="B3007" i="7"/>
  <c r="B3008" i="7"/>
  <c r="B3009" i="7"/>
  <c r="B3010" i="7"/>
  <c r="B3011" i="7"/>
  <c r="B3012" i="7"/>
  <c r="B3013" i="7"/>
  <c r="B3014" i="7"/>
  <c r="B3015" i="7"/>
  <c r="B3016" i="7"/>
  <c r="B3017" i="7"/>
  <c r="B3018" i="7"/>
  <c r="B3019" i="7"/>
  <c r="B3020" i="7"/>
  <c r="B3021" i="7"/>
  <c r="B3022" i="7"/>
  <c r="B3023" i="7"/>
  <c r="B3024" i="7"/>
  <c r="B3025" i="7"/>
  <c r="B3026" i="7"/>
  <c r="B3027" i="7"/>
  <c r="B3028" i="7"/>
  <c r="B3029" i="7"/>
  <c r="B3030" i="7"/>
  <c r="B3031" i="7"/>
  <c r="B3032" i="7"/>
  <c r="B3033" i="7"/>
  <c r="B3034" i="7"/>
  <c r="B3035" i="7"/>
  <c r="B3036" i="7"/>
  <c r="B3037" i="7"/>
  <c r="B3038" i="7"/>
  <c r="B3039" i="7"/>
  <c r="B3040" i="7"/>
  <c r="B3041" i="7"/>
  <c r="B3042" i="7"/>
  <c r="B3043" i="7"/>
  <c r="B3044" i="7"/>
  <c r="B3045" i="7"/>
  <c r="B3046" i="7"/>
  <c r="B3047" i="7"/>
  <c r="B3048" i="7"/>
  <c r="B3049" i="7"/>
  <c r="B3050" i="7"/>
  <c r="B3051" i="7"/>
  <c r="B3052" i="7"/>
  <c r="B3053" i="7"/>
  <c r="B3054" i="7"/>
  <c r="B3055" i="7"/>
  <c r="B3056" i="7"/>
  <c r="B3057" i="7"/>
  <c r="B3058" i="7"/>
  <c r="B3059" i="7"/>
  <c r="B3060" i="7"/>
  <c r="B3061" i="7"/>
  <c r="B3062" i="7"/>
  <c r="B3063" i="7"/>
  <c r="B3064" i="7"/>
  <c r="B3065" i="7"/>
  <c r="B3066" i="7"/>
  <c r="B3067" i="7"/>
  <c r="B3068" i="7"/>
  <c r="B3069" i="7"/>
  <c r="B3070" i="7"/>
  <c r="B3071" i="7"/>
  <c r="B3072" i="7"/>
  <c r="B3073" i="7"/>
  <c r="B3074" i="7"/>
  <c r="B3075" i="7"/>
  <c r="B3076" i="7"/>
  <c r="B3077" i="7"/>
  <c r="B3078" i="7"/>
  <c r="B3079" i="7"/>
  <c r="B3080" i="7"/>
  <c r="B3081" i="7"/>
  <c r="B3082" i="7"/>
  <c r="B3083" i="7"/>
  <c r="B3084" i="7"/>
  <c r="B3085" i="7"/>
  <c r="B3086" i="7"/>
  <c r="B3087" i="7"/>
  <c r="B3088" i="7"/>
  <c r="B3089" i="7"/>
  <c r="B3090" i="7"/>
  <c r="B3091" i="7"/>
  <c r="B3092" i="7"/>
  <c r="B3093" i="7"/>
  <c r="B3094" i="7"/>
  <c r="B3095" i="7"/>
  <c r="B3096" i="7"/>
  <c r="B3097" i="7"/>
  <c r="B3098" i="7"/>
  <c r="B3099" i="7"/>
  <c r="B3100" i="7"/>
  <c r="B3101" i="7"/>
  <c r="B3102" i="7"/>
  <c r="B3103" i="7"/>
  <c r="B3104" i="7"/>
  <c r="B3105" i="7"/>
  <c r="B3106" i="7"/>
  <c r="B3107" i="7"/>
  <c r="B3108" i="7"/>
  <c r="B3109" i="7"/>
  <c r="B3110" i="7"/>
  <c r="B3111" i="7"/>
  <c r="B3112" i="7"/>
  <c r="B3113" i="7"/>
  <c r="B3114" i="7"/>
  <c r="B3115" i="7"/>
  <c r="B3116" i="7"/>
  <c r="B3117" i="7"/>
  <c r="B3118" i="7"/>
  <c r="B3119" i="7"/>
  <c r="B3120" i="7"/>
  <c r="B3121" i="7"/>
  <c r="B3122" i="7"/>
  <c r="B3123" i="7"/>
  <c r="B3124" i="7"/>
  <c r="B3125" i="7"/>
  <c r="B3126" i="7"/>
  <c r="B3127" i="7"/>
  <c r="B3128" i="7"/>
  <c r="B3129" i="7"/>
  <c r="B3130" i="7"/>
  <c r="B3131" i="7"/>
  <c r="B3132" i="7"/>
  <c r="B3133" i="7"/>
  <c r="B3134" i="7"/>
  <c r="B3135" i="7"/>
  <c r="B3136" i="7"/>
  <c r="B3137" i="7"/>
  <c r="B3138" i="7"/>
  <c r="B3139" i="7"/>
  <c r="B3140" i="7"/>
  <c r="B3141" i="7"/>
  <c r="B3142" i="7"/>
  <c r="B3143" i="7"/>
  <c r="B3144" i="7"/>
  <c r="B3145" i="7"/>
  <c r="B3146" i="7"/>
  <c r="B3147" i="7"/>
  <c r="B3148" i="7"/>
  <c r="B3149" i="7"/>
  <c r="B3150" i="7"/>
  <c r="B3151" i="7"/>
  <c r="B3152" i="7"/>
  <c r="B3153" i="7"/>
  <c r="B3154" i="7"/>
  <c r="B3155" i="7"/>
  <c r="B3156" i="7"/>
  <c r="B3157" i="7"/>
  <c r="B3158" i="7"/>
  <c r="B3159" i="7"/>
  <c r="B3160" i="7"/>
  <c r="B3161" i="7"/>
  <c r="B3162" i="7"/>
  <c r="B3163" i="7"/>
  <c r="B3164" i="7"/>
  <c r="B3165" i="7"/>
  <c r="B3166" i="7"/>
  <c r="B3167" i="7"/>
  <c r="B3168" i="7"/>
  <c r="B3169" i="7"/>
  <c r="B3170" i="7"/>
  <c r="B3171" i="7"/>
  <c r="B3172" i="7"/>
  <c r="B3173" i="7"/>
  <c r="B3174" i="7"/>
  <c r="B3175" i="7"/>
  <c r="B3176" i="7"/>
  <c r="B3177" i="7"/>
  <c r="B3178" i="7"/>
  <c r="B3179" i="7"/>
  <c r="B3180" i="7"/>
  <c r="B3181" i="7"/>
  <c r="B3182" i="7"/>
  <c r="B3183" i="7"/>
  <c r="B3184" i="7"/>
  <c r="B3185" i="7"/>
  <c r="B3186" i="7"/>
  <c r="B3187" i="7"/>
  <c r="B3188" i="7"/>
  <c r="B3189" i="7"/>
  <c r="B3190" i="7"/>
  <c r="B3191" i="7"/>
  <c r="B3192" i="7"/>
  <c r="B3193" i="7"/>
  <c r="B3194" i="7"/>
  <c r="B3195" i="7"/>
  <c r="B3196" i="7"/>
  <c r="B3197" i="7"/>
  <c r="B3198" i="7"/>
  <c r="B3199" i="7"/>
  <c r="B3200" i="7"/>
  <c r="B3201" i="7"/>
  <c r="B3202" i="7"/>
  <c r="B3203" i="7"/>
  <c r="B3204" i="7"/>
  <c r="B3205" i="7"/>
  <c r="B3206" i="7"/>
  <c r="B3207" i="7"/>
  <c r="B3208" i="7"/>
  <c r="B3209" i="7"/>
  <c r="B3210" i="7"/>
  <c r="B3211" i="7"/>
  <c r="B3212" i="7"/>
  <c r="B3213" i="7"/>
  <c r="B3214" i="7"/>
  <c r="B3215" i="7"/>
  <c r="B3216" i="7"/>
  <c r="B3217" i="7"/>
  <c r="B3218" i="7"/>
  <c r="B3219" i="7"/>
  <c r="B3220" i="7"/>
  <c r="B3221" i="7"/>
  <c r="B3222" i="7"/>
  <c r="B3223" i="7"/>
  <c r="B3224" i="7"/>
  <c r="B3225" i="7"/>
  <c r="B3226" i="7"/>
  <c r="B3227" i="7"/>
  <c r="B3228" i="7"/>
  <c r="B3229" i="7"/>
  <c r="B3230" i="7"/>
  <c r="B3231" i="7"/>
  <c r="B3232" i="7"/>
  <c r="B3233" i="7"/>
  <c r="B3234" i="7"/>
  <c r="B3235" i="7"/>
  <c r="B3236" i="7"/>
  <c r="B3237" i="7"/>
  <c r="B3238" i="7"/>
  <c r="B3239" i="7"/>
  <c r="B3240" i="7"/>
  <c r="B3241" i="7"/>
  <c r="B3242" i="7"/>
  <c r="B3243" i="7"/>
  <c r="B3244" i="7"/>
  <c r="B3245" i="7"/>
  <c r="B3246" i="7"/>
  <c r="B3247" i="7"/>
  <c r="B3248" i="7"/>
  <c r="B3249" i="7"/>
  <c r="B3250" i="7"/>
  <c r="B3251" i="7"/>
  <c r="B3252" i="7"/>
  <c r="B3253" i="7"/>
  <c r="B3254" i="7"/>
  <c r="B3255" i="7"/>
  <c r="B3256" i="7"/>
  <c r="B3257" i="7"/>
  <c r="B3258" i="7"/>
  <c r="B3259" i="7"/>
  <c r="B3260" i="7"/>
  <c r="B3261" i="7"/>
  <c r="B3262" i="7"/>
  <c r="B3263" i="7"/>
  <c r="B3264" i="7"/>
  <c r="B3265" i="7"/>
  <c r="B3266" i="7"/>
  <c r="B3267" i="7"/>
  <c r="B3268" i="7"/>
  <c r="B3269" i="7"/>
  <c r="B3270" i="7"/>
  <c r="B3271" i="7"/>
  <c r="B3272" i="7"/>
  <c r="B3273" i="7"/>
  <c r="B3274" i="7"/>
  <c r="B3275" i="7"/>
  <c r="B3276" i="7"/>
  <c r="B3277" i="7"/>
  <c r="B3278" i="7"/>
  <c r="B3279" i="7"/>
  <c r="B3280" i="7"/>
  <c r="B3281" i="7"/>
  <c r="B3282" i="7"/>
  <c r="B3283" i="7"/>
  <c r="B3284" i="7"/>
  <c r="B3285" i="7"/>
  <c r="B3286" i="7"/>
  <c r="B3287" i="7"/>
  <c r="B3288" i="7"/>
  <c r="B3289" i="7"/>
  <c r="B3290" i="7"/>
  <c r="B3291" i="7"/>
  <c r="B3292" i="7"/>
  <c r="B3293" i="7"/>
  <c r="B3294" i="7"/>
  <c r="B3295" i="7"/>
  <c r="B3296" i="7"/>
  <c r="B3297" i="7"/>
  <c r="B3298" i="7"/>
  <c r="B3299" i="7"/>
  <c r="B3300" i="7"/>
  <c r="B3301" i="7"/>
  <c r="B3302" i="7"/>
  <c r="B3303" i="7"/>
  <c r="B3304" i="7"/>
  <c r="B3305" i="7"/>
  <c r="B3306" i="7"/>
  <c r="B3307" i="7"/>
  <c r="B3308" i="7"/>
  <c r="B3309" i="7"/>
  <c r="B3310" i="7"/>
  <c r="B3311" i="7"/>
  <c r="B3312" i="7"/>
  <c r="B3313" i="7"/>
  <c r="B3314" i="7"/>
  <c r="B3315" i="7"/>
  <c r="B3316" i="7"/>
  <c r="B3317" i="7"/>
  <c r="B3318" i="7"/>
  <c r="B3319" i="7"/>
  <c r="B3320" i="7"/>
  <c r="B3321" i="7"/>
  <c r="B3322" i="7"/>
  <c r="B3323" i="7"/>
  <c r="B3324" i="7"/>
  <c r="B3325" i="7"/>
  <c r="B3326" i="7"/>
  <c r="B3327" i="7"/>
  <c r="B3328" i="7"/>
  <c r="B3329" i="7"/>
  <c r="B3330" i="7"/>
  <c r="B3331" i="7"/>
  <c r="B3332" i="7"/>
  <c r="B3333" i="7"/>
  <c r="B3334" i="7"/>
  <c r="B3335" i="7"/>
  <c r="B3336" i="7"/>
  <c r="B3337" i="7"/>
  <c r="B3338" i="7"/>
  <c r="B3339" i="7"/>
  <c r="B3340" i="7"/>
  <c r="B3341" i="7"/>
  <c r="B3342" i="7"/>
  <c r="B3343" i="7"/>
  <c r="B3344" i="7"/>
  <c r="B3345" i="7"/>
  <c r="B3346" i="7"/>
  <c r="B3347" i="7"/>
  <c r="B3348" i="7"/>
  <c r="B3349" i="7"/>
  <c r="B3350" i="7"/>
  <c r="B3351" i="7"/>
  <c r="B3352" i="7"/>
  <c r="B3353" i="7"/>
  <c r="B3354" i="7"/>
  <c r="B3355" i="7"/>
  <c r="B3356" i="7"/>
  <c r="B3357" i="7"/>
  <c r="B3358" i="7"/>
  <c r="B3359" i="7"/>
  <c r="B3360" i="7"/>
  <c r="B3361" i="7"/>
  <c r="B3362" i="7"/>
  <c r="B3363" i="7"/>
  <c r="B3364" i="7"/>
  <c r="B3365" i="7"/>
  <c r="B3366" i="7"/>
  <c r="B3367" i="7"/>
  <c r="B3368" i="7"/>
  <c r="B3369" i="7"/>
  <c r="B3370" i="7"/>
  <c r="B3371" i="7"/>
  <c r="B3372" i="7"/>
  <c r="B3373" i="7"/>
  <c r="B3374" i="7"/>
  <c r="B3375" i="7"/>
  <c r="B3376" i="7"/>
  <c r="B3377" i="7"/>
  <c r="B3378" i="7"/>
  <c r="B3379" i="7"/>
  <c r="B3380" i="7"/>
  <c r="B3381" i="7"/>
  <c r="B3382" i="7"/>
  <c r="B3383" i="7"/>
  <c r="B3384" i="7"/>
  <c r="B3385" i="7"/>
  <c r="B3386" i="7"/>
  <c r="B3387" i="7"/>
  <c r="B3388" i="7"/>
  <c r="B3389" i="7"/>
  <c r="B3390" i="7"/>
  <c r="B3391" i="7"/>
  <c r="B3392" i="7"/>
  <c r="B3393" i="7"/>
  <c r="B3394" i="7"/>
  <c r="B3395" i="7"/>
  <c r="B3396" i="7"/>
  <c r="B3397" i="7"/>
  <c r="B3398" i="7"/>
  <c r="B3399" i="7"/>
  <c r="B3400" i="7"/>
  <c r="B3401" i="7"/>
  <c r="B3402" i="7"/>
  <c r="B3403" i="7"/>
  <c r="B3404" i="7"/>
  <c r="B3405" i="7"/>
  <c r="B3406" i="7"/>
  <c r="B3407" i="7"/>
  <c r="B3408" i="7"/>
  <c r="B3409" i="7"/>
  <c r="B3410" i="7"/>
  <c r="B3411" i="7"/>
  <c r="B3412" i="7"/>
  <c r="B3413" i="7"/>
  <c r="B3414" i="7"/>
  <c r="B3415" i="7"/>
  <c r="B3416" i="7"/>
  <c r="B3417" i="7"/>
  <c r="B3418" i="7"/>
  <c r="B3419" i="7"/>
  <c r="B3420" i="7"/>
  <c r="B3421" i="7"/>
  <c r="B3422" i="7"/>
  <c r="B3423" i="7"/>
  <c r="B3424" i="7"/>
  <c r="B3425" i="7"/>
  <c r="B3426" i="7"/>
  <c r="B3427" i="7"/>
  <c r="B3428" i="7"/>
  <c r="B3429" i="7"/>
  <c r="B3430" i="7"/>
  <c r="B3431" i="7"/>
  <c r="B3432" i="7"/>
  <c r="B3433" i="7"/>
  <c r="B3434" i="7"/>
  <c r="B3435" i="7"/>
  <c r="B3436" i="7"/>
  <c r="B3437" i="7"/>
  <c r="B3438" i="7"/>
  <c r="B3439" i="7"/>
  <c r="B3440" i="7"/>
  <c r="B3441" i="7"/>
  <c r="B3442" i="7"/>
  <c r="B3443" i="7"/>
  <c r="B3444" i="7"/>
  <c r="B3445" i="7"/>
  <c r="B3446" i="7"/>
  <c r="B3447" i="7"/>
  <c r="B3448" i="7"/>
  <c r="B3449" i="7"/>
  <c r="B3450" i="7"/>
  <c r="B3451" i="7"/>
  <c r="B3452" i="7"/>
  <c r="B3453" i="7"/>
  <c r="B3454" i="7"/>
  <c r="B3455" i="7"/>
  <c r="B3456" i="7"/>
  <c r="B3457" i="7"/>
  <c r="B3458" i="7"/>
  <c r="B3459" i="7"/>
  <c r="B3460" i="7"/>
  <c r="B3461" i="7"/>
  <c r="B3462" i="7"/>
  <c r="B3463" i="7"/>
  <c r="B3464" i="7"/>
  <c r="B3465" i="7"/>
  <c r="B3466" i="7"/>
  <c r="B3467" i="7"/>
  <c r="B3468" i="7"/>
  <c r="B3469" i="7"/>
  <c r="B3470" i="7"/>
  <c r="B3471" i="7"/>
  <c r="B3472" i="7"/>
  <c r="B3473" i="7"/>
  <c r="B3474" i="7"/>
  <c r="B3475" i="7"/>
  <c r="B3476" i="7"/>
  <c r="B3477" i="7"/>
  <c r="B3478" i="7"/>
  <c r="B3479" i="7"/>
  <c r="B3480" i="7"/>
  <c r="B3481" i="7"/>
  <c r="B3482" i="7"/>
  <c r="B3483" i="7"/>
  <c r="B3484" i="7"/>
  <c r="B3485" i="7"/>
  <c r="B3486" i="7"/>
  <c r="B3487" i="7"/>
  <c r="B3488" i="7"/>
  <c r="B3489" i="7"/>
  <c r="B3490" i="7"/>
  <c r="B3491" i="7"/>
  <c r="B3492" i="7"/>
  <c r="B3493" i="7"/>
  <c r="B3494" i="7"/>
  <c r="B3495" i="7"/>
  <c r="B3496" i="7"/>
  <c r="B3497" i="7"/>
  <c r="B3498" i="7"/>
  <c r="B3499" i="7"/>
  <c r="B3500" i="7"/>
  <c r="B3501" i="7"/>
  <c r="B3502" i="7"/>
  <c r="B3503" i="7"/>
  <c r="B3504" i="7"/>
  <c r="B3505" i="7"/>
  <c r="B3506" i="7"/>
  <c r="B3507" i="7"/>
  <c r="B3508" i="7"/>
  <c r="B3509" i="7"/>
  <c r="B3510" i="7"/>
  <c r="B3511" i="7"/>
  <c r="B3512" i="7"/>
  <c r="B3513" i="7"/>
  <c r="B3514" i="7"/>
  <c r="B3515" i="7"/>
  <c r="B3516" i="7"/>
  <c r="B3517" i="7"/>
  <c r="B3518" i="7"/>
  <c r="B3519" i="7"/>
  <c r="B3520" i="7"/>
  <c r="B3521" i="7"/>
  <c r="B3522" i="7"/>
  <c r="B3523" i="7"/>
  <c r="B3524" i="7"/>
  <c r="B3525" i="7"/>
  <c r="B3526" i="7"/>
  <c r="B3527" i="7"/>
  <c r="B3528" i="7"/>
  <c r="B3529" i="7"/>
  <c r="B3530" i="7"/>
  <c r="B3531" i="7"/>
  <c r="B3532" i="7"/>
  <c r="B3533" i="7"/>
  <c r="B3534" i="7"/>
  <c r="B3535" i="7"/>
  <c r="B3536" i="7"/>
  <c r="B3537" i="7"/>
  <c r="B3538" i="7"/>
  <c r="B3539" i="7"/>
  <c r="B3540" i="7"/>
  <c r="B3541" i="7"/>
  <c r="B3542" i="7"/>
  <c r="B3543" i="7"/>
  <c r="B3544" i="7"/>
  <c r="B3545" i="7"/>
  <c r="B3546" i="7"/>
  <c r="B3547" i="7"/>
  <c r="B3548" i="7"/>
  <c r="B3549" i="7"/>
  <c r="B3550" i="7"/>
  <c r="B3551" i="7"/>
  <c r="B3552" i="7"/>
  <c r="B3553" i="7"/>
  <c r="B3554" i="7"/>
  <c r="B3555" i="7"/>
  <c r="B3556" i="7"/>
  <c r="B3557" i="7"/>
  <c r="B3558" i="7"/>
  <c r="B3559" i="7"/>
  <c r="B3560" i="7"/>
  <c r="B3561" i="7"/>
  <c r="B3562" i="7"/>
  <c r="B3563" i="7"/>
  <c r="B3564" i="7"/>
  <c r="B3565" i="7"/>
  <c r="B3566" i="7"/>
  <c r="B3567" i="7"/>
  <c r="B3568" i="7"/>
  <c r="B3569" i="7"/>
  <c r="B3570" i="7"/>
  <c r="B3571" i="7"/>
  <c r="B3572" i="7"/>
  <c r="B3573" i="7"/>
  <c r="B3574" i="7"/>
  <c r="B3575" i="7"/>
  <c r="B3576" i="7"/>
  <c r="B3577" i="7"/>
  <c r="B3578" i="7"/>
  <c r="B3579" i="7"/>
  <c r="B3580" i="7"/>
  <c r="B3581" i="7"/>
  <c r="B3582" i="7"/>
  <c r="B3583" i="7"/>
  <c r="B3584" i="7"/>
  <c r="B3585" i="7"/>
  <c r="B3586" i="7"/>
  <c r="B3587" i="7"/>
  <c r="B3588" i="7"/>
  <c r="B3589" i="7"/>
  <c r="B3590" i="7"/>
  <c r="B3591" i="7"/>
  <c r="B3592" i="7"/>
  <c r="B3593" i="7"/>
  <c r="B3594" i="7"/>
  <c r="B3595" i="7"/>
  <c r="B3596" i="7"/>
  <c r="B3597" i="7"/>
  <c r="B3598" i="7"/>
  <c r="B3599" i="7"/>
  <c r="B3600" i="7"/>
  <c r="B3601" i="7"/>
  <c r="B3602" i="7"/>
  <c r="B3603" i="7"/>
  <c r="B3604" i="7"/>
  <c r="B3605" i="7"/>
  <c r="B3606" i="7"/>
  <c r="B3607" i="7"/>
  <c r="B3608" i="7"/>
  <c r="B3609" i="7"/>
  <c r="B3610" i="7"/>
  <c r="B3611" i="7"/>
  <c r="B3612" i="7"/>
  <c r="B3613" i="7"/>
  <c r="B3614" i="7"/>
  <c r="B3615" i="7"/>
  <c r="B3616" i="7"/>
  <c r="B3617" i="7"/>
  <c r="B3618" i="7"/>
  <c r="B3619" i="7"/>
  <c r="B3620" i="7"/>
  <c r="B3621" i="7"/>
  <c r="B3622" i="7"/>
  <c r="B3623" i="7"/>
  <c r="B3624" i="7"/>
  <c r="B3625" i="7"/>
  <c r="B3626" i="7"/>
  <c r="B3627" i="7"/>
  <c r="B3628" i="7"/>
  <c r="B3629" i="7"/>
  <c r="B3630" i="7"/>
  <c r="B3631" i="7"/>
  <c r="B3632" i="7"/>
  <c r="B3633" i="7"/>
  <c r="B3634" i="7"/>
  <c r="B3635" i="7"/>
  <c r="B3636" i="7"/>
  <c r="B3637" i="7"/>
  <c r="B3638" i="7"/>
  <c r="B3639" i="7"/>
  <c r="B3640" i="7"/>
  <c r="B3641" i="7"/>
  <c r="B3642" i="7"/>
  <c r="B3643" i="7"/>
  <c r="B3644" i="7"/>
  <c r="B3645" i="7"/>
  <c r="B3646" i="7"/>
  <c r="B3647" i="7"/>
  <c r="B3648" i="7"/>
  <c r="B3649" i="7"/>
  <c r="B3650" i="7"/>
  <c r="B3651" i="7"/>
  <c r="B3652" i="7"/>
  <c r="B3653" i="7"/>
  <c r="B3654" i="7"/>
  <c r="B3655" i="7"/>
  <c r="B3656" i="7"/>
  <c r="B3657" i="7"/>
  <c r="B3658" i="7"/>
  <c r="B3659" i="7"/>
  <c r="B3660" i="7"/>
  <c r="B3661" i="7"/>
  <c r="B3662" i="7"/>
  <c r="B3663" i="7"/>
  <c r="B3664" i="7"/>
  <c r="B3665" i="7"/>
  <c r="B3666" i="7"/>
  <c r="B3667" i="7"/>
  <c r="B3668" i="7"/>
  <c r="B3669" i="7"/>
  <c r="B3670" i="7"/>
  <c r="B3671" i="7"/>
  <c r="B3672" i="7"/>
  <c r="B3673" i="7"/>
  <c r="B3674" i="7"/>
  <c r="B3675" i="7"/>
  <c r="B3676" i="7"/>
  <c r="B3677" i="7"/>
  <c r="B3678" i="7"/>
  <c r="B3679" i="7"/>
  <c r="B3680" i="7"/>
  <c r="B3681" i="7"/>
  <c r="B3682" i="7"/>
  <c r="B3683" i="7"/>
  <c r="B3684" i="7"/>
  <c r="B3685" i="7"/>
  <c r="B3686" i="7"/>
  <c r="B3687" i="7"/>
  <c r="B3688" i="7"/>
  <c r="B3689" i="7"/>
  <c r="B3690" i="7"/>
  <c r="B3691" i="7"/>
  <c r="B3692" i="7"/>
  <c r="B3693" i="7"/>
  <c r="B3694" i="7"/>
  <c r="B3695" i="7"/>
  <c r="B3696" i="7"/>
  <c r="B3697" i="7"/>
  <c r="B3698" i="7"/>
  <c r="B3699" i="7"/>
  <c r="B3700" i="7"/>
  <c r="B3701" i="7"/>
  <c r="B3702" i="7"/>
  <c r="B3703" i="7"/>
  <c r="B3704" i="7"/>
  <c r="B3705" i="7"/>
  <c r="B3706" i="7"/>
  <c r="B3707" i="7"/>
  <c r="B3708" i="7"/>
  <c r="B3709" i="7"/>
  <c r="B3710" i="7"/>
  <c r="B3711" i="7"/>
  <c r="B3712" i="7"/>
  <c r="B3713" i="7"/>
  <c r="B3714" i="7"/>
  <c r="B3715" i="7"/>
  <c r="B3716" i="7"/>
  <c r="B3717" i="7"/>
  <c r="B3718" i="7"/>
  <c r="B3719" i="7"/>
  <c r="B3720" i="7"/>
  <c r="B3721" i="7"/>
  <c r="B3722" i="7"/>
  <c r="B3723" i="7"/>
  <c r="B3724" i="7"/>
  <c r="B3725" i="7"/>
  <c r="B3726" i="7"/>
  <c r="B3727" i="7"/>
  <c r="B3728" i="7"/>
  <c r="B3729" i="7"/>
  <c r="B3730" i="7"/>
  <c r="B3731" i="7"/>
  <c r="B3732" i="7"/>
  <c r="B3733" i="7"/>
  <c r="B3734" i="7"/>
  <c r="B3735" i="7"/>
  <c r="B3736" i="7"/>
  <c r="B3737" i="7"/>
  <c r="B3738" i="7"/>
  <c r="B3739" i="7"/>
  <c r="B3740" i="7"/>
  <c r="B3741" i="7"/>
  <c r="B3742" i="7"/>
  <c r="B3743" i="7"/>
  <c r="B3744" i="7"/>
  <c r="B3745" i="7"/>
  <c r="B3746" i="7"/>
  <c r="B3747" i="7"/>
  <c r="B3748" i="7"/>
  <c r="B3749" i="7"/>
  <c r="B3750" i="7"/>
  <c r="B3751" i="7"/>
  <c r="B3752" i="7"/>
  <c r="B3753" i="7"/>
  <c r="B3754" i="7"/>
  <c r="B3755" i="7"/>
  <c r="B3756" i="7"/>
  <c r="B3757" i="7"/>
  <c r="B3758" i="7"/>
  <c r="B3759" i="7"/>
  <c r="B3760" i="7"/>
  <c r="B3761" i="7"/>
  <c r="B3762" i="7"/>
  <c r="B3763" i="7"/>
  <c r="B3764" i="7"/>
  <c r="B3765" i="7"/>
  <c r="B3766" i="7"/>
  <c r="B3767" i="7"/>
  <c r="B3768" i="7"/>
  <c r="B3769" i="7"/>
  <c r="B3770" i="7"/>
  <c r="B3771" i="7"/>
  <c r="B3772" i="7"/>
  <c r="B3773" i="7"/>
  <c r="B3774" i="7"/>
  <c r="B3775" i="7"/>
  <c r="B3776" i="7"/>
  <c r="B3777" i="7"/>
  <c r="B3778" i="7"/>
  <c r="B3779" i="7"/>
  <c r="B3780" i="7"/>
  <c r="B3781" i="7"/>
  <c r="B3782" i="7"/>
  <c r="B3783" i="7"/>
  <c r="B3784" i="7"/>
  <c r="B3785" i="7"/>
  <c r="B3786" i="7"/>
  <c r="B3787" i="7"/>
  <c r="B3788" i="7"/>
  <c r="B3789" i="7"/>
  <c r="B3790" i="7"/>
  <c r="B3791" i="7"/>
  <c r="B3792" i="7"/>
  <c r="B3793" i="7"/>
  <c r="B3794" i="7"/>
  <c r="B3795" i="7"/>
  <c r="B3796" i="7"/>
  <c r="B3797" i="7"/>
  <c r="B3798" i="7"/>
  <c r="B3799" i="7"/>
  <c r="B3800" i="7"/>
  <c r="B3801" i="7"/>
  <c r="B3802" i="7"/>
  <c r="B3803" i="7"/>
  <c r="B3804" i="7"/>
  <c r="B3805" i="7"/>
  <c r="B3806" i="7"/>
  <c r="B3807" i="7"/>
  <c r="B3808" i="7"/>
  <c r="B3809" i="7"/>
  <c r="B3810" i="7"/>
  <c r="B3811" i="7"/>
  <c r="B3812" i="7"/>
  <c r="B3813" i="7"/>
  <c r="B3814" i="7"/>
  <c r="B3815" i="7"/>
  <c r="B3816" i="7"/>
  <c r="B3817" i="7"/>
  <c r="B3818" i="7"/>
  <c r="B3819" i="7"/>
  <c r="B3820" i="7"/>
  <c r="B3821" i="7"/>
  <c r="B3822" i="7"/>
  <c r="B3823" i="7"/>
  <c r="B3824" i="7"/>
  <c r="B3825" i="7"/>
  <c r="B3826" i="7"/>
  <c r="B3827" i="7"/>
  <c r="B3828" i="7"/>
  <c r="B3829" i="7"/>
  <c r="B3830" i="7"/>
  <c r="B3831" i="7"/>
  <c r="B3832" i="7"/>
  <c r="B3833" i="7"/>
  <c r="B3834" i="7"/>
  <c r="B3835" i="7"/>
  <c r="B3836" i="7"/>
  <c r="B3837" i="7"/>
  <c r="B3838" i="7"/>
  <c r="B3839" i="7"/>
  <c r="B3840" i="7"/>
  <c r="B3841" i="7"/>
  <c r="B3842" i="7"/>
  <c r="B3843" i="7"/>
  <c r="B3844" i="7"/>
  <c r="B3845" i="7"/>
  <c r="B3846" i="7"/>
  <c r="B3847" i="7"/>
  <c r="B3848" i="7"/>
  <c r="B3849" i="7"/>
  <c r="B3850" i="7"/>
  <c r="B3851" i="7"/>
  <c r="B3852" i="7"/>
  <c r="B3853" i="7"/>
  <c r="B3854" i="7"/>
  <c r="B3855" i="7"/>
  <c r="B3856" i="7"/>
  <c r="B3857" i="7"/>
  <c r="B3858" i="7"/>
  <c r="B3859" i="7"/>
  <c r="B3860" i="7"/>
  <c r="B3861" i="7"/>
  <c r="B3862" i="7"/>
  <c r="B3863" i="7"/>
  <c r="B3864" i="7"/>
  <c r="B3865" i="7"/>
  <c r="B3866" i="7"/>
  <c r="B3867" i="7"/>
  <c r="B3868" i="7"/>
  <c r="B3869" i="7"/>
  <c r="B3870" i="7"/>
  <c r="B3871" i="7"/>
  <c r="B3872" i="7"/>
  <c r="B3873" i="7"/>
  <c r="B3874" i="7"/>
  <c r="B3875" i="7"/>
  <c r="B3876" i="7"/>
  <c r="B3877" i="7"/>
  <c r="B3878" i="7"/>
  <c r="B3879" i="7"/>
  <c r="B3880" i="7"/>
  <c r="B3881" i="7"/>
  <c r="B3882" i="7"/>
  <c r="B3883" i="7"/>
  <c r="B3884" i="7"/>
  <c r="B3885" i="7"/>
  <c r="B3886" i="7"/>
  <c r="B3887" i="7"/>
  <c r="B3888" i="7"/>
  <c r="B3889" i="7"/>
  <c r="B3890" i="7"/>
  <c r="B3891" i="7"/>
  <c r="B3892" i="7"/>
  <c r="B3893" i="7"/>
  <c r="B3894" i="7"/>
  <c r="B3895" i="7"/>
  <c r="B3896" i="7"/>
  <c r="B3897" i="7"/>
  <c r="B3898" i="7"/>
  <c r="B3899" i="7"/>
  <c r="B3900" i="7"/>
  <c r="B3901" i="7"/>
  <c r="B3902" i="7"/>
  <c r="B3903" i="7"/>
  <c r="B3904" i="7"/>
  <c r="B3905" i="7"/>
  <c r="B3906" i="7"/>
  <c r="B3907" i="7"/>
  <c r="B3908" i="7"/>
  <c r="B3909" i="7"/>
  <c r="B3910" i="7"/>
  <c r="B3911" i="7"/>
  <c r="B3912" i="7"/>
  <c r="B3913" i="7"/>
  <c r="B3914" i="7"/>
  <c r="B3915" i="7"/>
  <c r="B3916" i="7"/>
  <c r="B3917" i="7"/>
  <c r="B3918" i="7"/>
  <c r="B3919" i="7"/>
  <c r="B3920" i="7"/>
  <c r="B3921" i="7"/>
  <c r="B3922" i="7"/>
  <c r="B3923" i="7"/>
  <c r="B3924" i="7"/>
  <c r="B3925" i="7"/>
  <c r="B3926" i="7"/>
  <c r="B3927" i="7"/>
  <c r="B3928" i="7"/>
  <c r="B3929" i="7"/>
  <c r="B3930" i="7"/>
  <c r="B3931" i="7"/>
  <c r="B3932" i="7"/>
  <c r="B3933" i="7"/>
  <c r="B3934" i="7"/>
  <c r="B3935" i="7"/>
  <c r="B3936" i="7"/>
  <c r="B3937" i="7"/>
  <c r="B3938" i="7"/>
  <c r="B3939" i="7"/>
  <c r="B3940" i="7"/>
  <c r="B3941" i="7"/>
  <c r="B3942" i="7"/>
  <c r="B3943" i="7"/>
  <c r="B3944" i="7"/>
  <c r="B3945" i="7"/>
  <c r="B3946" i="7"/>
  <c r="B3947" i="7"/>
  <c r="B3948" i="7"/>
  <c r="B3949" i="7"/>
  <c r="B3950" i="7"/>
  <c r="B3951" i="7"/>
  <c r="B3952" i="7"/>
  <c r="B3953" i="7"/>
  <c r="B3954" i="7"/>
  <c r="B3955" i="7"/>
  <c r="B3956" i="7"/>
  <c r="B3957" i="7"/>
  <c r="B3958" i="7"/>
  <c r="B3959" i="7"/>
  <c r="B3960" i="7"/>
  <c r="B3961" i="7"/>
  <c r="B3962" i="7"/>
  <c r="B3963" i="7"/>
  <c r="B3964" i="7"/>
  <c r="B3965" i="7"/>
  <c r="B3966" i="7"/>
  <c r="B3967" i="7"/>
  <c r="B3968" i="7"/>
  <c r="B3969" i="7"/>
  <c r="B3970" i="7"/>
  <c r="B3971" i="7"/>
  <c r="B3972" i="7"/>
  <c r="B3973" i="7"/>
  <c r="B3974" i="7"/>
  <c r="B3975" i="7"/>
  <c r="B3976" i="7"/>
  <c r="B3977" i="7"/>
  <c r="B3978" i="7"/>
  <c r="B3979" i="7"/>
  <c r="B3980" i="7"/>
  <c r="B3981" i="7"/>
  <c r="B3982" i="7"/>
  <c r="B3983" i="7"/>
  <c r="B3984" i="7"/>
  <c r="B3985" i="7"/>
  <c r="B3986" i="7"/>
  <c r="B3987" i="7"/>
  <c r="B3988" i="7"/>
  <c r="B3989" i="7"/>
  <c r="B3990" i="7"/>
  <c r="B3991" i="7"/>
  <c r="B3992" i="7"/>
  <c r="B3993" i="7"/>
  <c r="B3994" i="7"/>
  <c r="B3995" i="7"/>
  <c r="B3996" i="7"/>
  <c r="B3997" i="7"/>
  <c r="B3998" i="7"/>
  <c r="B3999" i="7"/>
  <c r="B4000" i="7"/>
  <c r="B4001" i="7"/>
  <c r="B4002" i="7"/>
  <c r="B4003" i="7"/>
  <c r="B4004" i="7"/>
  <c r="B4005" i="7"/>
  <c r="B4006" i="7"/>
  <c r="B4007" i="7"/>
  <c r="B4008" i="7"/>
  <c r="B4009" i="7"/>
  <c r="B4010" i="7"/>
  <c r="B4011" i="7"/>
  <c r="B4012" i="7"/>
  <c r="B4013" i="7"/>
  <c r="B4014" i="7"/>
  <c r="B4015" i="7"/>
  <c r="B4016" i="7"/>
  <c r="B4017" i="7"/>
  <c r="B4018" i="7"/>
  <c r="B4019" i="7"/>
  <c r="B4020" i="7"/>
  <c r="B4021" i="7"/>
  <c r="B4022" i="7"/>
  <c r="B4023" i="7"/>
  <c r="B4024" i="7"/>
  <c r="B4025" i="7"/>
  <c r="B4026" i="7"/>
  <c r="B4027" i="7"/>
  <c r="B4028" i="7"/>
  <c r="B4029" i="7"/>
  <c r="B4030" i="7"/>
  <c r="B4031" i="7"/>
  <c r="B4032" i="7"/>
  <c r="B4033" i="7"/>
  <c r="B4034" i="7"/>
  <c r="B4035" i="7"/>
  <c r="B4036" i="7"/>
  <c r="B4037" i="7"/>
  <c r="B4038" i="7"/>
  <c r="B4039" i="7"/>
  <c r="B4040" i="7"/>
  <c r="B4041" i="7"/>
  <c r="B4042" i="7"/>
  <c r="B4043" i="7"/>
  <c r="B4044" i="7"/>
  <c r="B4045" i="7"/>
  <c r="B4046" i="7"/>
  <c r="B4047" i="7"/>
  <c r="B4048" i="7"/>
  <c r="B4049" i="7"/>
  <c r="B4050" i="7"/>
  <c r="B4051" i="7"/>
  <c r="B4052" i="7"/>
  <c r="B4053" i="7"/>
  <c r="B4054" i="7"/>
  <c r="B4055" i="7"/>
  <c r="B4056" i="7"/>
  <c r="B4057" i="7"/>
  <c r="B4058" i="7"/>
  <c r="B4059" i="7"/>
  <c r="B4060" i="7"/>
  <c r="B4061" i="7"/>
  <c r="B4062" i="7"/>
  <c r="B4063" i="7"/>
  <c r="B4064" i="7"/>
  <c r="B4065" i="7"/>
  <c r="B4066" i="7"/>
  <c r="B4067" i="7"/>
  <c r="B4068" i="7"/>
  <c r="B4069" i="7"/>
  <c r="B4070" i="7"/>
  <c r="B4071" i="7"/>
  <c r="B4072" i="7"/>
  <c r="B4073" i="7"/>
  <c r="B4074" i="7"/>
  <c r="B4075" i="7"/>
  <c r="B4076" i="7"/>
  <c r="B4077" i="7"/>
  <c r="B4078" i="7"/>
  <c r="B4079" i="7"/>
  <c r="B4080" i="7"/>
  <c r="B4081" i="7"/>
  <c r="B4082" i="7"/>
  <c r="B4083" i="7"/>
  <c r="B4084" i="7"/>
  <c r="B4085" i="7"/>
  <c r="B4086" i="7"/>
  <c r="B4087" i="7"/>
  <c r="B4088" i="7"/>
  <c r="B4089" i="7"/>
  <c r="B4090" i="7"/>
  <c r="B4091" i="7"/>
  <c r="B4092" i="7"/>
  <c r="B4093" i="7"/>
  <c r="B4094" i="7"/>
  <c r="B4095" i="7"/>
  <c r="B4096" i="7"/>
  <c r="B4097" i="7"/>
  <c r="B4098" i="7"/>
  <c r="B4099" i="7"/>
  <c r="B4100" i="7"/>
  <c r="B4101" i="7"/>
  <c r="B4102" i="7"/>
  <c r="B4103" i="7"/>
  <c r="B4104" i="7"/>
  <c r="B4105" i="7"/>
  <c r="B4106" i="7"/>
  <c r="B4107" i="7"/>
  <c r="B4108" i="7"/>
  <c r="B4109" i="7"/>
  <c r="B4110" i="7"/>
  <c r="B4111" i="7"/>
  <c r="B4112" i="7"/>
  <c r="B4113" i="7"/>
  <c r="B4114" i="7"/>
  <c r="B4115" i="7"/>
  <c r="B4116" i="7"/>
  <c r="B4117" i="7"/>
  <c r="B4118" i="7"/>
  <c r="B4119" i="7"/>
  <c r="B4120" i="7"/>
  <c r="B4121" i="7"/>
  <c r="B4122" i="7"/>
  <c r="B4123" i="7"/>
  <c r="B4124" i="7"/>
  <c r="B4125" i="7"/>
  <c r="B4126" i="7"/>
  <c r="B4127" i="7"/>
  <c r="B4128" i="7"/>
  <c r="B4129" i="7"/>
  <c r="B4130" i="7"/>
  <c r="B4131" i="7"/>
  <c r="B4132" i="7"/>
  <c r="B4133" i="7"/>
  <c r="B4134" i="7"/>
  <c r="B4135" i="7"/>
  <c r="B4136" i="7"/>
  <c r="B4137" i="7"/>
  <c r="B4138" i="7"/>
  <c r="B4139" i="7"/>
  <c r="B4140" i="7"/>
  <c r="B4141" i="7"/>
  <c r="B4142" i="7"/>
  <c r="B4143" i="7"/>
  <c r="B4144" i="7"/>
  <c r="B4145" i="7"/>
  <c r="B4146" i="7"/>
  <c r="B4147" i="7"/>
  <c r="B4148" i="7"/>
  <c r="B4149" i="7"/>
  <c r="B4150" i="7"/>
  <c r="B4151" i="7"/>
  <c r="B4152" i="7"/>
  <c r="B4153" i="7"/>
  <c r="B4154" i="7"/>
  <c r="B4155" i="7"/>
  <c r="B4156" i="7"/>
  <c r="B4157" i="7"/>
  <c r="B4158" i="7"/>
  <c r="B4159" i="7"/>
  <c r="B4160" i="7"/>
  <c r="B4161" i="7"/>
  <c r="B4162" i="7"/>
  <c r="B4163" i="7"/>
  <c r="B4164" i="7"/>
  <c r="B4165" i="7"/>
  <c r="B4166" i="7"/>
  <c r="B4167" i="7"/>
  <c r="B4168" i="7"/>
  <c r="B4169" i="7"/>
  <c r="B4170" i="7"/>
  <c r="B4171" i="7"/>
  <c r="B4172" i="7"/>
  <c r="B4173" i="7"/>
  <c r="B4174" i="7"/>
  <c r="B4175" i="7"/>
  <c r="B4176" i="7"/>
  <c r="B4177" i="7"/>
  <c r="B4178" i="7"/>
  <c r="B4179" i="7"/>
  <c r="B4180" i="7"/>
  <c r="B4181" i="7"/>
  <c r="B4182" i="7"/>
  <c r="B4183" i="7"/>
  <c r="B4184" i="7"/>
  <c r="B4185" i="7"/>
  <c r="B4186" i="7"/>
  <c r="B4187" i="7"/>
  <c r="B4188" i="7"/>
  <c r="B4189" i="7"/>
  <c r="B4190" i="7"/>
  <c r="B4191" i="7"/>
  <c r="B4192" i="7"/>
  <c r="B4193" i="7"/>
  <c r="B4194" i="7"/>
  <c r="B4195" i="7"/>
  <c r="B4196" i="7"/>
  <c r="B4197" i="7"/>
  <c r="B4198" i="7"/>
  <c r="B4199" i="7"/>
  <c r="B4200" i="7"/>
  <c r="B4201" i="7"/>
  <c r="B4202" i="7"/>
  <c r="B4203" i="7"/>
  <c r="B4204" i="7"/>
  <c r="B4205" i="7"/>
  <c r="B4206" i="7"/>
  <c r="B4207" i="7"/>
  <c r="B4208" i="7"/>
  <c r="B4209" i="7"/>
  <c r="B4210" i="7"/>
  <c r="B4211" i="7"/>
  <c r="B4212" i="7"/>
  <c r="B4213" i="7"/>
  <c r="B4214" i="7"/>
  <c r="B4215" i="7"/>
  <c r="B4216" i="7"/>
  <c r="B4217" i="7"/>
  <c r="B4218" i="7"/>
  <c r="B4219" i="7"/>
  <c r="B4220" i="7"/>
  <c r="B4221" i="7"/>
  <c r="B4222" i="7"/>
  <c r="B4223" i="7"/>
  <c r="B4224" i="7"/>
  <c r="B4225" i="7"/>
  <c r="B4226" i="7"/>
  <c r="B4227" i="7"/>
  <c r="B4228" i="7"/>
  <c r="B4229" i="7"/>
  <c r="B4230" i="7"/>
  <c r="B4231" i="7"/>
  <c r="B4232" i="7"/>
  <c r="B4233" i="7"/>
  <c r="B4234" i="7"/>
  <c r="B4235" i="7"/>
  <c r="B4236" i="7"/>
  <c r="B4237" i="7"/>
  <c r="B4238" i="7"/>
  <c r="B4239" i="7"/>
  <c r="B4240" i="7"/>
  <c r="B4241" i="7"/>
  <c r="B4242" i="7"/>
  <c r="B4243" i="7"/>
  <c r="B4244" i="7"/>
  <c r="B4245" i="7"/>
  <c r="B4246" i="7"/>
  <c r="B4247" i="7"/>
  <c r="B4248" i="7"/>
  <c r="B4249" i="7"/>
  <c r="B4250" i="7"/>
  <c r="B4251" i="7"/>
  <c r="B4252" i="7"/>
  <c r="B4253" i="7"/>
  <c r="B4254" i="7"/>
  <c r="B4255" i="7"/>
  <c r="B4256" i="7"/>
  <c r="B4257" i="7"/>
  <c r="B4258" i="7"/>
  <c r="B4259" i="7"/>
  <c r="B4260" i="7"/>
  <c r="B4261" i="7"/>
  <c r="B4262" i="7"/>
  <c r="B4263" i="7"/>
  <c r="B4264" i="7"/>
  <c r="B4265" i="7"/>
  <c r="B4266" i="7"/>
  <c r="B4267" i="7"/>
  <c r="B4268" i="7"/>
  <c r="B4269" i="7"/>
  <c r="B4270" i="7"/>
  <c r="B4271" i="7"/>
  <c r="B4272" i="7"/>
  <c r="B4273" i="7"/>
  <c r="B4274" i="7"/>
  <c r="B4275" i="7"/>
  <c r="B4276" i="7"/>
  <c r="B4277" i="7"/>
  <c r="B4278" i="7"/>
  <c r="B4279" i="7"/>
  <c r="B4280" i="7"/>
  <c r="B4281" i="7"/>
  <c r="B4282" i="7"/>
  <c r="B4283" i="7"/>
  <c r="B4284" i="7"/>
  <c r="B4285" i="7"/>
  <c r="B4286" i="7"/>
  <c r="B4287" i="7"/>
  <c r="B4288" i="7"/>
  <c r="B4289" i="7"/>
  <c r="B4290" i="7"/>
  <c r="B4291" i="7"/>
  <c r="B4292" i="7"/>
  <c r="B4293" i="7"/>
  <c r="B4294" i="7"/>
  <c r="B4295" i="7"/>
  <c r="B4296" i="7"/>
  <c r="B4297" i="7"/>
  <c r="B4298" i="7"/>
  <c r="B4299" i="7"/>
  <c r="B4300" i="7"/>
  <c r="B4301" i="7"/>
  <c r="B4302" i="7"/>
  <c r="B4303" i="7"/>
  <c r="B4304" i="7"/>
  <c r="B4305" i="7"/>
  <c r="B4306" i="7"/>
  <c r="B4307" i="7"/>
  <c r="B4308" i="7"/>
  <c r="B4309" i="7"/>
  <c r="B4310" i="7"/>
  <c r="B4311" i="7"/>
  <c r="B4312" i="7"/>
  <c r="B4313" i="7"/>
  <c r="B4314" i="7"/>
  <c r="B4315" i="7"/>
  <c r="B4316" i="7"/>
  <c r="B4317" i="7"/>
  <c r="B4318" i="7"/>
  <c r="B4319" i="7"/>
  <c r="B4320" i="7"/>
  <c r="B4321" i="7"/>
  <c r="B4322" i="7"/>
  <c r="B4323" i="7"/>
  <c r="B4324" i="7"/>
  <c r="B4325" i="7"/>
  <c r="B4326" i="7"/>
  <c r="B4327" i="7"/>
  <c r="B4328" i="7"/>
  <c r="B4329" i="7"/>
  <c r="B4330" i="7"/>
  <c r="B4331" i="7"/>
  <c r="B4332" i="7"/>
  <c r="B4333" i="7"/>
  <c r="B4334" i="7"/>
  <c r="B4335" i="7"/>
  <c r="B4336" i="7"/>
  <c r="B4337" i="7"/>
  <c r="B4338" i="7"/>
  <c r="B4339" i="7"/>
  <c r="B4340" i="7"/>
  <c r="B4341" i="7"/>
  <c r="B4342" i="7"/>
  <c r="B4343" i="7"/>
  <c r="B4344" i="7"/>
  <c r="B4345" i="7"/>
  <c r="B4346" i="7"/>
  <c r="B4347" i="7"/>
  <c r="B4348" i="7"/>
  <c r="B4349" i="7"/>
  <c r="B4350" i="7"/>
  <c r="B4351" i="7"/>
  <c r="B4352" i="7"/>
  <c r="B4353" i="7"/>
  <c r="B4354" i="7"/>
  <c r="B4355" i="7"/>
  <c r="B4356" i="7"/>
  <c r="B4357" i="7"/>
  <c r="B4358" i="7"/>
  <c r="B4359" i="7"/>
  <c r="B4360" i="7"/>
  <c r="B4361" i="7"/>
  <c r="B4362" i="7"/>
  <c r="B4363" i="7"/>
  <c r="B4364" i="7"/>
  <c r="B4365" i="7"/>
  <c r="B4366" i="7"/>
  <c r="B4367" i="7"/>
  <c r="B4368" i="7"/>
  <c r="B4369" i="7"/>
  <c r="B4370" i="7"/>
  <c r="B4371" i="7"/>
  <c r="B4372" i="7"/>
  <c r="B4373" i="7"/>
  <c r="B4374" i="7"/>
  <c r="B4375" i="7"/>
  <c r="B4376" i="7"/>
  <c r="B4377" i="7"/>
  <c r="B4378" i="7"/>
  <c r="B4379" i="7"/>
  <c r="B4380" i="7"/>
  <c r="B4381" i="7"/>
  <c r="B4382" i="7"/>
  <c r="B4383" i="7"/>
  <c r="B4384" i="7"/>
  <c r="B4385" i="7"/>
  <c r="B4386" i="7"/>
  <c r="B4387" i="7"/>
  <c r="B4388" i="7"/>
  <c r="B4389" i="7"/>
  <c r="B4390" i="7"/>
  <c r="B4391" i="7"/>
  <c r="B4392" i="7"/>
  <c r="B4393" i="7"/>
  <c r="B4394" i="7"/>
  <c r="B4395" i="7"/>
  <c r="B4396" i="7"/>
  <c r="B4397" i="7"/>
  <c r="B4398" i="7"/>
  <c r="B4399" i="7"/>
  <c r="B4400" i="7"/>
  <c r="B4401" i="7"/>
  <c r="B4402" i="7"/>
  <c r="B4403" i="7"/>
  <c r="B4404" i="7"/>
  <c r="B4405" i="7"/>
  <c r="B4406" i="7"/>
  <c r="B4407" i="7"/>
  <c r="B4408" i="7"/>
  <c r="B4409" i="7"/>
  <c r="B4410" i="7"/>
  <c r="B4411" i="7"/>
  <c r="B4412" i="7"/>
  <c r="B4413" i="7"/>
  <c r="B4414" i="7"/>
  <c r="B4415" i="7"/>
  <c r="B4416" i="7"/>
  <c r="B4417" i="7"/>
  <c r="B4418" i="7"/>
  <c r="B4419" i="7"/>
  <c r="B4420" i="7"/>
  <c r="B4421" i="7"/>
  <c r="B4422" i="7"/>
  <c r="B4423" i="7"/>
  <c r="B4424" i="7"/>
  <c r="B4425" i="7"/>
  <c r="B4426" i="7"/>
  <c r="B4427" i="7"/>
  <c r="B4428" i="7"/>
  <c r="B4429" i="7"/>
  <c r="B4430" i="7"/>
  <c r="B4431" i="7"/>
  <c r="B4432" i="7"/>
  <c r="B4433" i="7"/>
  <c r="B4434" i="7"/>
  <c r="B4435" i="7"/>
  <c r="B4436" i="7"/>
  <c r="B4437" i="7"/>
  <c r="B4438" i="7"/>
  <c r="B4439" i="7"/>
  <c r="B4440" i="7"/>
  <c r="B4441" i="7"/>
  <c r="B4442" i="7"/>
  <c r="B4443" i="7"/>
  <c r="B4444" i="7"/>
  <c r="B4445" i="7"/>
  <c r="B4446" i="7"/>
  <c r="B4447" i="7"/>
  <c r="B4448" i="7"/>
  <c r="B4449" i="7"/>
  <c r="B4450" i="7"/>
  <c r="B4451" i="7"/>
  <c r="B4452" i="7"/>
  <c r="B4453" i="7"/>
  <c r="B4454" i="7"/>
  <c r="B4455" i="7"/>
  <c r="B4456" i="7"/>
  <c r="B4457" i="7"/>
  <c r="B4458" i="7"/>
  <c r="B4459" i="7"/>
  <c r="B4460" i="7"/>
  <c r="B4461" i="7"/>
  <c r="B4462" i="7"/>
  <c r="B4463" i="7"/>
  <c r="B4464" i="7"/>
  <c r="B4465" i="7"/>
  <c r="B4466" i="7"/>
  <c r="B4467" i="7"/>
  <c r="B4468" i="7"/>
  <c r="B4469" i="7"/>
  <c r="B4470" i="7"/>
  <c r="B4471" i="7"/>
  <c r="B4472" i="7"/>
  <c r="B4473" i="7"/>
  <c r="B4474" i="7"/>
  <c r="B4475" i="7"/>
  <c r="B4476" i="7"/>
  <c r="B4477" i="7"/>
  <c r="B4478" i="7"/>
  <c r="B4479" i="7"/>
  <c r="B4480" i="7"/>
  <c r="B4481" i="7"/>
  <c r="B4482" i="7"/>
  <c r="B4483" i="7"/>
  <c r="B4484" i="7"/>
  <c r="B4485" i="7"/>
  <c r="B4486" i="7"/>
  <c r="B4487" i="7"/>
  <c r="B4488" i="7"/>
  <c r="B4489" i="7"/>
  <c r="B4490" i="7"/>
  <c r="B4491" i="7"/>
  <c r="B4492" i="7"/>
  <c r="B4493" i="7"/>
  <c r="B4494" i="7"/>
  <c r="B4495" i="7"/>
  <c r="B4496" i="7"/>
  <c r="B4497" i="7"/>
  <c r="B4498" i="7"/>
  <c r="B4499" i="7"/>
  <c r="B4500" i="7"/>
  <c r="B4501" i="7"/>
  <c r="B4502" i="7"/>
  <c r="B4503" i="7"/>
  <c r="B4504" i="7"/>
  <c r="B4505" i="7"/>
  <c r="B4506" i="7"/>
  <c r="B4507" i="7"/>
  <c r="B4508" i="7"/>
  <c r="B4509" i="7"/>
  <c r="B4510" i="7"/>
  <c r="B4511" i="7"/>
  <c r="B4512" i="7"/>
  <c r="B4513" i="7"/>
  <c r="B4514" i="7"/>
  <c r="B4515" i="7"/>
  <c r="B4516" i="7"/>
  <c r="B4517" i="7"/>
  <c r="B4518" i="7"/>
  <c r="B4519" i="7"/>
  <c r="B4520" i="7"/>
  <c r="B4521" i="7"/>
  <c r="B4522" i="7"/>
  <c r="B4523" i="7"/>
  <c r="B4524" i="7"/>
  <c r="B4525" i="7"/>
  <c r="B4526" i="7"/>
  <c r="B4527" i="7"/>
  <c r="B4528" i="7"/>
  <c r="B4529" i="7"/>
  <c r="B4530" i="7"/>
  <c r="B4531" i="7"/>
  <c r="B4532" i="7"/>
  <c r="B4533" i="7"/>
  <c r="B4534" i="7"/>
  <c r="B4535" i="7"/>
  <c r="B4536" i="7"/>
  <c r="B4537" i="7"/>
  <c r="B4538" i="7"/>
  <c r="B4539" i="7"/>
  <c r="B4540" i="7"/>
  <c r="B4541" i="7"/>
  <c r="B4542" i="7"/>
  <c r="B4543" i="7"/>
  <c r="B4544" i="7"/>
  <c r="B4545" i="7"/>
  <c r="B4546" i="7"/>
  <c r="B4547" i="7"/>
  <c r="B4548" i="7"/>
  <c r="B4549" i="7"/>
  <c r="B4550" i="7"/>
  <c r="B4551" i="7"/>
  <c r="B4552" i="7"/>
  <c r="B4553" i="7"/>
  <c r="B4554" i="7"/>
  <c r="B4555" i="7"/>
  <c r="B4556" i="7"/>
  <c r="B4557" i="7"/>
  <c r="B4558" i="7"/>
  <c r="B4559" i="7"/>
  <c r="B4560" i="7"/>
  <c r="B4561" i="7"/>
  <c r="B4562" i="7"/>
  <c r="B4563" i="7"/>
  <c r="B4564" i="7"/>
  <c r="B4565" i="7"/>
  <c r="B4566" i="7"/>
  <c r="B4567" i="7"/>
  <c r="B4568" i="7"/>
  <c r="B4569" i="7"/>
  <c r="B4570" i="7"/>
  <c r="B4571" i="7"/>
  <c r="B4572" i="7"/>
  <c r="B4573" i="7"/>
  <c r="B4574" i="7"/>
  <c r="B4575" i="7"/>
  <c r="B4576" i="7"/>
  <c r="B4577" i="7"/>
  <c r="B4578" i="7"/>
  <c r="B4579" i="7"/>
  <c r="B4580" i="7"/>
  <c r="B4581" i="7"/>
  <c r="B4582" i="7"/>
  <c r="B4583" i="7"/>
  <c r="B4584" i="7"/>
  <c r="B4585" i="7"/>
  <c r="B4586" i="7"/>
  <c r="B4587" i="7"/>
  <c r="B4588" i="7"/>
  <c r="B4589" i="7"/>
  <c r="B4590" i="7"/>
  <c r="B4591" i="7"/>
  <c r="B4592" i="7"/>
  <c r="B4593" i="7"/>
  <c r="B4594" i="7"/>
  <c r="B4595" i="7"/>
  <c r="B4596" i="7"/>
  <c r="B4597" i="7"/>
  <c r="B4598" i="7"/>
  <c r="B4599" i="7"/>
  <c r="B4600" i="7"/>
  <c r="B4601" i="7"/>
  <c r="B4602" i="7"/>
  <c r="B4603" i="7"/>
  <c r="B4604" i="7"/>
  <c r="B4605" i="7"/>
  <c r="B4606" i="7"/>
  <c r="B4607" i="7"/>
  <c r="B4608" i="7"/>
  <c r="B4609" i="7"/>
  <c r="B4610" i="7"/>
  <c r="B4611" i="7"/>
  <c r="B4612" i="7"/>
  <c r="B4613" i="7"/>
  <c r="B4614" i="7"/>
  <c r="B4615" i="7"/>
  <c r="B4616" i="7"/>
  <c r="B4617" i="7"/>
  <c r="B4618" i="7"/>
  <c r="B4619" i="7"/>
  <c r="B4620" i="7"/>
  <c r="B4621" i="7"/>
  <c r="B4622" i="7"/>
  <c r="B4623" i="7"/>
  <c r="B4624" i="7"/>
  <c r="B4625" i="7"/>
  <c r="B4626" i="7"/>
  <c r="B4627" i="7"/>
  <c r="B4628" i="7"/>
  <c r="B4629" i="7"/>
  <c r="B4630" i="7"/>
  <c r="B4631" i="7"/>
  <c r="B4632" i="7"/>
  <c r="B4633" i="7"/>
  <c r="B4634" i="7"/>
  <c r="B4635" i="7"/>
  <c r="B4636" i="7"/>
  <c r="B4637" i="7"/>
  <c r="B4638" i="7"/>
  <c r="B4639" i="7"/>
  <c r="B4640" i="7"/>
  <c r="B4641" i="7"/>
  <c r="B4642" i="7"/>
  <c r="B4643" i="7"/>
  <c r="B4644" i="7"/>
  <c r="B4645" i="7"/>
  <c r="B4646" i="7"/>
  <c r="B4647" i="7"/>
  <c r="B4648" i="7"/>
  <c r="B4649" i="7"/>
  <c r="B4650" i="7"/>
  <c r="B4651" i="7"/>
  <c r="B4652" i="7"/>
  <c r="B4653" i="7"/>
  <c r="B4654" i="7"/>
  <c r="B4655" i="7"/>
  <c r="B4656" i="7"/>
  <c r="B4657" i="7"/>
  <c r="B4658" i="7"/>
  <c r="B4659" i="7"/>
  <c r="B4660" i="7"/>
  <c r="B4661" i="7"/>
  <c r="B4662" i="7"/>
  <c r="B4663" i="7"/>
  <c r="B4664" i="7"/>
  <c r="B4665" i="7"/>
  <c r="B4666" i="7"/>
  <c r="B4667" i="7"/>
  <c r="B4668" i="7"/>
  <c r="B4669" i="7"/>
  <c r="B4670" i="7"/>
  <c r="B4671" i="7"/>
  <c r="B4672" i="7"/>
  <c r="B4673" i="7"/>
  <c r="B4674" i="7"/>
  <c r="B4675" i="7"/>
  <c r="B4676" i="7"/>
  <c r="B4677" i="7"/>
  <c r="B4678" i="7"/>
  <c r="B4679" i="7"/>
  <c r="B4680" i="7"/>
  <c r="B4681" i="7"/>
  <c r="B4682" i="7"/>
  <c r="B4683" i="7"/>
  <c r="B4684" i="7"/>
  <c r="B4685" i="7"/>
  <c r="B4686" i="7"/>
  <c r="B4687" i="7"/>
  <c r="B4688" i="7"/>
  <c r="B4689" i="7"/>
  <c r="B4690" i="7"/>
  <c r="B4691" i="7"/>
  <c r="B4692" i="7"/>
  <c r="B4693" i="7"/>
  <c r="B4694" i="7"/>
  <c r="B4695" i="7"/>
  <c r="B4696" i="7"/>
  <c r="B4697" i="7"/>
  <c r="B4698" i="7"/>
  <c r="B4699" i="7"/>
  <c r="B4700" i="7"/>
  <c r="B4701" i="7"/>
  <c r="B4702" i="7"/>
  <c r="B4703" i="7"/>
  <c r="B4704" i="7"/>
  <c r="B4705" i="7"/>
  <c r="B4706" i="7"/>
  <c r="B4707" i="7"/>
  <c r="B4708" i="7"/>
  <c r="B4709" i="7"/>
  <c r="B4710" i="7"/>
  <c r="B4711" i="7"/>
  <c r="B4712" i="7"/>
  <c r="B4713" i="7"/>
  <c r="B4714" i="7"/>
  <c r="B4715" i="7"/>
  <c r="B4716" i="7"/>
  <c r="B4717" i="7"/>
  <c r="B4718" i="7"/>
  <c r="B4719" i="7"/>
  <c r="B4720" i="7"/>
  <c r="B4721" i="7"/>
  <c r="B4722" i="7"/>
  <c r="B4723" i="7"/>
  <c r="B4724" i="7"/>
  <c r="B4725" i="7"/>
  <c r="B4726" i="7"/>
  <c r="B4727" i="7"/>
  <c r="B4728" i="7"/>
  <c r="B4729" i="7"/>
  <c r="B4730" i="7"/>
  <c r="B4731" i="7"/>
  <c r="B4732" i="7"/>
  <c r="B4733" i="7"/>
  <c r="B4734" i="7"/>
  <c r="B4735" i="7"/>
  <c r="B4736" i="7"/>
  <c r="B4737" i="7"/>
  <c r="B4738" i="7"/>
  <c r="B4739" i="7"/>
  <c r="B4740" i="7"/>
  <c r="B4741" i="7"/>
  <c r="B4742" i="7"/>
  <c r="B4743" i="7"/>
  <c r="B4744" i="7"/>
  <c r="B4745" i="7"/>
  <c r="B4746" i="7"/>
  <c r="B4747" i="7"/>
  <c r="B4748" i="7"/>
  <c r="B4749" i="7"/>
  <c r="B4750" i="7"/>
  <c r="B4751" i="7"/>
  <c r="B4752" i="7"/>
  <c r="B4753" i="7"/>
  <c r="B4754" i="7"/>
  <c r="B4755" i="7"/>
  <c r="B4756" i="7"/>
  <c r="B4757" i="7"/>
  <c r="B4758" i="7"/>
  <c r="B4759" i="7"/>
  <c r="B4760" i="7"/>
  <c r="B4761" i="7"/>
  <c r="B4762" i="7"/>
  <c r="B4763" i="7"/>
  <c r="B4764" i="7"/>
  <c r="B4765" i="7"/>
  <c r="B4766" i="7"/>
  <c r="B4767" i="7"/>
  <c r="B4768" i="7"/>
  <c r="B4769" i="7"/>
  <c r="B4770" i="7"/>
  <c r="B4771" i="7"/>
  <c r="B4772" i="7"/>
  <c r="B4773" i="7"/>
  <c r="B4774" i="7"/>
  <c r="B4775" i="7"/>
  <c r="B4776" i="7"/>
  <c r="B4777" i="7"/>
  <c r="B4778" i="7"/>
  <c r="B4779" i="7"/>
  <c r="B4780" i="7"/>
  <c r="B4781" i="7"/>
  <c r="B4782" i="7"/>
  <c r="B4783" i="7"/>
  <c r="B4784" i="7"/>
  <c r="B4785" i="7"/>
  <c r="B4786" i="7"/>
  <c r="B4787" i="7"/>
  <c r="B4788" i="7"/>
  <c r="B4789" i="7"/>
  <c r="B4790" i="7"/>
  <c r="B4791" i="7"/>
  <c r="B4792" i="7"/>
  <c r="B4793" i="7"/>
  <c r="B4794" i="7"/>
  <c r="B4795" i="7"/>
  <c r="B4796" i="7"/>
  <c r="B4797" i="7"/>
  <c r="B4798" i="7"/>
  <c r="B4799" i="7"/>
  <c r="B4800" i="7"/>
  <c r="B4801" i="7"/>
  <c r="B4802" i="7"/>
  <c r="B4803" i="7"/>
  <c r="B4804" i="7"/>
  <c r="B4805" i="7"/>
  <c r="B4806" i="7"/>
  <c r="B4807" i="7"/>
  <c r="B4808" i="7"/>
  <c r="B4809" i="7"/>
  <c r="B4810" i="7"/>
  <c r="B4811" i="7"/>
  <c r="B4812" i="7"/>
  <c r="B4813" i="7"/>
  <c r="B4814" i="7"/>
  <c r="B4815" i="7"/>
  <c r="B4816" i="7"/>
  <c r="B4817" i="7"/>
  <c r="B4818" i="7"/>
  <c r="B4819" i="7"/>
  <c r="B4820" i="7"/>
  <c r="B4821" i="7"/>
  <c r="B4822" i="7"/>
  <c r="B4823" i="7"/>
  <c r="B4824" i="7"/>
  <c r="B4825" i="7"/>
  <c r="B4826" i="7"/>
  <c r="B4827" i="7"/>
  <c r="B4828" i="7"/>
  <c r="B4829" i="7"/>
  <c r="B4830" i="7"/>
  <c r="B4831" i="7"/>
  <c r="B4832" i="7"/>
  <c r="B4833" i="7"/>
  <c r="B4834" i="7"/>
  <c r="B4835" i="7"/>
  <c r="B4836" i="7"/>
  <c r="B4837" i="7"/>
  <c r="B4838" i="7"/>
  <c r="B4839" i="7"/>
  <c r="B4840" i="7"/>
  <c r="B4841" i="7"/>
  <c r="B4842" i="7"/>
  <c r="B4843" i="7"/>
  <c r="B4844" i="7"/>
  <c r="B4845" i="7"/>
  <c r="B4846" i="7"/>
  <c r="B4847" i="7"/>
  <c r="B4848" i="7"/>
  <c r="B4849" i="7"/>
  <c r="B4850" i="7"/>
  <c r="B4851" i="7"/>
  <c r="B4852" i="7"/>
  <c r="B4853" i="7"/>
  <c r="B4854" i="7"/>
  <c r="B4855" i="7"/>
  <c r="B4856" i="7"/>
  <c r="B4857" i="7"/>
  <c r="B4858" i="7"/>
  <c r="B4859" i="7"/>
  <c r="B4860" i="7"/>
  <c r="B4861" i="7"/>
  <c r="B4862" i="7"/>
  <c r="B4863" i="7"/>
  <c r="B4864" i="7"/>
  <c r="B4865" i="7"/>
  <c r="B4866" i="7"/>
  <c r="B4867" i="7"/>
  <c r="B4868" i="7"/>
  <c r="B4869" i="7"/>
  <c r="B4870" i="7"/>
  <c r="B4871" i="7"/>
  <c r="B4872" i="7"/>
  <c r="B4873" i="7"/>
  <c r="B4874" i="7"/>
  <c r="B4875" i="7"/>
  <c r="B4876" i="7"/>
  <c r="B4877" i="7"/>
  <c r="B4878" i="7"/>
  <c r="B4879" i="7"/>
  <c r="B4880" i="7"/>
  <c r="B4881" i="7"/>
  <c r="B4882" i="7"/>
  <c r="B4883" i="7"/>
  <c r="B4884" i="7"/>
  <c r="B4885" i="7"/>
  <c r="B4886" i="7"/>
  <c r="B4887" i="7"/>
  <c r="B4888" i="7"/>
  <c r="B4889" i="7"/>
  <c r="B4890" i="7"/>
  <c r="B4891" i="7"/>
  <c r="B4892" i="7"/>
  <c r="B4893" i="7"/>
  <c r="B4894" i="7"/>
  <c r="B4895" i="7"/>
  <c r="B4896" i="7"/>
  <c r="B4897" i="7"/>
  <c r="B4898" i="7"/>
  <c r="B4899" i="7"/>
  <c r="B4900" i="7"/>
  <c r="B4901" i="7"/>
  <c r="B4902" i="7"/>
  <c r="B4903" i="7"/>
  <c r="B4904" i="7"/>
  <c r="B4905" i="7"/>
  <c r="B4906" i="7"/>
  <c r="B4907" i="7"/>
  <c r="B4908" i="7"/>
  <c r="B4909" i="7"/>
  <c r="B4910" i="7"/>
  <c r="B4911" i="7"/>
  <c r="B4912" i="7"/>
  <c r="B4913" i="7"/>
  <c r="B4914" i="7"/>
  <c r="B4915" i="7"/>
  <c r="B4916" i="7"/>
  <c r="B4917" i="7"/>
  <c r="B4918" i="7"/>
  <c r="B4919" i="7"/>
  <c r="B4920" i="7"/>
  <c r="B4921" i="7"/>
  <c r="B4922" i="7"/>
  <c r="B4923" i="7"/>
  <c r="B4924" i="7"/>
  <c r="B4925" i="7"/>
  <c r="B4926" i="7"/>
  <c r="B4927" i="7"/>
  <c r="B4928" i="7"/>
  <c r="B4929" i="7"/>
  <c r="B4930" i="7"/>
  <c r="B4931" i="7"/>
  <c r="B4932" i="7"/>
  <c r="B4933" i="7"/>
  <c r="B4934" i="7"/>
  <c r="B4935" i="7"/>
  <c r="B4936" i="7"/>
  <c r="B4937" i="7"/>
  <c r="B4938" i="7"/>
  <c r="B4939" i="7"/>
  <c r="B4940" i="7"/>
  <c r="B4941" i="7"/>
  <c r="B4942" i="7"/>
  <c r="B4943" i="7"/>
  <c r="B4944" i="7"/>
  <c r="B4945" i="7"/>
  <c r="B4946" i="7"/>
  <c r="B4947" i="7"/>
  <c r="B4948" i="7"/>
  <c r="B4949" i="7"/>
  <c r="B4950" i="7"/>
  <c r="B4951" i="7"/>
  <c r="B4952" i="7"/>
  <c r="B4953" i="7"/>
  <c r="B4954" i="7"/>
  <c r="B4955" i="7"/>
  <c r="B4956" i="7"/>
  <c r="B4957" i="7"/>
  <c r="B4958" i="7"/>
  <c r="B4959" i="7"/>
  <c r="B4960" i="7"/>
  <c r="B4961" i="7"/>
  <c r="B4962" i="7"/>
  <c r="B4963" i="7"/>
  <c r="B4964" i="7"/>
  <c r="B4965" i="7"/>
  <c r="B4966" i="7"/>
  <c r="B4967" i="7"/>
  <c r="B4968" i="7"/>
  <c r="B4969" i="7"/>
  <c r="B4970" i="7"/>
  <c r="B4971" i="7"/>
  <c r="B4972" i="7"/>
  <c r="B4973" i="7"/>
  <c r="B4974" i="7"/>
  <c r="B4975" i="7"/>
  <c r="B4976" i="7"/>
  <c r="B4977" i="7"/>
  <c r="B4978" i="7"/>
  <c r="B4979" i="7"/>
  <c r="B4980" i="7"/>
  <c r="B4981" i="7"/>
  <c r="B4982" i="7"/>
  <c r="B4983" i="7"/>
  <c r="B4984" i="7"/>
  <c r="B4985" i="7"/>
  <c r="B4986" i="7"/>
  <c r="B4987" i="7"/>
  <c r="B4988" i="7"/>
  <c r="B4989" i="7"/>
  <c r="B4990" i="7"/>
  <c r="B4991" i="7"/>
  <c r="B4992" i="7"/>
  <c r="B4993" i="7"/>
  <c r="B4994" i="7"/>
  <c r="B4995" i="7"/>
  <c r="B4996" i="7"/>
  <c r="B4997" i="7"/>
  <c r="B4998" i="7"/>
  <c r="B4999" i="7"/>
  <c r="B5000" i="7"/>
  <c r="B5001" i="7"/>
  <c r="B5002" i="7"/>
  <c r="B5003" i="7"/>
  <c r="B5004" i="7"/>
  <c r="B5005" i="7"/>
  <c r="B5006" i="7"/>
  <c r="B5007" i="7"/>
  <c r="B5008" i="7"/>
  <c r="B5009" i="7"/>
  <c r="B5010" i="7"/>
  <c r="B5011" i="7"/>
  <c r="B5012" i="7"/>
  <c r="B5013" i="7"/>
  <c r="B5014" i="7"/>
  <c r="B5015" i="7"/>
  <c r="B5016" i="7"/>
  <c r="B5017" i="7"/>
  <c r="B5018" i="7"/>
  <c r="B5019" i="7"/>
  <c r="B5020" i="7"/>
  <c r="B5021" i="7"/>
  <c r="B5022" i="7"/>
  <c r="B5023" i="7"/>
  <c r="B5024" i="7"/>
  <c r="B5025" i="7"/>
  <c r="B5026" i="7"/>
  <c r="B5027" i="7"/>
  <c r="B5028" i="7"/>
  <c r="B5029" i="7"/>
  <c r="B5030" i="7"/>
  <c r="B5031" i="7"/>
  <c r="B5032" i="7"/>
  <c r="B5033" i="7"/>
  <c r="B5034" i="7"/>
  <c r="B5035" i="7"/>
  <c r="B5036" i="7"/>
  <c r="B5037" i="7"/>
  <c r="B5038" i="7"/>
  <c r="B5039" i="7"/>
  <c r="B5040" i="7"/>
  <c r="B5041" i="7"/>
  <c r="B5042" i="7"/>
  <c r="B5043" i="7"/>
  <c r="B5044" i="7"/>
  <c r="B5045" i="7"/>
  <c r="B5046" i="7"/>
  <c r="B5047" i="7"/>
  <c r="B5048" i="7"/>
  <c r="B5049" i="7"/>
  <c r="B5050" i="7"/>
  <c r="B5051" i="7"/>
  <c r="B5052" i="7"/>
  <c r="B5053" i="7"/>
  <c r="B5054" i="7"/>
  <c r="B5055" i="7"/>
  <c r="B5056" i="7"/>
  <c r="B5057" i="7"/>
  <c r="B5058" i="7"/>
  <c r="B5059" i="7"/>
  <c r="B5060" i="7"/>
  <c r="B5061" i="7"/>
  <c r="B5062" i="7"/>
  <c r="B5063" i="7"/>
  <c r="B5064" i="7"/>
  <c r="B5065" i="7"/>
  <c r="B5066" i="7"/>
  <c r="B5067" i="7"/>
  <c r="B5068" i="7"/>
  <c r="B5069" i="7"/>
  <c r="B5070" i="7"/>
  <c r="B5071" i="7"/>
  <c r="B5072" i="7"/>
  <c r="B5073" i="7"/>
  <c r="B5074" i="7"/>
  <c r="B5075" i="7"/>
  <c r="B5076" i="7"/>
  <c r="B5077" i="7"/>
  <c r="B5078" i="7"/>
  <c r="B5079" i="7"/>
  <c r="B5080" i="7"/>
  <c r="B5081" i="7"/>
  <c r="B5082" i="7"/>
  <c r="B5083" i="7"/>
  <c r="B5084" i="7"/>
  <c r="B5085" i="7"/>
  <c r="B5086" i="7"/>
  <c r="B5087" i="7"/>
  <c r="B5088" i="7"/>
  <c r="B5089" i="7"/>
  <c r="B5090" i="7"/>
  <c r="B5091" i="7"/>
  <c r="B5092" i="7"/>
  <c r="B5093" i="7"/>
  <c r="B5094" i="7"/>
  <c r="B5095" i="7"/>
  <c r="B5096" i="7"/>
  <c r="B5097" i="7"/>
  <c r="B5098" i="7"/>
  <c r="B5099" i="7"/>
  <c r="B5100" i="7"/>
  <c r="B5101" i="7"/>
  <c r="B5102" i="7"/>
  <c r="B5103" i="7"/>
  <c r="B5104" i="7"/>
  <c r="B5105" i="7"/>
  <c r="B5106" i="7"/>
  <c r="B5107" i="7"/>
  <c r="B5108" i="7"/>
  <c r="B5109" i="7"/>
  <c r="B5110" i="7"/>
  <c r="B5111" i="7"/>
  <c r="B5112" i="7"/>
  <c r="B5113" i="7"/>
  <c r="B5114" i="7"/>
  <c r="B5115" i="7"/>
  <c r="B5116" i="7"/>
  <c r="B5117" i="7"/>
  <c r="B5118" i="7"/>
  <c r="B5119" i="7"/>
  <c r="B5120" i="7"/>
  <c r="B5121" i="7"/>
  <c r="B5122" i="7"/>
  <c r="B5123" i="7"/>
  <c r="B5124" i="7"/>
  <c r="B5125" i="7"/>
  <c r="B5126" i="7"/>
  <c r="B5127" i="7"/>
  <c r="B5128" i="7"/>
  <c r="B5129" i="7"/>
  <c r="B5130" i="7"/>
  <c r="B5131" i="7"/>
  <c r="B5132" i="7"/>
  <c r="B5133" i="7"/>
  <c r="B5134" i="7"/>
  <c r="B5135" i="7"/>
  <c r="B5136" i="7"/>
  <c r="B5137" i="7"/>
  <c r="B5138" i="7"/>
  <c r="B5139" i="7"/>
  <c r="B5140" i="7"/>
  <c r="B5141" i="7"/>
  <c r="B5142" i="7"/>
  <c r="B5143" i="7"/>
  <c r="B5144" i="7"/>
  <c r="B5145" i="7"/>
  <c r="B5146" i="7"/>
  <c r="B5147" i="7"/>
  <c r="B5148" i="7"/>
  <c r="B5149" i="7"/>
  <c r="B5150" i="7"/>
  <c r="B5151" i="7"/>
  <c r="B5152" i="7"/>
  <c r="B5153" i="7"/>
  <c r="B5154" i="7"/>
  <c r="B5155" i="7"/>
  <c r="B5156" i="7"/>
  <c r="B5157" i="7"/>
  <c r="B5158" i="7"/>
  <c r="B5159" i="7"/>
  <c r="B5160" i="7"/>
  <c r="B5161" i="7"/>
  <c r="B5162" i="7"/>
  <c r="B5163" i="7"/>
  <c r="B5164" i="7"/>
  <c r="B5165" i="7"/>
  <c r="B5166" i="7"/>
  <c r="B5167" i="7"/>
  <c r="B5168" i="7"/>
  <c r="B5169" i="7"/>
  <c r="B5170" i="7"/>
  <c r="B5171" i="7"/>
  <c r="B5172" i="7"/>
  <c r="B5173" i="7"/>
  <c r="B5174" i="7"/>
  <c r="B5175" i="7"/>
  <c r="B5176" i="7"/>
  <c r="B5177" i="7"/>
  <c r="B5178" i="7"/>
  <c r="B5179" i="7"/>
  <c r="B5180" i="7"/>
  <c r="B5181" i="7"/>
  <c r="B5182" i="7"/>
  <c r="B5183" i="7"/>
  <c r="B5184" i="7"/>
  <c r="B5185" i="7"/>
  <c r="B5186" i="7"/>
  <c r="B5187" i="7"/>
  <c r="B5188" i="7"/>
  <c r="B5189" i="7"/>
  <c r="B5190" i="7"/>
  <c r="B5191" i="7"/>
  <c r="B5192" i="7"/>
  <c r="B5193" i="7"/>
  <c r="B5194" i="7"/>
  <c r="B5195" i="7"/>
  <c r="B5196" i="7"/>
  <c r="B5197" i="7"/>
  <c r="B5198" i="7"/>
  <c r="B5199" i="7"/>
  <c r="B5200" i="7"/>
  <c r="B5201" i="7"/>
  <c r="B5202" i="7"/>
  <c r="B5203" i="7"/>
  <c r="B5204" i="7"/>
  <c r="B5205" i="7"/>
  <c r="B5206" i="7"/>
  <c r="B5207" i="7"/>
  <c r="B5208" i="7"/>
  <c r="B5209" i="7"/>
  <c r="B5210" i="7"/>
  <c r="B5211" i="7"/>
  <c r="B5212" i="7"/>
  <c r="B5213" i="7"/>
  <c r="B5214" i="7"/>
  <c r="B5215" i="7"/>
  <c r="B5216" i="7"/>
  <c r="B5217" i="7"/>
  <c r="B5218" i="7"/>
  <c r="B5219" i="7"/>
  <c r="B5220" i="7"/>
  <c r="B5221" i="7"/>
  <c r="B5222" i="7"/>
  <c r="B5223" i="7"/>
  <c r="B5224" i="7"/>
  <c r="B5225" i="7"/>
  <c r="B5226" i="7"/>
  <c r="B5227" i="7"/>
  <c r="B5228" i="7"/>
  <c r="B5229" i="7"/>
  <c r="B5230" i="7"/>
  <c r="B5231" i="7"/>
  <c r="B5232" i="7"/>
  <c r="B5233" i="7"/>
  <c r="B5234" i="7"/>
  <c r="B5235" i="7"/>
  <c r="B5236" i="7"/>
  <c r="B5237" i="7"/>
  <c r="B5238" i="7"/>
  <c r="B5239" i="7"/>
  <c r="B5240" i="7"/>
  <c r="B5241" i="7"/>
  <c r="B5242" i="7"/>
  <c r="B5243" i="7"/>
  <c r="B5244" i="7"/>
  <c r="B5245" i="7"/>
  <c r="B5246" i="7"/>
  <c r="B5247" i="7"/>
  <c r="B5248" i="7"/>
  <c r="B5249" i="7"/>
  <c r="B5250" i="7"/>
  <c r="B5251" i="7"/>
  <c r="B5252" i="7"/>
  <c r="B5253" i="7"/>
  <c r="B5254" i="7"/>
  <c r="B5255" i="7"/>
  <c r="B5256" i="7"/>
  <c r="B5257" i="7"/>
  <c r="B5258" i="7"/>
  <c r="B5259" i="7"/>
  <c r="B5260" i="7"/>
  <c r="B5261" i="7"/>
  <c r="B5262" i="7"/>
  <c r="B5263" i="7"/>
  <c r="B5264" i="7"/>
  <c r="B5265" i="7"/>
  <c r="B5266" i="7"/>
  <c r="B5267" i="7"/>
  <c r="B5268" i="7"/>
  <c r="B5269" i="7"/>
  <c r="B5270" i="7"/>
  <c r="B5271" i="7"/>
  <c r="B5272" i="7"/>
  <c r="B5273" i="7"/>
  <c r="B5274" i="7"/>
  <c r="B5275" i="7"/>
  <c r="B5276" i="7"/>
  <c r="B5277" i="7"/>
  <c r="B5278" i="7"/>
  <c r="B5279" i="7"/>
  <c r="B5280" i="7"/>
  <c r="B5281" i="7"/>
  <c r="B5282" i="7"/>
  <c r="B5283" i="7"/>
  <c r="B5284" i="7"/>
  <c r="B5285" i="7"/>
  <c r="B5286" i="7"/>
  <c r="B5287" i="7"/>
  <c r="B5288" i="7"/>
  <c r="B5289" i="7"/>
  <c r="B5290" i="7"/>
  <c r="B5291" i="7"/>
  <c r="B5292" i="7"/>
  <c r="B5293" i="7"/>
  <c r="B5294" i="7"/>
  <c r="B5295" i="7"/>
  <c r="B5296" i="7"/>
  <c r="B5297" i="7"/>
  <c r="B5298" i="7"/>
  <c r="B5299" i="7"/>
  <c r="B5300" i="7"/>
  <c r="B5301" i="7"/>
  <c r="B5302" i="7"/>
  <c r="B5303" i="7"/>
  <c r="B5304" i="7"/>
  <c r="B5305" i="7"/>
  <c r="B5306" i="7"/>
  <c r="B5307" i="7"/>
  <c r="B5308" i="7"/>
  <c r="B5309" i="7"/>
  <c r="B5310" i="7"/>
  <c r="B5311" i="7"/>
  <c r="B5312" i="7"/>
  <c r="B5313" i="7"/>
  <c r="B5314" i="7"/>
  <c r="B5315" i="7"/>
  <c r="B5316" i="7"/>
  <c r="B5317" i="7"/>
  <c r="B5318" i="7"/>
  <c r="B5319" i="7"/>
  <c r="B5320" i="7"/>
  <c r="B5321" i="7"/>
  <c r="B5322" i="7"/>
  <c r="B5323" i="7"/>
  <c r="B5324" i="7"/>
  <c r="B5325" i="7"/>
  <c r="B5326" i="7"/>
  <c r="B5327" i="7"/>
  <c r="B5328" i="7"/>
  <c r="B5329" i="7"/>
  <c r="B5330" i="7"/>
  <c r="B5331" i="7"/>
  <c r="B5332" i="7"/>
  <c r="B5333" i="7"/>
  <c r="B5334" i="7"/>
  <c r="B5335" i="7"/>
  <c r="B5336" i="7"/>
  <c r="B5337" i="7"/>
  <c r="B5338" i="7"/>
  <c r="B5339" i="7"/>
  <c r="B5340" i="7"/>
  <c r="B5341" i="7"/>
  <c r="B5342" i="7"/>
  <c r="B5343" i="7"/>
  <c r="B5344" i="7"/>
  <c r="B5345" i="7"/>
  <c r="B5346" i="7"/>
  <c r="B5347" i="7"/>
  <c r="B5348" i="7"/>
  <c r="B5349" i="7"/>
  <c r="B5350" i="7"/>
  <c r="B5351" i="7"/>
  <c r="B5352" i="7"/>
  <c r="B5353" i="7"/>
  <c r="B5354" i="7"/>
  <c r="B5355" i="7"/>
  <c r="B5356" i="7"/>
  <c r="B5357" i="7"/>
  <c r="B5358" i="7"/>
  <c r="B5359" i="7"/>
  <c r="B5360" i="7"/>
  <c r="B5361" i="7"/>
  <c r="B5362" i="7"/>
  <c r="B5363" i="7"/>
  <c r="B5364" i="7"/>
  <c r="B5365" i="7"/>
  <c r="B5366" i="7"/>
  <c r="B5367" i="7"/>
  <c r="B5368" i="7"/>
  <c r="B5369" i="7"/>
  <c r="B5370" i="7"/>
  <c r="B5371" i="7"/>
  <c r="B5372" i="7"/>
  <c r="B5373" i="7"/>
  <c r="B5374" i="7"/>
  <c r="B5375" i="7"/>
  <c r="B5376" i="7"/>
  <c r="B5377" i="7"/>
  <c r="B5378" i="7"/>
  <c r="B5379" i="7"/>
  <c r="B5380" i="7"/>
  <c r="B5381" i="7"/>
  <c r="B5382" i="7"/>
  <c r="B5383" i="7"/>
  <c r="B5384" i="7"/>
  <c r="B5385" i="7"/>
  <c r="B5386" i="7"/>
  <c r="B5387" i="7"/>
  <c r="B5388" i="7"/>
  <c r="B5389" i="7"/>
  <c r="B5390" i="7"/>
  <c r="B5391" i="7"/>
  <c r="B5392" i="7"/>
  <c r="B5393" i="7"/>
  <c r="B5394" i="7"/>
  <c r="B5395" i="7"/>
  <c r="B5396" i="7"/>
  <c r="B5397" i="7"/>
  <c r="B5398" i="7"/>
  <c r="B5399" i="7"/>
  <c r="B5400" i="7"/>
  <c r="B5401" i="7"/>
  <c r="B5402" i="7"/>
  <c r="B5403" i="7"/>
  <c r="B5404" i="7"/>
  <c r="B5405" i="7"/>
  <c r="B5406" i="7"/>
  <c r="B5407" i="7"/>
  <c r="B5408" i="7"/>
  <c r="B5409" i="7"/>
  <c r="B5410" i="7"/>
  <c r="B5411" i="7"/>
  <c r="B5412" i="7"/>
  <c r="B5413" i="7"/>
  <c r="B5414" i="7"/>
  <c r="B5415" i="7"/>
  <c r="B5416" i="7"/>
  <c r="B5417" i="7"/>
  <c r="B5418" i="7"/>
  <c r="B5419" i="7"/>
  <c r="B5420" i="7"/>
  <c r="B5421" i="7"/>
  <c r="B5422" i="7"/>
  <c r="B5423" i="7"/>
  <c r="B5424" i="7"/>
  <c r="B5425" i="7"/>
  <c r="B5426" i="7"/>
  <c r="B5427" i="7"/>
  <c r="B5428" i="7"/>
  <c r="B5429" i="7"/>
  <c r="B5430" i="7"/>
  <c r="B5431" i="7"/>
  <c r="B5432" i="7"/>
  <c r="B5433" i="7"/>
  <c r="B5434" i="7"/>
  <c r="B5435" i="7"/>
  <c r="B5436" i="7"/>
  <c r="B5437" i="7"/>
  <c r="B5438" i="7"/>
  <c r="B5439" i="7"/>
  <c r="B5440" i="7"/>
  <c r="B5441" i="7"/>
  <c r="B5442" i="7"/>
  <c r="B5443" i="7"/>
  <c r="B5444" i="7"/>
  <c r="B5445" i="7"/>
  <c r="B5446" i="7"/>
  <c r="B5447" i="7"/>
  <c r="B5448" i="7"/>
  <c r="B5449" i="7"/>
  <c r="B5450" i="7"/>
  <c r="B5451" i="7"/>
  <c r="B5452" i="7"/>
  <c r="B5453" i="7"/>
  <c r="B5454" i="7"/>
  <c r="B5455" i="7"/>
  <c r="B5456" i="7"/>
  <c r="B5457" i="7"/>
  <c r="B5458" i="7"/>
  <c r="B5459" i="7"/>
  <c r="B5460" i="7"/>
  <c r="B5461" i="7"/>
  <c r="B5462" i="7"/>
  <c r="B5463" i="7"/>
  <c r="B5464" i="7"/>
  <c r="B5465" i="7"/>
  <c r="B5466" i="7"/>
  <c r="B5467" i="7"/>
  <c r="B5468" i="7"/>
  <c r="B5469" i="7"/>
  <c r="B5470" i="7"/>
  <c r="B5471" i="7"/>
  <c r="B5472" i="7"/>
  <c r="B5473" i="7"/>
  <c r="B5474" i="7"/>
  <c r="B5475" i="7"/>
  <c r="B5476" i="7"/>
  <c r="B5477" i="7"/>
  <c r="B5478" i="7"/>
  <c r="B5479" i="7"/>
  <c r="B5480" i="7"/>
  <c r="B5481" i="7"/>
  <c r="B5482" i="7"/>
  <c r="B5483" i="7"/>
  <c r="B5484" i="7"/>
  <c r="B5485" i="7"/>
  <c r="B5486" i="7"/>
  <c r="B5487" i="7"/>
  <c r="B5488" i="7"/>
  <c r="B5489" i="7"/>
  <c r="B5490" i="7"/>
  <c r="B5491" i="7"/>
  <c r="B5492" i="7"/>
  <c r="B5493" i="7"/>
  <c r="B5494" i="7"/>
  <c r="B5495" i="7"/>
  <c r="B5496" i="7"/>
  <c r="B5497" i="7"/>
  <c r="B5498" i="7"/>
  <c r="B5499" i="7"/>
  <c r="B5500" i="7"/>
  <c r="B5501" i="7"/>
  <c r="B5502" i="7"/>
  <c r="B5503" i="7"/>
  <c r="B5504" i="7"/>
  <c r="B5505" i="7"/>
  <c r="B5506" i="7"/>
  <c r="B5507" i="7"/>
  <c r="B5508" i="7"/>
  <c r="B5509" i="7"/>
  <c r="B5510" i="7"/>
  <c r="B5511" i="7"/>
  <c r="B5512" i="7"/>
  <c r="B5513" i="7"/>
  <c r="B5514" i="7"/>
  <c r="B5515" i="7"/>
  <c r="B5516" i="7"/>
  <c r="B5517" i="7"/>
  <c r="B5518" i="7"/>
  <c r="B5519" i="7"/>
  <c r="B5520" i="7"/>
  <c r="B5521" i="7"/>
  <c r="B5522" i="7"/>
  <c r="B5523" i="7"/>
  <c r="B5524" i="7"/>
  <c r="B5525" i="7"/>
  <c r="B5526" i="7"/>
  <c r="B5527" i="7"/>
  <c r="B5528" i="7"/>
  <c r="B5529" i="7"/>
  <c r="B5530" i="7"/>
  <c r="B5531" i="7"/>
  <c r="B5532" i="7"/>
  <c r="B5533" i="7"/>
  <c r="B5534" i="7"/>
  <c r="B5535" i="7"/>
  <c r="B5536" i="7"/>
  <c r="B5537" i="7"/>
  <c r="B5538" i="7"/>
  <c r="B5539" i="7"/>
  <c r="B5540" i="7"/>
  <c r="B5541" i="7"/>
  <c r="B5542" i="7"/>
  <c r="B5543" i="7"/>
  <c r="B5544" i="7"/>
  <c r="B5545" i="7"/>
  <c r="B5546" i="7"/>
  <c r="B5547" i="7"/>
  <c r="B5548" i="7"/>
  <c r="B5549" i="7"/>
  <c r="B5550" i="7"/>
  <c r="B5551" i="7"/>
  <c r="B5552" i="7"/>
  <c r="B5553" i="7"/>
  <c r="B5554" i="7"/>
  <c r="B5555" i="7"/>
  <c r="B5556" i="7"/>
  <c r="B5557" i="7"/>
  <c r="B5558" i="7"/>
  <c r="B5559" i="7"/>
  <c r="B5560" i="7"/>
  <c r="B5561" i="7"/>
  <c r="B5562" i="7"/>
  <c r="B5563" i="7"/>
  <c r="B5564" i="7"/>
  <c r="B5565" i="7"/>
  <c r="B5566" i="7"/>
  <c r="B5567" i="7"/>
  <c r="B5568" i="7"/>
  <c r="B5569" i="7"/>
  <c r="B5570" i="7"/>
  <c r="B5571" i="7"/>
  <c r="B5572" i="7"/>
  <c r="B5573" i="7"/>
  <c r="B5574" i="7"/>
  <c r="B5575" i="7"/>
  <c r="B5576" i="7"/>
  <c r="B5577" i="7"/>
  <c r="B5578" i="7"/>
  <c r="B5579" i="7"/>
  <c r="B5580" i="7"/>
  <c r="B5581" i="7"/>
  <c r="B5582" i="7"/>
  <c r="B5583" i="7"/>
  <c r="B5584" i="7"/>
  <c r="B5585" i="7"/>
  <c r="B5586" i="7"/>
  <c r="B5587" i="7"/>
  <c r="B5588" i="7"/>
  <c r="B5589" i="7"/>
  <c r="B5590" i="7"/>
  <c r="B5591" i="7"/>
  <c r="B5592" i="7"/>
  <c r="B5593" i="7"/>
  <c r="B5594" i="7"/>
  <c r="B5595" i="7"/>
  <c r="B5596" i="7"/>
  <c r="B5597" i="7"/>
  <c r="B5598" i="7"/>
  <c r="B5599" i="7"/>
  <c r="B5600" i="7"/>
  <c r="B5601" i="7"/>
  <c r="B5602" i="7"/>
  <c r="B5603" i="7"/>
  <c r="B5604" i="7"/>
  <c r="B5605" i="7"/>
  <c r="B5606" i="7"/>
  <c r="B5607" i="7"/>
  <c r="B5608" i="7"/>
  <c r="B5609" i="7"/>
  <c r="B5610" i="7"/>
  <c r="B5611" i="7"/>
  <c r="B5612" i="7"/>
  <c r="B5613" i="7"/>
  <c r="B5614" i="7"/>
  <c r="B5615" i="7"/>
  <c r="B5616" i="7"/>
  <c r="B5617" i="7"/>
  <c r="B5618" i="7"/>
  <c r="B5619" i="7"/>
  <c r="B5620" i="7"/>
  <c r="B5621" i="7"/>
  <c r="B5622" i="7"/>
  <c r="B5623" i="7"/>
  <c r="B5624" i="7"/>
  <c r="B5625" i="7"/>
  <c r="B5626" i="7"/>
  <c r="B5627" i="7"/>
  <c r="B5628" i="7"/>
  <c r="B5629" i="7"/>
  <c r="B5630" i="7"/>
  <c r="B5631" i="7"/>
  <c r="B5632" i="7"/>
  <c r="B5633" i="7"/>
  <c r="B5634" i="7"/>
  <c r="B5635" i="7"/>
  <c r="B5636" i="7"/>
  <c r="B5637" i="7"/>
  <c r="B5638" i="7"/>
  <c r="B5639" i="7"/>
  <c r="B5640" i="7"/>
  <c r="B5641" i="7"/>
  <c r="B5642" i="7"/>
  <c r="B5643" i="7"/>
  <c r="B5644" i="7"/>
  <c r="B5645" i="7"/>
  <c r="B5646" i="7"/>
  <c r="B5647" i="7"/>
  <c r="B5648" i="7"/>
  <c r="B5649" i="7"/>
  <c r="B5650" i="7"/>
  <c r="B5651" i="7"/>
  <c r="B5652" i="7"/>
  <c r="B5653" i="7"/>
  <c r="B5654" i="7"/>
  <c r="B5655" i="7"/>
  <c r="B5656" i="7"/>
  <c r="B5657" i="7"/>
  <c r="B5658" i="7"/>
  <c r="B5659" i="7"/>
  <c r="B5660" i="7"/>
  <c r="B5661" i="7"/>
  <c r="B5662" i="7"/>
  <c r="B5663" i="7"/>
  <c r="B5664" i="7"/>
  <c r="B5665" i="7"/>
  <c r="B5666" i="7"/>
  <c r="B5667" i="7"/>
  <c r="B5668" i="7"/>
  <c r="B5669" i="7"/>
  <c r="B5670" i="7"/>
  <c r="B5671" i="7"/>
  <c r="B5672" i="7"/>
  <c r="B5673" i="7"/>
  <c r="B5674" i="7"/>
  <c r="B5675" i="7"/>
  <c r="B5676" i="7"/>
  <c r="B5677" i="7"/>
  <c r="B5678" i="7"/>
  <c r="B5679" i="7"/>
  <c r="B5680" i="7"/>
  <c r="B5681" i="7"/>
  <c r="B5682" i="7"/>
  <c r="B5683" i="7"/>
  <c r="B5684" i="7"/>
  <c r="B5685" i="7"/>
  <c r="B5686" i="7"/>
  <c r="B5687" i="7"/>
  <c r="B5688" i="7"/>
  <c r="B5689" i="7"/>
  <c r="B5690" i="7"/>
  <c r="B5691" i="7"/>
  <c r="B5692" i="7"/>
  <c r="B5693" i="7"/>
  <c r="B5694" i="7"/>
  <c r="B5695" i="7"/>
  <c r="B5696" i="7"/>
  <c r="B5697" i="7"/>
  <c r="B5698" i="7"/>
  <c r="B5699" i="7"/>
  <c r="B5700" i="7"/>
  <c r="B5701" i="7"/>
  <c r="B5702" i="7"/>
  <c r="B5703" i="7"/>
  <c r="B5704" i="7"/>
  <c r="B5705" i="7"/>
  <c r="B5706" i="7"/>
  <c r="B5707" i="7"/>
  <c r="B5708" i="7"/>
  <c r="B5709" i="7"/>
  <c r="B5710" i="7"/>
  <c r="B5711" i="7"/>
  <c r="B5712" i="7"/>
  <c r="B5713" i="7"/>
  <c r="B5714" i="7"/>
  <c r="B5715" i="7"/>
  <c r="B5716" i="7"/>
  <c r="B5717" i="7"/>
  <c r="B5718" i="7"/>
  <c r="B5719" i="7"/>
  <c r="B5720" i="7"/>
  <c r="B5721" i="7"/>
  <c r="B5722" i="7"/>
  <c r="B5723" i="7"/>
  <c r="B5724" i="7"/>
  <c r="B5725" i="7"/>
  <c r="B5726" i="7"/>
  <c r="B5727" i="7"/>
  <c r="B5728" i="7"/>
  <c r="B5729" i="7"/>
  <c r="B5730" i="7"/>
  <c r="B5731" i="7"/>
  <c r="B5732" i="7"/>
  <c r="B5733" i="7"/>
  <c r="B5734" i="7"/>
  <c r="B5735" i="7"/>
  <c r="B5736" i="7"/>
  <c r="B5737" i="7"/>
  <c r="B5738" i="7"/>
  <c r="B5739" i="7"/>
  <c r="B5740" i="7"/>
  <c r="B5741" i="7"/>
  <c r="B5742" i="7"/>
  <c r="B5743" i="7"/>
  <c r="B5744" i="7"/>
  <c r="B5745" i="7"/>
  <c r="B5746" i="7"/>
  <c r="B5747" i="7"/>
  <c r="B5748" i="7"/>
  <c r="B5749" i="7"/>
  <c r="B5750" i="7"/>
  <c r="B5751" i="7"/>
  <c r="B5752" i="7"/>
  <c r="B5753" i="7"/>
  <c r="B5754" i="7"/>
  <c r="B5755" i="7"/>
  <c r="B5756" i="7"/>
  <c r="B5757" i="7"/>
  <c r="B5758" i="7"/>
  <c r="B5759" i="7"/>
  <c r="B5760" i="7"/>
  <c r="B5761" i="7"/>
  <c r="B5762" i="7"/>
  <c r="B5763" i="7"/>
  <c r="B5764" i="7"/>
  <c r="B5765" i="7"/>
  <c r="B5766" i="7"/>
  <c r="B5767" i="7"/>
  <c r="B5768" i="7"/>
  <c r="B5769" i="7"/>
  <c r="B5770" i="7"/>
  <c r="B5771" i="7"/>
  <c r="B5772" i="7"/>
  <c r="B5773" i="7"/>
  <c r="B5774" i="7"/>
  <c r="B5775" i="7"/>
  <c r="B5776" i="7"/>
  <c r="B5777" i="7"/>
  <c r="B5778" i="7"/>
  <c r="B5779" i="7"/>
  <c r="B5780" i="7"/>
  <c r="B5781" i="7"/>
  <c r="B5782" i="7"/>
  <c r="B5783" i="7"/>
  <c r="B5784" i="7"/>
  <c r="B5785" i="7"/>
  <c r="B5786" i="7"/>
  <c r="B5787" i="7"/>
  <c r="B5788" i="7"/>
  <c r="B5789" i="7"/>
  <c r="B5790" i="7"/>
  <c r="B5791" i="7"/>
  <c r="B5792" i="7"/>
  <c r="B5793" i="7"/>
  <c r="B5794" i="7"/>
  <c r="B5795" i="7"/>
  <c r="B5796" i="7"/>
  <c r="B5797" i="7"/>
  <c r="B5798" i="7"/>
  <c r="B5799" i="7"/>
  <c r="B5800" i="7"/>
  <c r="B5801" i="7"/>
  <c r="B5802" i="7"/>
  <c r="B5803" i="7"/>
  <c r="B5804" i="7"/>
  <c r="B5805" i="7"/>
  <c r="B5806" i="7"/>
  <c r="B5807" i="7"/>
  <c r="B5808" i="7"/>
  <c r="B5809" i="7"/>
  <c r="B5810" i="7"/>
  <c r="B5811" i="7"/>
  <c r="B5812" i="7"/>
  <c r="B5813" i="7"/>
  <c r="B5814" i="7"/>
  <c r="B5815" i="7"/>
  <c r="B5816" i="7"/>
  <c r="B5817" i="7"/>
  <c r="B5818" i="7"/>
  <c r="B5819" i="7"/>
  <c r="B5820" i="7"/>
  <c r="B5821" i="7"/>
  <c r="B5822" i="7"/>
  <c r="B5823" i="7"/>
  <c r="B5824" i="7"/>
  <c r="B5825" i="7"/>
  <c r="B5826" i="7"/>
  <c r="B5827" i="7"/>
  <c r="B5828" i="7"/>
  <c r="B5829" i="7"/>
  <c r="B5830" i="7"/>
  <c r="B5831" i="7"/>
  <c r="B5832" i="7"/>
  <c r="B5833" i="7"/>
  <c r="B5834" i="7"/>
  <c r="B5835" i="7"/>
  <c r="B5836" i="7"/>
  <c r="B5837" i="7"/>
  <c r="B5838" i="7"/>
  <c r="B5839" i="7"/>
  <c r="B5840" i="7"/>
  <c r="B5841" i="7"/>
  <c r="B5842" i="7"/>
  <c r="B5843" i="7"/>
  <c r="B5844" i="7"/>
  <c r="B5845" i="7"/>
  <c r="B5846" i="7"/>
  <c r="B5847" i="7"/>
  <c r="B5848" i="7"/>
  <c r="B5849" i="7"/>
  <c r="B5850" i="7"/>
  <c r="B5851" i="7"/>
  <c r="B5852" i="7"/>
  <c r="B5853" i="7"/>
  <c r="B5854" i="7"/>
  <c r="B5855" i="7"/>
  <c r="B5856" i="7"/>
  <c r="B5857" i="7"/>
  <c r="B5858" i="7"/>
  <c r="B5859" i="7"/>
  <c r="B5860" i="7"/>
  <c r="B5861" i="7"/>
  <c r="B5862" i="7"/>
  <c r="B5863" i="7"/>
  <c r="B5864" i="7"/>
  <c r="B5865" i="7"/>
  <c r="B5866" i="7"/>
  <c r="B5867" i="7"/>
  <c r="B5868" i="7"/>
  <c r="B5869" i="7"/>
  <c r="B5870" i="7"/>
  <c r="B5871" i="7"/>
  <c r="B5872" i="7"/>
  <c r="B5873" i="7"/>
  <c r="B5874" i="7"/>
  <c r="B5875" i="7"/>
  <c r="B5876" i="7"/>
  <c r="B5877" i="7"/>
  <c r="B5878" i="7"/>
  <c r="B5879" i="7"/>
  <c r="B5880" i="7"/>
  <c r="B5881" i="7"/>
  <c r="B5882" i="7"/>
  <c r="B5883" i="7"/>
  <c r="B5884" i="7"/>
  <c r="B5885" i="7"/>
  <c r="B5886" i="7"/>
  <c r="B5887" i="7"/>
  <c r="B5888" i="7"/>
  <c r="B5889" i="7"/>
  <c r="B5890" i="7"/>
  <c r="B5891" i="7"/>
  <c r="B5892" i="7"/>
  <c r="B5893" i="7"/>
  <c r="B5894" i="7"/>
  <c r="B5895" i="7"/>
  <c r="B5896" i="7"/>
  <c r="B5897" i="7"/>
  <c r="B5898" i="7"/>
  <c r="B5899" i="7"/>
  <c r="B5900" i="7"/>
  <c r="B5901" i="7"/>
  <c r="B5902" i="7"/>
  <c r="B5903" i="7"/>
  <c r="B5904" i="7"/>
  <c r="B5905" i="7"/>
  <c r="B5906" i="7"/>
  <c r="B5907" i="7"/>
  <c r="B5908" i="7"/>
  <c r="B5909" i="7"/>
  <c r="B5910" i="7"/>
  <c r="B5911" i="7"/>
  <c r="B5912" i="7"/>
  <c r="B5913" i="7"/>
  <c r="B5914" i="7"/>
  <c r="B5915" i="7"/>
  <c r="B5916" i="7"/>
  <c r="B5917" i="7"/>
  <c r="B5918" i="7"/>
  <c r="B5919" i="7"/>
  <c r="B5920" i="7"/>
  <c r="B5921" i="7"/>
  <c r="B5922" i="7"/>
  <c r="B5923" i="7"/>
  <c r="B5924" i="7"/>
  <c r="B5925" i="7"/>
  <c r="B5926" i="7"/>
  <c r="B5927" i="7"/>
  <c r="B5928" i="7"/>
  <c r="B5929" i="7"/>
  <c r="B5930" i="7"/>
  <c r="B5931" i="7"/>
  <c r="B5932" i="7"/>
  <c r="B5933" i="7"/>
  <c r="B5934" i="7"/>
  <c r="B5935" i="7"/>
  <c r="B5936" i="7"/>
  <c r="B5937" i="7"/>
  <c r="B5938" i="7"/>
  <c r="B5939" i="7"/>
  <c r="B5940" i="7"/>
  <c r="B5941" i="7"/>
  <c r="B5942" i="7"/>
  <c r="B5943" i="7"/>
  <c r="B5944" i="7"/>
  <c r="B5945" i="7"/>
  <c r="B5946" i="7"/>
  <c r="B5947" i="7"/>
  <c r="B5948" i="7"/>
  <c r="B5949" i="7"/>
  <c r="B5950" i="7"/>
  <c r="B5951" i="7"/>
  <c r="B5952" i="7"/>
  <c r="B5953" i="7"/>
  <c r="B5954" i="7"/>
  <c r="B5955" i="7"/>
  <c r="B5956" i="7"/>
  <c r="B5957" i="7"/>
  <c r="B5958" i="7"/>
  <c r="B5959" i="7"/>
  <c r="B5960" i="7"/>
  <c r="B5961" i="7"/>
  <c r="B5962" i="7"/>
  <c r="B5963" i="7"/>
  <c r="B5964" i="7"/>
  <c r="B5965" i="7"/>
  <c r="B5966" i="7"/>
  <c r="B5967" i="7"/>
  <c r="B5968" i="7"/>
  <c r="B5969" i="7"/>
  <c r="B5970" i="7"/>
  <c r="B5971" i="7"/>
  <c r="B5972" i="7"/>
  <c r="B5973" i="7"/>
  <c r="B5974" i="7"/>
  <c r="B5975" i="7"/>
  <c r="B5976" i="7"/>
  <c r="B5977" i="7"/>
  <c r="B5978" i="7"/>
  <c r="B5979" i="7"/>
  <c r="B5980" i="7"/>
  <c r="B5981" i="7"/>
  <c r="B5982" i="7"/>
  <c r="B5983" i="7"/>
  <c r="B5984" i="7"/>
  <c r="B5985" i="7"/>
  <c r="B5986" i="7"/>
  <c r="B5987" i="7"/>
  <c r="B5988" i="7"/>
  <c r="B5989" i="7"/>
  <c r="B5990" i="7"/>
  <c r="B5991" i="7"/>
  <c r="B5992" i="7"/>
  <c r="B5993" i="7"/>
  <c r="B5994" i="7"/>
  <c r="B5995" i="7"/>
  <c r="B5996" i="7"/>
  <c r="B5997" i="7"/>
  <c r="B5998" i="7"/>
  <c r="B5999" i="7"/>
  <c r="B6000" i="7"/>
  <c r="B6001" i="7"/>
  <c r="B6002" i="7"/>
  <c r="B6003" i="7"/>
  <c r="B6004" i="7"/>
  <c r="B6005" i="7"/>
  <c r="B6006" i="7"/>
  <c r="B6007" i="7"/>
  <c r="B6008" i="7"/>
  <c r="B6009" i="7"/>
  <c r="B6010" i="7"/>
  <c r="B6011" i="7"/>
  <c r="B6012" i="7"/>
  <c r="B6013" i="7"/>
  <c r="B6014" i="7"/>
  <c r="B6015" i="7"/>
  <c r="B6016" i="7"/>
  <c r="B6017" i="7"/>
  <c r="B6018" i="7"/>
  <c r="B6019" i="7"/>
  <c r="B6020" i="7"/>
  <c r="B6021" i="7"/>
  <c r="B6022" i="7"/>
  <c r="B6023" i="7"/>
  <c r="B6024" i="7"/>
  <c r="B6025" i="7"/>
  <c r="B6026" i="7"/>
  <c r="B6027" i="7"/>
  <c r="B6028" i="7"/>
  <c r="B6029" i="7"/>
  <c r="B6030" i="7"/>
  <c r="B6031" i="7"/>
  <c r="B6032" i="7"/>
  <c r="B6033" i="7"/>
  <c r="B6034" i="7"/>
  <c r="B6035" i="7"/>
  <c r="B6036" i="7"/>
  <c r="B6037" i="7"/>
  <c r="B6038" i="7"/>
  <c r="B6039" i="7"/>
  <c r="B6040" i="7"/>
  <c r="B6041" i="7"/>
  <c r="B6042" i="7"/>
  <c r="B6043" i="7"/>
  <c r="B6044" i="7"/>
  <c r="B6045" i="7"/>
  <c r="B6046" i="7"/>
  <c r="B6047" i="7"/>
  <c r="B6048" i="7"/>
  <c r="B6049" i="7"/>
  <c r="B6050" i="7"/>
  <c r="B6051" i="7"/>
  <c r="B6052" i="7"/>
  <c r="B6053" i="7"/>
  <c r="B6054" i="7"/>
  <c r="B6055" i="7"/>
  <c r="B6056" i="7"/>
  <c r="B6057" i="7"/>
  <c r="B6058" i="7"/>
  <c r="B6059" i="7"/>
  <c r="B6060" i="7"/>
  <c r="B6061" i="7"/>
  <c r="B6062" i="7"/>
  <c r="B6063" i="7"/>
  <c r="B6064" i="7"/>
  <c r="B6065" i="7"/>
  <c r="B6066" i="7"/>
  <c r="B6067" i="7"/>
  <c r="B6068" i="7"/>
  <c r="B6069" i="7"/>
  <c r="B6070" i="7"/>
  <c r="B6071" i="7"/>
  <c r="B6072" i="7"/>
  <c r="B6073" i="7"/>
  <c r="B6074" i="7"/>
  <c r="B6075" i="7"/>
  <c r="B6076" i="7"/>
  <c r="B6077" i="7"/>
  <c r="B6078" i="7"/>
  <c r="B6079" i="7"/>
  <c r="B6080" i="7"/>
  <c r="B6081" i="7"/>
  <c r="B6082" i="7"/>
  <c r="B6083" i="7"/>
  <c r="B6084" i="7"/>
  <c r="B6085" i="7"/>
  <c r="B6086" i="7"/>
  <c r="B6087" i="7"/>
  <c r="B6088" i="7"/>
  <c r="B6089" i="7"/>
  <c r="B6090" i="7"/>
  <c r="B6091" i="7"/>
  <c r="B6092" i="7"/>
  <c r="B6093" i="7"/>
  <c r="B6094" i="7"/>
  <c r="B6095" i="7"/>
  <c r="B6096" i="7"/>
  <c r="B6097" i="7"/>
  <c r="B6098" i="7"/>
  <c r="B6099" i="7"/>
  <c r="B6100" i="7"/>
  <c r="B6101" i="7"/>
  <c r="B6102" i="7"/>
  <c r="B6103" i="7"/>
  <c r="B6104" i="7"/>
  <c r="B6105" i="7"/>
  <c r="B6106" i="7"/>
  <c r="B6107" i="7"/>
  <c r="B6108" i="7"/>
  <c r="B6109" i="7"/>
  <c r="B6110" i="7"/>
  <c r="B6111" i="7"/>
  <c r="B6112" i="7"/>
  <c r="B6113" i="7"/>
  <c r="B6114" i="7"/>
  <c r="B6115" i="7"/>
  <c r="B6116" i="7"/>
  <c r="B6117" i="7"/>
  <c r="B6118" i="7"/>
  <c r="B6119" i="7"/>
  <c r="B6120" i="7"/>
  <c r="B6121" i="7"/>
  <c r="B6122" i="7"/>
  <c r="B6123" i="7"/>
  <c r="B6124" i="7"/>
  <c r="B6125" i="7"/>
  <c r="B6126" i="7"/>
  <c r="B6127" i="7"/>
  <c r="B6128" i="7"/>
  <c r="B6129" i="7"/>
  <c r="B6130" i="7"/>
  <c r="B6131" i="7"/>
  <c r="B6132" i="7"/>
  <c r="B6133" i="7"/>
  <c r="B6134" i="7"/>
  <c r="B6135" i="7"/>
  <c r="B6136" i="7"/>
  <c r="B6137" i="7"/>
  <c r="B6138" i="7"/>
  <c r="B6139" i="7"/>
  <c r="B6140" i="7"/>
  <c r="B6141" i="7"/>
  <c r="B6142" i="7"/>
  <c r="B6143" i="7"/>
  <c r="B6144" i="7"/>
  <c r="B6145" i="7"/>
  <c r="B6146" i="7"/>
  <c r="B6147" i="7"/>
  <c r="B6148" i="7"/>
  <c r="B6149" i="7"/>
  <c r="B6150" i="7"/>
  <c r="B6151" i="7"/>
  <c r="B6152" i="7"/>
  <c r="B6153" i="7"/>
  <c r="B6154" i="7"/>
  <c r="B6155" i="7"/>
  <c r="B6156" i="7"/>
  <c r="B6157" i="7"/>
  <c r="B6158" i="7"/>
  <c r="B6159" i="7"/>
  <c r="B6160" i="7"/>
  <c r="B6161" i="7"/>
  <c r="B6162" i="7"/>
  <c r="B6163" i="7"/>
  <c r="B6164" i="7"/>
  <c r="B6165" i="7"/>
  <c r="B6166" i="7"/>
  <c r="B6167" i="7"/>
  <c r="B6168" i="7"/>
  <c r="B6169" i="7"/>
  <c r="B6170" i="7"/>
  <c r="B6171" i="7"/>
  <c r="B6172" i="7"/>
  <c r="B6173" i="7"/>
  <c r="B6174" i="7"/>
  <c r="B6175" i="7"/>
  <c r="B6176" i="7"/>
  <c r="B6177" i="7"/>
  <c r="B6178" i="7"/>
  <c r="B6179" i="7"/>
  <c r="B6180" i="7"/>
  <c r="B6181" i="7"/>
  <c r="B6182" i="7"/>
  <c r="B6183" i="7"/>
  <c r="B6184" i="7"/>
  <c r="B6185" i="7"/>
  <c r="B6186" i="7"/>
  <c r="B6187" i="7"/>
  <c r="B6188" i="7"/>
  <c r="B6189" i="7"/>
  <c r="B6190" i="7"/>
  <c r="B6191" i="7"/>
  <c r="B6192" i="7"/>
  <c r="B6193" i="7"/>
  <c r="B6194" i="7"/>
  <c r="B6195" i="7"/>
  <c r="B6196" i="7"/>
  <c r="B6197" i="7"/>
  <c r="B6198" i="7"/>
  <c r="B6199" i="7"/>
  <c r="B6200" i="7"/>
  <c r="B6201" i="7"/>
  <c r="B6202" i="7"/>
  <c r="B6203" i="7"/>
  <c r="B6204" i="7"/>
  <c r="B6205" i="7"/>
  <c r="B6206" i="7"/>
  <c r="B6207" i="7"/>
  <c r="B6208" i="7"/>
  <c r="B6209" i="7"/>
  <c r="B6210" i="7"/>
  <c r="B6211" i="7"/>
  <c r="B6212" i="7"/>
  <c r="B6213" i="7"/>
  <c r="B6214" i="7"/>
  <c r="B6215" i="7"/>
  <c r="B6216" i="7"/>
  <c r="B6217" i="7"/>
  <c r="B6218" i="7"/>
  <c r="B6219" i="7"/>
  <c r="B6220" i="7"/>
  <c r="B6221" i="7"/>
  <c r="B6222" i="7"/>
  <c r="B6223" i="7"/>
  <c r="B6224" i="7"/>
  <c r="B6225" i="7"/>
  <c r="B6226" i="7"/>
  <c r="B6227" i="7"/>
  <c r="B6228" i="7"/>
  <c r="B6229" i="7"/>
  <c r="B6230" i="7"/>
  <c r="B6231" i="7"/>
  <c r="B6232" i="7"/>
  <c r="B6233" i="7"/>
  <c r="B6234" i="7"/>
  <c r="B6235" i="7"/>
  <c r="B6236" i="7"/>
  <c r="B6237" i="7"/>
  <c r="B6238" i="7"/>
  <c r="B6239" i="7"/>
  <c r="B6240" i="7"/>
  <c r="B6241" i="7"/>
  <c r="B6242" i="7"/>
  <c r="B6243" i="7"/>
  <c r="B6244" i="7"/>
  <c r="B6245" i="7"/>
  <c r="B6246" i="7"/>
  <c r="B6247" i="7"/>
  <c r="B6248" i="7"/>
  <c r="B6249" i="7"/>
  <c r="B6250" i="7"/>
  <c r="B6251" i="7"/>
  <c r="B6252" i="7"/>
  <c r="B6253" i="7"/>
  <c r="B6254" i="7"/>
  <c r="B6255" i="7"/>
  <c r="B6256" i="7"/>
  <c r="B6257" i="7"/>
  <c r="B6258" i="7"/>
  <c r="B6259" i="7"/>
  <c r="B6260" i="7"/>
  <c r="B6261" i="7"/>
  <c r="B6262" i="7"/>
  <c r="B6263" i="7"/>
  <c r="B6264" i="7"/>
  <c r="B6265" i="7"/>
  <c r="B6266" i="7"/>
  <c r="B6267" i="7"/>
  <c r="B6268" i="7"/>
  <c r="B6269" i="7"/>
  <c r="B6270" i="7"/>
  <c r="B6271" i="7"/>
  <c r="B6272" i="7"/>
  <c r="B6273" i="7"/>
  <c r="B6274" i="7"/>
  <c r="B6275" i="7"/>
  <c r="B6276" i="7"/>
  <c r="B6277" i="7"/>
  <c r="B6278" i="7"/>
  <c r="B6279" i="7"/>
  <c r="B6280" i="7"/>
  <c r="B6281" i="7"/>
  <c r="B6282" i="7"/>
  <c r="B6283" i="7"/>
  <c r="B6284" i="7"/>
  <c r="B6285" i="7"/>
  <c r="B6286" i="7"/>
  <c r="B6287" i="7"/>
  <c r="B6288" i="7"/>
  <c r="B6289" i="7"/>
  <c r="B6290" i="7"/>
  <c r="B6291" i="7"/>
  <c r="B6292" i="7"/>
  <c r="B6293" i="7"/>
  <c r="B6294" i="7"/>
  <c r="B6295" i="7"/>
  <c r="B6296" i="7"/>
  <c r="B6297" i="7"/>
  <c r="B6298" i="7"/>
  <c r="B6299" i="7"/>
  <c r="B6300" i="7"/>
  <c r="B6301" i="7"/>
  <c r="B6302" i="7"/>
  <c r="B6303" i="7"/>
  <c r="B6304" i="7"/>
  <c r="B6305" i="7"/>
  <c r="B6306" i="7"/>
  <c r="B6307" i="7"/>
  <c r="B6308" i="7"/>
  <c r="B6309" i="7"/>
  <c r="B6310" i="7"/>
  <c r="B6311" i="7"/>
  <c r="B6312" i="7"/>
  <c r="B6313" i="7"/>
  <c r="B6314" i="7"/>
  <c r="B6315" i="7"/>
  <c r="B6316" i="7"/>
  <c r="B6317" i="7"/>
  <c r="B6318" i="7"/>
  <c r="B6319" i="7"/>
  <c r="B6320" i="7"/>
  <c r="B6321" i="7"/>
  <c r="B6322" i="7"/>
  <c r="B6323" i="7"/>
  <c r="B6324" i="7"/>
  <c r="B6325" i="7"/>
  <c r="B6326" i="7"/>
  <c r="B6327" i="7"/>
  <c r="B6328" i="7"/>
  <c r="B6329" i="7"/>
  <c r="B6330" i="7"/>
  <c r="B6331" i="7"/>
  <c r="B6332" i="7"/>
  <c r="B6333" i="7"/>
  <c r="B6334" i="7"/>
  <c r="B6335" i="7"/>
  <c r="B6336" i="7"/>
  <c r="B6337" i="7"/>
  <c r="B6338" i="7"/>
  <c r="B6339" i="7"/>
  <c r="B6340" i="7"/>
  <c r="B6341" i="7"/>
  <c r="B6342" i="7"/>
  <c r="B6343" i="7"/>
  <c r="B6344" i="7"/>
  <c r="B6345" i="7"/>
  <c r="B6346" i="7"/>
  <c r="B6347" i="7"/>
  <c r="B6348" i="7"/>
  <c r="B6349" i="7"/>
  <c r="B6350" i="7"/>
  <c r="B6351" i="7"/>
  <c r="B6352" i="7"/>
  <c r="B6353" i="7"/>
  <c r="B6354" i="7"/>
  <c r="B6355" i="7"/>
  <c r="B6356" i="7"/>
  <c r="B6357" i="7"/>
  <c r="B6358" i="7"/>
  <c r="B6359" i="7"/>
  <c r="B6360" i="7"/>
  <c r="B6361" i="7"/>
  <c r="B6362" i="7"/>
  <c r="B6363" i="7"/>
  <c r="B6364" i="7"/>
  <c r="B6365" i="7"/>
  <c r="B6366" i="7"/>
  <c r="B6367" i="7"/>
  <c r="B6368" i="7"/>
  <c r="B6369" i="7"/>
  <c r="B6370" i="7"/>
  <c r="B6371" i="7"/>
  <c r="B6372" i="7"/>
  <c r="B6373" i="7"/>
  <c r="B6374" i="7"/>
  <c r="B6375" i="7"/>
  <c r="B6376" i="7"/>
  <c r="B6377" i="7"/>
  <c r="B6378" i="7"/>
  <c r="B6379" i="7"/>
  <c r="B6380" i="7"/>
  <c r="B6381" i="7"/>
  <c r="B6382" i="7"/>
  <c r="B6383" i="7"/>
  <c r="B6384" i="7"/>
  <c r="B6385" i="7"/>
  <c r="B6386" i="7"/>
  <c r="B6387" i="7"/>
  <c r="B6388" i="7"/>
  <c r="B6389" i="7"/>
  <c r="B6390" i="7"/>
  <c r="B6391" i="7"/>
  <c r="B6392" i="7"/>
  <c r="B6393" i="7"/>
  <c r="B6394" i="7"/>
  <c r="B6395" i="7"/>
  <c r="B6396" i="7"/>
  <c r="B6397" i="7"/>
  <c r="B6398" i="7"/>
  <c r="B6399" i="7"/>
  <c r="B6400" i="7"/>
  <c r="B6401" i="7"/>
  <c r="B6402" i="7"/>
  <c r="B6403" i="7"/>
  <c r="B6404" i="7"/>
  <c r="B6405" i="7"/>
  <c r="B6406" i="7"/>
  <c r="B6407" i="7"/>
  <c r="B6408" i="7"/>
  <c r="B6409" i="7"/>
  <c r="B6410" i="7"/>
  <c r="B6411" i="7"/>
  <c r="B6412" i="7"/>
  <c r="B6413" i="7"/>
  <c r="B6414" i="7"/>
  <c r="B6415" i="7"/>
  <c r="B6416" i="7"/>
  <c r="B6417" i="7"/>
  <c r="B6418" i="7"/>
  <c r="B6419" i="7"/>
  <c r="B6420" i="7"/>
  <c r="B6421" i="7"/>
  <c r="B6422" i="7"/>
  <c r="B6423" i="7"/>
  <c r="B6424" i="7"/>
  <c r="B6425" i="7"/>
  <c r="B6426" i="7"/>
  <c r="B6427" i="7"/>
  <c r="B6428" i="7"/>
  <c r="B6429" i="7"/>
  <c r="B6430" i="7"/>
  <c r="B6431" i="7"/>
  <c r="B6432" i="7"/>
  <c r="B6433" i="7"/>
  <c r="B6434" i="7"/>
  <c r="B6435" i="7"/>
  <c r="B6436" i="7"/>
  <c r="B6437" i="7"/>
  <c r="B6438" i="7"/>
  <c r="B6439" i="7"/>
  <c r="B6440" i="7"/>
  <c r="B6441" i="7"/>
  <c r="B6442" i="7"/>
  <c r="B6443" i="7"/>
  <c r="B6444" i="7"/>
  <c r="B6445" i="7"/>
  <c r="B6446" i="7"/>
  <c r="B6447" i="7"/>
  <c r="B6448" i="7"/>
  <c r="B6449" i="7"/>
  <c r="B6450" i="7"/>
  <c r="B6451" i="7"/>
  <c r="B6452" i="7"/>
  <c r="B6453" i="7"/>
  <c r="B6454" i="7"/>
  <c r="B6455" i="7"/>
  <c r="B6456" i="7"/>
  <c r="B6457" i="7"/>
  <c r="B6458" i="7"/>
  <c r="B6459" i="7"/>
  <c r="B6460" i="7"/>
  <c r="B6461" i="7"/>
  <c r="B6462" i="7"/>
  <c r="B6463" i="7"/>
  <c r="B6464" i="7"/>
  <c r="B6465" i="7"/>
  <c r="B6466" i="7"/>
  <c r="B6467" i="7"/>
  <c r="B6468" i="7"/>
  <c r="B6469" i="7"/>
  <c r="B6470" i="7"/>
  <c r="B6471" i="7"/>
  <c r="B6472" i="7"/>
  <c r="B6473" i="7"/>
  <c r="B6474" i="7"/>
  <c r="B6475" i="7"/>
  <c r="B6476" i="7"/>
  <c r="B6477" i="7"/>
  <c r="B6478" i="7"/>
  <c r="B6479" i="7"/>
  <c r="B6480" i="7"/>
  <c r="B6481" i="7"/>
  <c r="B6482" i="7"/>
  <c r="B6483" i="7"/>
  <c r="B6484" i="7"/>
  <c r="B6485" i="7"/>
  <c r="B6486" i="7"/>
  <c r="B6487" i="7"/>
  <c r="B6488" i="7"/>
  <c r="B6489" i="7"/>
  <c r="B6490" i="7"/>
  <c r="B6491" i="7"/>
  <c r="B6492" i="7"/>
  <c r="B6493" i="7"/>
  <c r="B6494" i="7"/>
  <c r="B6495" i="7"/>
  <c r="B6496" i="7"/>
  <c r="B6497" i="7"/>
  <c r="B6498" i="7"/>
  <c r="B6499" i="7"/>
  <c r="B6500" i="7"/>
  <c r="B6501" i="7"/>
  <c r="B6502" i="7"/>
  <c r="B6503" i="7"/>
  <c r="B6504" i="7"/>
  <c r="B6505" i="7"/>
  <c r="B6506" i="7"/>
  <c r="B6507" i="7"/>
  <c r="B6508" i="7"/>
  <c r="B6509" i="7"/>
  <c r="B6510" i="7"/>
  <c r="B6511" i="7"/>
  <c r="B6512" i="7"/>
  <c r="B6513" i="7"/>
  <c r="B6514" i="7"/>
  <c r="B6515" i="7"/>
  <c r="B6516" i="7"/>
  <c r="B6517" i="7"/>
  <c r="B6518" i="7"/>
  <c r="B6519" i="7"/>
  <c r="B6520" i="7"/>
  <c r="B6521" i="7"/>
  <c r="B6522" i="7"/>
  <c r="B6523" i="7"/>
  <c r="B6524" i="7"/>
  <c r="B6525" i="7"/>
  <c r="B6526" i="7"/>
  <c r="B6527" i="7"/>
  <c r="B6528" i="7"/>
  <c r="B6529" i="7"/>
  <c r="B6530" i="7"/>
  <c r="B6531" i="7"/>
  <c r="B6532" i="7"/>
  <c r="B6533" i="7"/>
  <c r="B6534" i="7"/>
  <c r="B6535" i="7"/>
  <c r="B6536" i="7"/>
  <c r="B6537" i="7"/>
  <c r="B6538" i="7"/>
  <c r="B6539" i="7"/>
  <c r="B6540" i="7"/>
  <c r="B6541" i="7"/>
  <c r="B6542" i="7"/>
  <c r="B6543" i="7"/>
  <c r="B6544" i="7"/>
  <c r="B6545" i="7"/>
  <c r="B6546" i="7"/>
  <c r="B6547" i="7"/>
  <c r="B6548" i="7"/>
  <c r="B6549" i="7"/>
  <c r="B6550" i="7"/>
  <c r="B6551" i="7"/>
  <c r="B6552" i="7"/>
  <c r="B6553" i="7"/>
  <c r="B6554" i="7"/>
  <c r="B6555" i="7"/>
  <c r="B6556" i="7"/>
  <c r="B6557" i="7"/>
  <c r="B6558" i="7"/>
  <c r="B6559" i="7"/>
  <c r="B6560" i="7"/>
  <c r="B6561" i="7"/>
  <c r="B6562" i="7"/>
  <c r="B6563" i="7"/>
  <c r="B6564" i="7"/>
  <c r="B6565" i="7"/>
  <c r="B6566" i="7"/>
  <c r="B6567" i="7"/>
  <c r="B6568" i="7"/>
  <c r="B6569" i="7"/>
  <c r="B6570" i="7"/>
  <c r="B6571" i="7"/>
  <c r="B6572" i="7"/>
  <c r="B6573" i="7"/>
  <c r="B6574" i="7"/>
  <c r="B6575" i="7"/>
  <c r="B6576" i="7"/>
  <c r="B6577" i="7"/>
  <c r="B6578" i="7"/>
  <c r="B6579" i="7"/>
  <c r="B6580" i="7"/>
  <c r="B6581" i="7"/>
  <c r="B6582" i="7"/>
  <c r="B6583" i="7"/>
  <c r="B6584" i="7"/>
  <c r="B6585" i="7"/>
  <c r="B6586" i="7"/>
  <c r="B6587" i="7"/>
  <c r="B6588" i="7"/>
  <c r="B6589" i="7"/>
  <c r="B6590" i="7"/>
  <c r="B6591" i="7"/>
  <c r="B6592" i="7"/>
  <c r="B6593" i="7"/>
  <c r="B6594" i="7"/>
  <c r="B6595" i="7"/>
  <c r="B6596" i="7"/>
  <c r="B6597" i="7"/>
  <c r="B6598" i="7"/>
  <c r="B6599" i="7"/>
  <c r="B6600" i="7"/>
  <c r="B6601" i="7"/>
  <c r="B6602" i="7"/>
  <c r="B6603" i="7"/>
  <c r="B6604" i="7"/>
  <c r="B6605" i="7"/>
  <c r="B6606" i="7"/>
  <c r="B6607" i="7"/>
  <c r="B6608" i="7"/>
  <c r="B6609" i="7"/>
  <c r="B6610" i="7"/>
  <c r="B6611" i="7"/>
  <c r="B6612" i="7"/>
  <c r="B6613" i="7"/>
  <c r="B6614" i="7"/>
  <c r="B6615" i="7"/>
  <c r="B6616" i="7"/>
  <c r="B6617" i="7"/>
  <c r="B6618" i="7"/>
  <c r="B6619" i="7"/>
  <c r="B6620" i="7"/>
  <c r="B6621" i="7"/>
  <c r="B6622" i="7"/>
  <c r="B6623" i="7"/>
  <c r="B6624" i="7"/>
  <c r="B6625" i="7"/>
  <c r="B6626" i="7"/>
  <c r="B6627" i="7"/>
  <c r="B6628" i="7"/>
  <c r="B6629" i="7"/>
  <c r="B6630" i="7"/>
  <c r="B6631" i="7"/>
  <c r="B6632" i="7"/>
  <c r="B6633" i="7"/>
  <c r="B6634" i="7"/>
  <c r="B6635" i="7"/>
  <c r="B6636" i="7"/>
  <c r="B6637" i="7"/>
  <c r="B6638" i="7"/>
  <c r="B6639" i="7"/>
  <c r="B6640" i="7"/>
  <c r="B6641" i="7"/>
  <c r="B6642" i="7"/>
  <c r="B6643" i="7"/>
  <c r="B6644" i="7"/>
  <c r="B6645" i="7"/>
  <c r="B6646" i="7"/>
  <c r="B6647" i="7"/>
  <c r="B6648" i="7"/>
  <c r="B6649" i="7"/>
  <c r="B6650" i="7"/>
  <c r="B6651" i="7"/>
  <c r="B6652" i="7"/>
  <c r="B6653" i="7"/>
  <c r="B6654" i="7"/>
  <c r="B6655" i="7"/>
  <c r="B6656" i="7"/>
  <c r="B6657" i="7"/>
  <c r="B6658" i="7"/>
  <c r="B6659" i="7"/>
  <c r="B6660" i="7"/>
  <c r="B6661" i="7"/>
  <c r="B6662" i="7"/>
  <c r="B6663" i="7"/>
  <c r="B6664" i="7"/>
  <c r="B6665" i="7"/>
  <c r="B6666" i="7"/>
  <c r="B6667" i="7"/>
  <c r="B6668" i="7"/>
  <c r="B6669" i="7"/>
  <c r="B6670" i="7"/>
  <c r="B6671" i="7"/>
  <c r="B6672" i="7"/>
  <c r="B6673" i="7"/>
  <c r="B6674" i="7"/>
  <c r="B6675" i="7"/>
  <c r="B6676" i="7"/>
  <c r="B6677" i="7"/>
  <c r="B6678" i="7"/>
  <c r="B6679" i="7"/>
  <c r="B6680" i="7"/>
  <c r="B6681" i="7"/>
  <c r="B6682" i="7"/>
  <c r="B6683" i="7"/>
  <c r="B6684" i="7"/>
  <c r="B6685" i="7"/>
  <c r="B6686" i="7"/>
  <c r="B6687" i="7"/>
  <c r="B6688" i="7"/>
  <c r="B6689" i="7"/>
  <c r="B6690" i="7"/>
  <c r="B6691" i="7"/>
  <c r="B6692" i="7"/>
  <c r="B6693" i="7"/>
  <c r="B6694" i="7"/>
  <c r="B6695" i="7"/>
  <c r="B6696" i="7"/>
  <c r="B6697" i="7"/>
  <c r="B6698" i="7"/>
  <c r="B6699" i="7"/>
  <c r="B6700" i="7"/>
  <c r="B6701" i="7"/>
  <c r="B6702" i="7"/>
  <c r="B6703" i="7"/>
  <c r="B6704" i="7"/>
  <c r="B6705" i="7"/>
  <c r="B6706" i="7"/>
  <c r="B6707" i="7"/>
  <c r="B6708" i="7"/>
  <c r="B6709" i="7"/>
  <c r="B6710" i="7"/>
  <c r="B6711" i="7"/>
  <c r="B6712" i="7"/>
  <c r="B6713" i="7"/>
  <c r="B6714" i="7"/>
  <c r="B6715" i="7"/>
  <c r="B6716" i="7"/>
  <c r="B6717" i="7"/>
  <c r="B6718" i="7"/>
  <c r="B6719" i="7"/>
  <c r="B6720" i="7"/>
  <c r="B6721" i="7"/>
  <c r="B6722" i="7"/>
  <c r="B6723" i="7"/>
  <c r="B6724" i="7"/>
  <c r="B6725" i="7"/>
  <c r="B6726" i="7"/>
  <c r="B6727" i="7"/>
  <c r="B6728" i="7"/>
  <c r="B6729" i="7"/>
  <c r="B6730" i="7"/>
  <c r="B6731" i="7"/>
  <c r="B6732" i="7"/>
  <c r="B6733" i="7"/>
  <c r="B6734" i="7"/>
  <c r="B6735" i="7"/>
  <c r="B6736" i="7"/>
  <c r="B6737" i="7"/>
  <c r="B6738" i="7"/>
  <c r="B6739" i="7"/>
  <c r="B6740" i="7"/>
  <c r="B6741" i="7"/>
  <c r="B6742" i="7"/>
  <c r="B6743" i="7"/>
  <c r="B6744" i="7"/>
  <c r="B6745" i="7"/>
  <c r="B6746" i="7"/>
  <c r="B6747" i="7"/>
  <c r="B6748" i="7"/>
  <c r="B6749" i="7"/>
  <c r="B6750" i="7"/>
  <c r="B6751" i="7"/>
  <c r="B6752" i="7"/>
  <c r="B6753" i="7"/>
  <c r="B6754" i="7"/>
  <c r="B6755" i="7"/>
  <c r="B6756" i="7"/>
  <c r="B6757" i="7"/>
  <c r="B6758" i="7"/>
  <c r="B6759" i="7"/>
  <c r="B6760" i="7"/>
  <c r="B6761" i="7"/>
  <c r="B6762" i="7"/>
  <c r="B6763" i="7"/>
  <c r="B6764" i="7"/>
  <c r="B6765" i="7"/>
  <c r="B6766" i="7"/>
  <c r="B6767" i="7"/>
  <c r="B6768" i="7"/>
  <c r="B6769" i="7"/>
  <c r="B6770" i="7"/>
  <c r="B6771" i="7"/>
  <c r="B6772" i="7"/>
  <c r="B6773" i="7"/>
  <c r="B6774" i="7"/>
  <c r="B6775" i="7"/>
  <c r="B6776" i="7"/>
  <c r="B6777" i="7"/>
  <c r="B6778" i="7"/>
  <c r="B6779" i="7"/>
  <c r="B6780" i="7"/>
  <c r="B6781" i="7"/>
  <c r="B6782" i="7"/>
  <c r="B6783" i="7"/>
  <c r="B6784" i="7"/>
  <c r="B6785" i="7"/>
  <c r="B6786" i="7"/>
  <c r="B6787" i="7"/>
  <c r="B6788" i="7"/>
  <c r="B6789" i="7"/>
  <c r="B6790" i="7"/>
  <c r="B6791" i="7"/>
  <c r="B6792" i="7"/>
  <c r="B6793" i="7"/>
  <c r="B6794" i="7"/>
  <c r="B6795" i="7"/>
  <c r="B6796" i="7"/>
  <c r="B6797" i="7"/>
  <c r="B6798" i="7"/>
  <c r="B6799" i="7"/>
  <c r="B6800" i="7"/>
  <c r="B6801" i="7"/>
  <c r="B6802" i="7"/>
  <c r="B6803" i="7"/>
  <c r="B6804" i="7"/>
  <c r="B6805" i="7"/>
  <c r="B6806" i="7"/>
  <c r="B6807" i="7"/>
  <c r="B6808" i="7"/>
  <c r="B6809" i="7"/>
  <c r="B6810" i="7"/>
  <c r="B6811" i="7"/>
  <c r="B6812" i="7"/>
  <c r="B6813" i="7"/>
  <c r="B6814" i="7"/>
  <c r="B6815" i="7"/>
  <c r="B6816" i="7"/>
  <c r="B6817" i="7"/>
  <c r="B6818" i="7"/>
  <c r="B6819" i="7"/>
  <c r="B6820" i="7"/>
  <c r="B6821" i="7"/>
  <c r="B6822" i="7"/>
  <c r="B6823" i="7"/>
  <c r="B6824" i="7"/>
  <c r="B6825" i="7"/>
  <c r="B6826" i="7"/>
  <c r="B6827" i="7"/>
  <c r="B6828" i="7"/>
  <c r="B6829" i="7"/>
  <c r="B6830" i="7"/>
  <c r="B6831" i="7"/>
  <c r="B6832" i="7"/>
  <c r="B6833" i="7"/>
  <c r="B6834" i="7"/>
  <c r="B6835" i="7"/>
  <c r="B6836" i="7"/>
  <c r="B6837" i="7"/>
  <c r="B6838" i="7"/>
  <c r="B6839" i="7"/>
  <c r="B6840" i="7"/>
  <c r="B6841" i="7"/>
  <c r="B6842" i="7"/>
  <c r="B6843" i="7"/>
  <c r="B6844" i="7"/>
  <c r="B6845" i="7"/>
  <c r="B6846" i="7"/>
  <c r="B6847" i="7"/>
  <c r="B6848" i="7"/>
  <c r="B6849" i="7"/>
  <c r="B6850" i="7"/>
  <c r="B6851" i="7"/>
  <c r="B6852" i="7"/>
  <c r="B6853" i="7"/>
  <c r="B6854" i="7"/>
  <c r="B6855" i="7"/>
  <c r="B6856" i="7"/>
  <c r="B6857" i="7"/>
  <c r="B6858" i="7"/>
  <c r="B6859" i="7"/>
  <c r="B6860" i="7"/>
  <c r="B6861" i="7"/>
  <c r="B6862" i="7"/>
  <c r="B6863" i="7"/>
  <c r="B6864" i="7"/>
  <c r="B6865" i="7"/>
  <c r="B6866" i="7"/>
  <c r="B6867" i="7"/>
  <c r="B6868" i="7"/>
  <c r="B6869" i="7"/>
  <c r="B6870" i="7"/>
  <c r="B6871" i="7"/>
  <c r="B2" i="7"/>
  <c r="L5" i="7"/>
  <c r="L6" i="7" s="1"/>
  <c r="L7" i="7" s="1"/>
  <c r="L8" i="7" s="1"/>
  <c r="L9" i="7" s="1"/>
  <c r="L10" i="7" s="1"/>
  <c r="L11" i="7" s="1"/>
  <c r="L12" i="7" s="1"/>
  <c r="L13" i="7" s="1"/>
  <c r="L14" i="7" s="1"/>
  <c r="L15" i="7" s="1"/>
  <c r="L16" i="7" s="1"/>
  <c r="L17" i="7" s="1"/>
  <c r="L18" i="7" s="1"/>
  <c r="L19" i="7" s="1"/>
  <c r="L20" i="7" s="1"/>
  <c r="L21" i="7" s="1"/>
  <c r="L22" i="7" s="1"/>
  <c r="L23" i="7" s="1"/>
  <c r="L24" i="7" s="1"/>
  <c r="L25" i="7" s="1"/>
  <c r="L26" i="7" s="1"/>
  <c r="L27" i="7" s="1"/>
  <c r="L28" i="7" s="1"/>
  <c r="L29" i="7" s="1"/>
  <c r="L4" i="7"/>
  <c r="L3" i="7"/>
  <c r="A3" i="7"/>
  <c r="A4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23" i="7"/>
  <c r="A1024" i="7"/>
  <c r="A1025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1326" i="7"/>
  <c r="A1327" i="7"/>
  <c r="A1328" i="7"/>
  <c r="A1329" i="7"/>
  <c r="A1330" i="7"/>
  <c r="A1331" i="7"/>
  <c r="A1332" i="7"/>
  <c r="A1333" i="7"/>
  <c r="A1334" i="7"/>
  <c r="A1335" i="7"/>
  <c r="A1336" i="7"/>
  <c r="A1337" i="7"/>
  <c r="A1338" i="7"/>
  <c r="A1339" i="7"/>
  <c r="A1340" i="7"/>
  <c r="A1341" i="7"/>
  <c r="A1342" i="7"/>
  <c r="A1343" i="7"/>
  <c r="A1344" i="7"/>
  <c r="A1345" i="7"/>
  <c r="A1346" i="7"/>
  <c r="A1347" i="7"/>
  <c r="A1348" i="7"/>
  <c r="A1349" i="7"/>
  <c r="A1350" i="7"/>
  <c r="A1351" i="7"/>
  <c r="A1352" i="7"/>
  <c r="A1353" i="7"/>
  <c r="A1354" i="7"/>
  <c r="A1355" i="7"/>
  <c r="A1356" i="7"/>
  <c r="A1357" i="7"/>
  <c r="A1358" i="7"/>
  <c r="A1359" i="7"/>
  <c r="A1360" i="7"/>
  <c r="A1361" i="7"/>
  <c r="A1362" i="7"/>
  <c r="A1363" i="7"/>
  <c r="A1364" i="7"/>
  <c r="A1365" i="7"/>
  <c r="A1366" i="7"/>
  <c r="A1367" i="7"/>
  <c r="A1368" i="7"/>
  <c r="A1369" i="7"/>
  <c r="A1370" i="7"/>
  <c r="A1371" i="7"/>
  <c r="A1372" i="7"/>
  <c r="A1373" i="7"/>
  <c r="A1374" i="7"/>
  <c r="A1375" i="7"/>
  <c r="A1376" i="7"/>
  <c r="A1377" i="7"/>
  <c r="A1378" i="7"/>
  <c r="A1379" i="7"/>
  <c r="A1380" i="7"/>
  <c r="A1381" i="7"/>
  <c r="A1382" i="7"/>
  <c r="A1383" i="7"/>
  <c r="A1384" i="7"/>
  <c r="A1385" i="7"/>
  <c r="A1386" i="7"/>
  <c r="A1387" i="7"/>
  <c r="A1388" i="7"/>
  <c r="A1389" i="7"/>
  <c r="A1390" i="7"/>
  <c r="A1391" i="7"/>
  <c r="A1392" i="7"/>
  <c r="A1393" i="7"/>
  <c r="A1394" i="7"/>
  <c r="A1395" i="7"/>
  <c r="A1396" i="7"/>
  <c r="A1397" i="7"/>
  <c r="A1398" i="7"/>
  <c r="A1399" i="7"/>
  <c r="A1400" i="7"/>
  <c r="A1401" i="7"/>
  <c r="A1402" i="7"/>
  <c r="A1403" i="7"/>
  <c r="A1404" i="7"/>
  <c r="A1405" i="7"/>
  <c r="A1406" i="7"/>
  <c r="A1407" i="7"/>
  <c r="A1408" i="7"/>
  <c r="A1409" i="7"/>
  <c r="A1410" i="7"/>
  <c r="A1411" i="7"/>
  <c r="A1412" i="7"/>
  <c r="A1413" i="7"/>
  <c r="A1414" i="7"/>
  <c r="A1415" i="7"/>
  <c r="A1416" i="7"/>
  <c r="A1417" i="7"/>
  <c r="A1418" i="7"/>
  <c r="A1419" i="7"/>
  <c r="A1420" i="7"/>
  <c r="A1421" i="7"/>
  <c r="A1422" i="7"/>
  <c r="A1423" i="7"/>
  <c r="A1424" i="7"/>
  <c r="A1425" i="7"/>
  <c r="A1426" i="7"/>
  <c r="A1427" i="7"/>
  <c r="A1428" i="7"/>
  <c r="A1429" i="7"/>
  <c r="A1430" i="7"/>
  <c r="A1431" i="7"/>
  <c r="A1432" i="7"/>
  <c r="A1433" i="7"/>
  <c r="A1434" i="7"/>
  <c r="A1435" i="7"/>
  <c r="A1436" i="7"/>
  <c r="A1437" i="7"/>
  <c r="A1438" i="7"/>
  <c r="A1439" i="7"/>
  <c r="A1440" i="7"/>
  <c r="A1441" i="7"/>
  <c r="A1442" i="7"/>
  <c r="A1443" i="7"/>
  <c r="A1444" i="7"/>
  <c r="A1445" i="7"/>
  <c r="A1446" i="7"/>
  <c r="A1447" i="7"/>
  <c r="A1448" i="7"/>
  <c r="A1449" i="7"/>
  <c r="A1450" i="7"/>
  <c r="A1451" i="7"/>
  <c r="A1452" i="7"/>
  <c r="A1453" i="7"/>
  <c r="A1454" i="7"/>
  <c r="A1455" i="7"/>
  <c r="A1456" i="7"/>
  <c r="A1457" i="7"/>
  <c r="A1458" i="7"/>
  <c r="A1459" i="7"/>
  <c r="A1460" i="7"/>
  <c r="A1461" i="7"/>
  <c r="A1462" i="7"/>
  <c r="A1463" i="7"/>
  <c r="A1464" i="7"/>
  <c r="A1465" i="7"/>
  <c r="A1466" i="7"/>
  <c r="A1467" i="7"/>
  <c r="A1468" i="7"/>
  <c r="A1469" i="7"/>
  <c r="A1470" i="7"/>
  <c r="A1471" i="7"/>
  <c r="A1472" i="7"/>
  <c r="A1473" i="7"/>
  <c r="A1474" i="7"/>
  <c r="A1475" i="7"/>
  <c r="A1476" i="7"/>
  <c r="A1477" i="7"/>
  <c r="A1478" i="7"/>
  <c r="A1479" i="7"/>
  <c r="A1480" i="7"/>
  <c r="A1481" i="7"/>
  <c r="A1482" i="7"/>
  <c r="A1483" i="7"/>
  <c r="A1484" i="7"/>
  <c r="A1485" i="7"/>
  <c r="A1486" i="7"/>
  <c r="A1487" i="7"/>
  <c r="A1488" i="7"/>
  <c r="A1489" i="7"/>
  <c r="A1490" i="7"/>
  <c r="A1491" i="7"/>
  <c r="A1492" i="7"/>
  <c r="A1493" i="7"/>
  <c r="A1494" i="7"/>
  <c r="A1495" i="7"/>
  <c r="A1496" i="7"/>
  <c r="A1497" i="7"/>
  <c r="A1498" i="7"/>
  <c r="A1499" i="7"/>
  <c r="A1500" i="7"/>
  <c r="A1501" i="7"/>
  <c r="A1502" i="7"/>
  <c r="A1503" i="7"/>
  <c r="A1504" i="7"/>
  <c r="A1505" i="7"/>
  <c r="A1506" i="7"/>
  <c r="A1507" i="7"/>
  <c r="A1508" i="7"/>
  <c r="A1509" i="7"/>
  <c r="A1510" i="7"/>
  <c r="A1511" i="7"/>
  <c r="A1512" i="7"/>
  <c r="A1513" i="7"/>
  <c r="A1514" i="7"/>
  <c r="A1515" i="7"/>
  <c r="A1516" i="7"/>
  <c r="A1517" i="7"/>
  <c r="A1518" i="7"/>
  <c r="A1519" i="7"/>
  <c r="A1520" i="7"/>
  <c r="A1521" i="7"/>
  <c r="A1522" i="7"/>
  <c r="A1523" i="7"/>
  <c r="A1524" i="7"/>
  <c r="A1525" i="7"/>
  <c r="A1526" i="7"/>
  <c r="A1527" i="7"/>
  <c r="A1528" i="7"/>
  <c r="A1529" i="7"/>
  <c r="A1530" i="7"/>
  <c r="A1531" i="7"/>
  <c r="A1532" i="7"/>
  <c r="A1533" i="7"/>
  <c r="A1534" i="7"/>
  <c r="A1535" i="7"/>
  <c r="A1536" i="7"/>
  <c r="A1537" i="7"/>
  <c r="A1538" i="7"/>
  <c r="A1539" i="7"/>
  <c r="A1540" i="7"/>
  <c r="A1541" i="7"/>
  <c r="A1542" i="7"/>
  <c r="A1543" i="7"/>
  <c r="A1544" i="7"/>
  <c r="A1545" i="7"/>
  <c r="A1546" i="7"/>
  <c r="A1547" i="7"/>
  <c r="A1548" i="7"/>
  <c r="A1549" i="7"/>
  <c r="A1550" i="7"/>
  <c r="A1551" i="7"/>
  <c r="A1552" i="7"/>
  <c r="A1553" i="7"/>
  <c r="A1554" i="7"/>
  <c r="A1555" i="7"/>
  <c r="A1556" i="7"/>
  <c r="A1557" i="7"/>
  <c r="A1558" i="7"/>
  <c r="A1559" i="7"/>
  <c r="A1560" i="7"/>
  <c r="A1561" i="7"/>
  <c r="A1562" i="7"/>
  <c r="A1563" i="7"/>
  <c r="A1564" i="7"/>
  <c r="A1565" i="7"/>
  <c r="A1566" i="7"/>
  <c r="A1567" i="7"/>
  <c r="A1568" i="7"/>
  <c r="A1569" i="7"/>
  <c r="A1570" i="7"/>
  <c r="A1571" i="7"/>
  <c r="A1572" i="7"/>
  <c r="A1573" i="7"/>
  <c r="A1574" i="7"/>
  <c r="A1575" i="7"/>
  <c r="A1576" i="7"/>
  <c r="A1577" i="7"/>
  <c r="A1578" i="7"/>
  <c r="A1579" i="7"/>
  <c r="A1580" i="7"/>
  <c r="A1581" i="7"/>
  <c r="A1582" i="7"/>
  <c r="A1583" i="7"/>
  <c r="A1584" i="7"/>
  <c r="A1585" i="7"/>
  <c r="A1586" i="7"/>
  <c r="A1587" i="7"/>
  <c r="A1588" i="7"/>
  <c r="A1589" i="7"/>
  <c r="A1590" i="7"/>
  <c r="A1591" i="7"/>
  <c r="A1592" i="7"/>
  <c r="A1593" i="7"/>
  <c r="A1594" i="7"/>
  <c r="A1595" i="7"/>
  <c r="A1596" i="7"/>
  <c r="A1597" i="7"/>
  <c r="A1598" i="7"/>
  <c r="A1599" i="7"/>
  <c r="A1600" i="7"/>
  <c r="A1601" i="7"/>
  <c r="A1602" i="7"/>
  <c r="A1603" i="7"/>
  <c r="A1604" i="7"/>
  <c r="A1605" i="7"/>
  <c r="A1606" i="7"/>
  <c r="A1607" i="7"/>
  <c r="A1608" i="7"/>
  <c r="A1609" i="7"/>
  <c r="A1610" i="7"/>
  <c r="A1611" i="7"/>
  <c r="A1612" i="7"/>
  <c r="A1613" i="7"/>
  <c r="A1614" i="7"/>
  <c r="A1615" i="7"/>
  <c r="A1616" i="7"/>
  <c r="A1617" i="7"/>
  <c r="A1618" i="7"/>
  <c r="A1619" i="7"/>
  <c r="A1620" i="7"/>
  <c r="A1621" i="7"/>
  <c r="A1622" i="7"/>
  <c r="A1623" i="7"/>
  <c r="A1624" i="7"/>
  <c r="A1625" i="7"/>
  <c r="A1626" i="7"/>
  <c r="A1627" i="7"/>
  <c r="A1628" i="7"/>
  <c r="A1629" i="7"/>
  <c r="A1630" i="7"/>
  <c r="A1631" i="7"/>
  <c r="A1632" i="7"/>
  <c r="A1633" i="7"/>
  <c r="A1634" i="7"/>
  <c r="A1635" i="7"/>
  <c r="A1636" i="7"/>
  <c r="A1637" i="7"/>
  <c r="A1638" i="7"/>
  <c r="A1639" i="7"/>
  <c r="A1640" i="7"/>
  <c r="A1641" i="7"/>
  <c r="A1642" i="7"/>
  <c r="A1643" i="7"/>
  <c r="A1644" i="7"/>
  <c r="A1645" i="7"/>
  <c r="A1646" i="7"/>
  <c r="A1647" i="7"/>
  <c r="A1648" i="7"/>
  <c r="A1649" i="7"/>
  <c r="A1650" i="7"/>
  <c r="A1651" i="7"/>
  <c r="A1652" i="7"/>
  <c r="A1653" i="7"/>
  <c r="A1654" i="7"/>
  <c r="A1655" i="7"/>
  <c r="A1656" i="7"/>
  <c r="A1657" i="7"/>
  <c r="A1658" i="7"/>
  <c r="A1659" i="7"/>
  <c r="A1660" i="7"/>
  <c r="A1661" i="7"/>
  <c r="A1662" i="7"/>
  <c r="A1663" i="7"/>
  <c r="A1664" i="7"/>
  <c r="A1665" i="7"/>
  <c r="A1666" i="7"/>
  <c r="A1667" i="7"/>
  <c r="A1668" i="7"/>
  <c r="A1669" i="7"/>
  <c r="A1670" i="7"/>
  <c r="A1671" i="7"/>
  <c r="A1672" i="7"/>
  <c r="A1673" i="7"/>
  <c r="A1674" i="7"/>
  <c r="A1675" i="7"/>
  <c r="A1676" i="7"/>
  <c r="A1677" i="7"/>
  <c r="A1678" i="7"/>
  <c r="A1679" i="7"/>
  <c r="A1680" i="7"/>
  <c r="A1681" i="7"/>
  <c r="A1682" i="7"/>
  <c r="A1683" i="7"/>
  <c r="A1684" i="7"/>
  <c r="A1685" i="7"/>
  <c r="A1686" i="7"/>
  <c r="A1687" i="7"/>
  <c r="A1688" i="7"/>
  <c r="A1689" i="7"/>
  <c r="A1690" i="7"/>
  <c r="A1691" i="7"/>
  <c r="A1692" i="7"/>
  <c r="A1693" i="7"/>
  <c r="A1694" i="7"/>
  <c r="A1695" i="7"/>
  <c r="A1696" i="7"/>
  <c r="A1697" i="7"/>
  <c r="A1698" i="7"/>
  <c r="A1699" i="7"/>
  <c r="A1700" i="7"/>
  <c r="A1701" i="7"/>
  <c r="A1702" i="7"/>
  <c r="A1703" i="7"/>
  <c r="A1704" i="7"/>
  <c r="A1705" i="7"/>
  <c r="A1706" i="7"/>
  <c r="A1707" i="7"/>
  <c r="A1708" i="7"/>
  <c r="A1709" i="7"/>
  <c r="A1710" i="7"/>
  <c r="A1711" i="7"/>
  <c r="A1712" i="7"/>
  <c r="A1713" i="7"/>
  <c r="A1714" i="7"/>
  <c r="A1715" i="7"/>
  <c r="A1716" i="7"/>
  <c r="A1717" i="7"/>
  <c r="A1718" i="7"/>
  <c r="A1719" i="7"/>
  <c r="A1720" i="7"/>
  <c r="A1721" i="7"/>
  <c r="A1722" i="7"/>
  <c r="A1723" i="7"/>
  <c r="A1724" i="7"/>
  <c r="A1725" i="7"/>
  <c r="A1726" i="7"/>
  <c r="A1727" i="7"/>
  <c r="A1728" i="7"/>
  <c r="A1729" i="7"/>
  <c r="A1730" i="7"/>
  <c r="A1731" i="7"/>
  <c r="A1732" i="7"/>
  <c r="A1733" i="7"/>
  <c r="A1734" i="7"/>
  <c r="A1735" i="7"/>
  <c r="A1736" i="7"/>
  <c r="A1737" i="7"/>
  <c r="A1738" i="7"/>
  <c r="A1739" i="7"/>
  <c r="A1740" i="7"/>
  <c r="A1741" i="7"/>
  <c r="A1742" i="7"/>
  <c r="A1743" i="7"/>
  <c r="A1744" i="7"/>
  <c r="A1745" i="7"/>
  <c r="A1746" i="7"/>
  <c r="A1747" i="7"/>
  <c r="A1748" i="7"/>
  <c r="A1749" i="7"/>
  <c r="A1750" i="7"/>
  <c r="A1751" i="7"/>
  <c r="A1752" i="7"/>
  <c r="A1753" i="7"/>
  <c r="A1754" i="7"/>
  <c r="A1755" i="7"/>
  <c r="A1756" i="7"/>
  <c r="A1757" i="7"/>
  <c r="A1758" i="7"/>
  <c r="A1759" i="7"/>
  <c r="A1760" i="7"/>
  <c r="A1761" i="7"/>
  <c r="A1762" i="7"/>
  <c r="A1763" i="7"/>
  <c r="A1764" i="7"/>
  <c r="A1765" i="7"/>
  <c r="A1766" i="7"/>
  <c r="A1767" i="7"/>
  <c r="A1768" i="7"/>
  <c r="A1769" i="7"/>
  <c r="A1770" i="7"/>
  <c r="A1771" i="7"/>
  <c r="A1772" i="7"/>
  <c r="A1773" i="7"/>
  <c r="A1774" i="7"/>
  <c r="A1775" i="7"/>
  <c r="A1776" i="7"/>
  <c r="A1777" i="7"/>
  <c r="A1778" i="7"/>
  <c r="A1779" i="7"/>
  <c r="A1780" i="7"/>
  <c r="A1781" i="7"/>
  <c r="A1782" i="7"/>
  <c r="A1783" i="7"/>
  <c r="A1784" i="7"/>
  <c r="A1785" i="7"/>
  <c r="A1786" i="7"/>
  <c r="A1787" i="7"/>
  <c r="A1788" i="7"/>
  <c r="A1789" i="7"/>
  <c r="A1790" i="7"/>
  <c r="A1791" i="7"/>
  <c r="A1792" i="7"/>
  <c r="A1793" i="7"/>
  <c r="A1794" i="7"/>
  <c r="A1795" i="7"/>
  <c r="A1796" i="7"/>
  <c r="A1797" i="7"/>
  <c r="A1798" i="7"/>
  <c r="A1799" i="7"/>
  <c r="A1800" i="7"/>
  <c r="A1801" i="7"/>
  <c r="A1802" i="7"/>
  <c r="A1803" i="7"/>
  <c r="A1804" i="7"/>
  <c r="A1805" i="7"/>
  <c r="A1806" i="7"/>
  <c r="A1807" i="7"/>
  <c r="A1808" i="7"/>
  <c r="A1809" i="7"/>
  <c r="A1810" i="7"/>
  <c r="A1811" i="7"/>
  <c r="A1812" i="7"/>
  <c r="A1813" i="7"/>
  <c r="A1814" i="7"/>
  <c r="A1815" i="7"/>
  <c r="A1816" i="7"/>
  <c r="A1817" i="7"/>
  <c r="A1818" i="7"/>
  <c r="A1819" i="7"/>
  <c r="A1820" i="7"/>
  <c r="A1821" i="7"/>
  <c r="A1822" i="7"/>
  <c r="A1823" i="7"/>
  <c r="A1824" i="7"/>
  <c r="A1825" i="7"/>
  <c r="A1826" i="7"/>
  <c r="A1827" i="7"/>
  <c r="A1828" i="7"/>
  <c r="A1829" i="7"/>
  <c r="A1830" i="7"/>
  <c r="A1831" i="7"/>
  <c r="A1832" i="7"/>
  <c r="A1833" i="7"/>
  <c r="A1834" i="7"/>
  <c r="A1835" i="7"/>
  <c r="A1836" i="7"/>
  <c r="A1837" i="7"/>
  <c r="A1838" i="7"/>
  <c r="A1839" i="7"/>
  <c r="A1840" i="7"/>
  <c r="A1841" i="7"/>
  <c r="A1842" i="7"/>
  <c r="A1843" i="7"/>
  <c r="A1844" i="7"/>
  <c r="A1845" i="7"/>
  <c r="A1846" i="7"/>
  <c r="A1847" i="7"/>
  <c r="A1848" i="7"/>
  <c r="A1849" i="7"/>
  <c r="A1850" i="7"/>
  <c r="A1851" i="7"/>
  <c r="A1852" i="7"/>
  <c r="A1853" i="7"/>
  <c r="A1854" i="7"/>
  <c r="A1855" i="7"/>
  <c r="A1856" i="7"/>
  <c r="A1857" i="7"/>
  <c r="A1858" i="7"/>
  <c r="A1859" i="7"/>
  <c r="A1860" i="7"/>
  <c r="A1861" i="7"/>
  <c r="A1862" i="7"/>
  <c r="A1863" i="7"/>
  <c r="A1864" i="7"/>
  <c r="A1865" i="7"/>
  <c r="A1866" i="7"/>
  <c r="A1867" i="7"/>
  <c r="A1868" i="7"/>
  <c r="A1869" i="7"/>
  <c r="A1870" i="7"/>
  <c r="A1871" i="7"/>
  <c r="A1872" i="7"/>
  <c r="A1873" i="7"/>
  <c r="A1874" i="7"/>
  <c r="A1875" i="7"/>
  <c r="A1876" i="7"/>
  <c r="A1877" i="7"/>
  <c r="A1878" i="7"/>
  <c r="A1879" i="7"/>
  <c r="A1880" i="7"/>
  <c r="A1881" i="7"/>
  <c r="A1882" i="7"/>
  <c r="A1883" i="7"/>
  <c r="A1884" i="7"/>
  <c r="A1885" i="7"/>
  <c r="A1886" i="7"/>
  <c r="A1887" i="7"/>
  <c r="A1888" i="7"/>
  <c r="A1889" i="7"/>
  <c r="A1890" i="7"/>
  <c r="A1891" i="7"/>
  <c r="A1892" i="7"/>
  <c r="A1893" i="7"/>
  <c r="A1894" i="7"/>
  <c r="A1895" i="7"/>
  <c r="A1896" i="7"/>
  <c r="A1897" i="7"/>
  <c r="A1898" i="7"/>
  <c r="A1899" i="7"/>
  <c r="A1900" i="7"/>
  <c r="A1901" i="7"/>
  <c r="A1902" i="7"/>
  <c r="A1903" i="7"/>
  <c r="A1904" i="7"/>
  <c r="A1905" i="7"/>
  <c r="A1906" i="7"/>
  <c r="A1907" i="7"/>
  <c r="A1908" i="7"/>
  <c r="A1909" i="7"/>
  <c r="A1910" i="7"/>
  <c r="A1911" i="7"/>
  <c r="A1912" i="7"/>
  <c r="A1913" i="7"/>
  <c r="A1914" i="7"/>
  <c r="A1915" i="7"/>
  <c r="A1916" i="7"/>
  <c r="A1917" i="7"/>
  <c r="A1918" i="7"/>
  <c r="A1919" i="7"/>
  <c r="A1920" i="7"/>
  <c r="A1921" i="7"/>
  <c r="A1922" i="7"/>
  <c r="A1923" i="7"/>
  <c r="A1924" i="7"/>
  <c r="A1925" i="7"/>
  <c r="A1926" i="7"/>
  <c r="A1927" i="7"/>
  <c r="A1928" i="7"/>
  <c r="A1929" i="7"/>
  <c r="A1930" i="7"/>
  <c r="A1931" i="7"/>
  <c r="A1932" i="7"/>
  <c r="A1933" i="7"/>
  <c r="A1934" i="7"/>
  <c r="A1935" i="7"/>
  <c r="A1936" i="7"/>
  <c r="A1937" i="7"/>
  <c r="A1938" i="7"/>
  <c r="A1939" i="7"/>
  <c r="A1940" i="7"/>
  <c r="A1941" i="7"/>
  <c r="A1942" i="7"/>
  <c r="A1943" i="7"/>
  <c r="A1944" i="7"/>
  <c r="A1945" i="7"/>
  <c r="A1946" i="7"/>
  <c r="A1947" i="7"/>
  <c r="A1948" i="7"/>
  <c r="A1949" i="7"/>
  <c r="A1950" i="7"/>
  <c r="A1951" i="7"/>
  <c r="A1952" i="7"/>
  <c r="A1953" i="7"/>
  <c r="A1954" i="7"/>
  <c r="A1955" i="7"/>
  <c r="A1956" i="7"/>
  <c r="A1957" i="7"/>
  <c r="A1958" i="7"/>
  <c r="A1959" i="7"/>
  <c r="A1960" i="7"/>
  <c r="A1961" i="7"/>
  <c r="A1962" i="7"/>
  <c r="A1963" i="7"/>
  <c r="A1964" i="7"/>
  <c r="A1965" i="7"/>
  <c r="A1966" i="7"/>
  <c r="A1967" i="7"/>
  <c r="A1968" i="7"/>
  <c r="A1969" i="7"/>
  <c r="A1970" i="7"/>
  <c r="A1971" i="7"/>
  <c r="A1972" i="7"/>
  <c r="A1973" i="7"/>
  <c r="A1974" i="7"/>
  <c r="A1975" i="7"/>
  <c r="A1976" i="7"/>
  <c r="A1977" i="7"/>
  <c r="A1978" i="7"/>
  <c r="A1979" i="7"/>
  <c r="A1980" i="7"/>
  <c r="A1981" i="7"/>
  <c r="A1982" i="7"/>
  <c r="A1983" i="7"/>
  <c r="A1984" i="7"/>
  <c r="A1985" i="7"/>
  <c r="A1986" i="7"/>
  <c r="A1987" i="7"/>
  <c r="A1988" i="7"/>
  <c r="A1989" i="7"/>
  <c r="A1990" i="7"/>
  <c r="A1991" i="7"/>
  <c r="A1992" i="7"/>
  <c r="A1993" i="7"/>
  <c r="A1994" i="7"/>
  <c r="A1995" i="7"/>
  <c r="A1996" i="7"/>
  <c r="A1997" i="7"/>
  <c r="A1998" i="7"/>
  <c r="A1999" i="7"/>
  <c r="A2000" i="7"/>
  <c r="A2001" i="7"/>
  <c r="A2002" i="7"/>
  <c r="A2003" i="7"/>
  <c r="A2004" i="7"/>
  <c r="A2005" i="7"/>
  <c r="A2006" i="7"/>
  <c r="A2007" i="7"/>
  <c r="A2008" i="7"/>
  <c r="A2009" i="7"/>
  <c r="A2010" i="7"/>
  <c r="A2011" i="7"/>
  <c r="A2012" i="7"/>
  <c r="A2013" i="7"/>
  <c r="A2014" i="7"/>
  <c r="A2015" i="7"/>
  <c r="A2016" i="7"/>
  <c r="A2017" i="7"/>
  <c r="A2018" i="7"/>
  <c r="A2019" i="7"/>
  <c r="A2020" i="7"/>
  <c r="A2021" i="7"/>
  <c r="A2022" i="7"/>
  <c r="A2023" i="7"/>
  <c r="A2024" i="7"/>
  <c r="A2025" i="7"/>
  <c r="A2026" i="7"/>
  <c r="A2027" i="7"/>
  <c r="A2028" i="7"/>
  <c r="A2029" i="7"/>
  <c r="A2030" i="7"/>
  <c r="A2031" i="7"/>
  <c r="A2032" i="7"/>
  <c r="A2033" i="7"/>
  <c r="A2034" i="7"/>
  <c r="A2035" i="7"/>
  <c r="A2036" i="7"/>
  <c r="A2037" i="7"/>
  <c r="A2038" i="7"/>
  <c r="A2039" i="7"/>
  <c r="A2040" i="7"/>
  <c r="A2041" i="7"/>
  <c r="A2042" i="7"/>
  <c r="A2043" i="7"/>
  <c r="A2044" i="7"/>
  <c r="A2045" i="7"/>
  <c r="A2046" i="7"/>
  <c r="A2047" i="7"/>
  <c r="A2048" i="7"/>
  <c r="A2049" i="7"/>
  <c r="A2050" i="7"/>
  <c r="A2051" i="7"/>
  <c r="A2052" i="7"/>
  <c r="A2053" i="7"/>
  <c r="A2054" i="7"/>
  <c r="A2055" i="7"/>
  <c r="A2056" i="7"/>
  <c r="A2057" i="7"/>
  <c r="A2058" i="7"/>
  <c r="A2059" i="7"/>
  <c r="A2060" i="7"/>
  <c r="A2061" i="7"/>
  <c r="A2062" i="7"/>
  <c r="A2063" i="7"/>
  <c r="A2064" i="7"/>
  <c r="A2065" i="7"/>
  <c r="A2066" i="7"/>
  <c r="A2067" i="7"/>
  <c r="A2068" i="7"/>
  <c r="A2069" i="7"/>
  <c r="A2070" i="7"/>
  <c r="A2071" i="7"/>
  <c r="A2072" i="7"/>
  <c r="A2073" i="7"/>
  <c r="A2074" i="7"/>
  <c r="A2075" i="7"/>
  <c r="A2076" i="7"/>
  <c r="A2077" i="7"/>
  <c r="A2078" i="7"/>
  <c r="A2079" i="7"/>
  <c r="A2080" i="7"/>
  <c r="A2081" i="7"/>
  <c r="A2082" i="7"/>
  <c r="A2083" i="7"/>
  <c r="A2084" i="7"/>
  <c r="A2085" i="7"/>
  <c r="A2086" i="7"/>
  <c r="A2087" i="7"/>
  <c r="A2088" i="7"/>
  <c r="A2089" i="7"/>
  <c r="A2090" i="7"/>
  <c r="A2091" i="7"/>
  <c r="A2092" i="7"/>
  <c r="A2093" i="7"/>
  <c r="A2094" i="7"/>
  <c r="A2095" i="7"/>
  <c r="A2096" i="7"/>
  <c r="A2097" i="7"/>
  <c r="A2098" i="7"/>
  <c r="A2099" i="7"/>
  <c r="A2100" i="7"/>
  <c r="A2101" i="7"/>
  <c r="A2102" i="7"/>
  <c r="A2103" i="7"/>
  <c r="A2104" i="7"/>
  <c r="A2105" i="7"/>
  <c r="A2106" i="7"/>
  <c r="A2107" i="7"/>
  <c r="A2108" i="7"/>
  <c r="A2109" i="7"/>
  <c r="A2110" i="7"/>
  <c r="A2111" i="7"/>
  <c r="A2112" i="7"/>
  <c r="A2113" i="7"/>
  <c r="A2114" i="7"/>
  <c r="A2115" i="7"/>
  <c r="A2116" i="7"/>
  <c r="A2117" i="7"/>
  <c r="A2118" i="7"/>
  <c r="A2119" i="7"/>
  <c r="A2120" i="7"/>
  <c r="A2121" i="7"/>
  <c r="A2122" i="7"/>
  <c r="A2123" i="7"/>
  <c r="A2124" i="7"/>
  <c r="A2125" i="7"/>
  <c r="A2126" i="7"/>
  <c r="A2127" i="7"/>
  <c r="A2128" i="7"/>
  <c r="A2129" i="7"/>
  <c r="A2130" i="7"/>
  <c r="A2131" i="7"/>
  <c r="A2132" i="7"/>
  <c r="A2133" i="7"/>
  <c r="A2134" i="7"/>
  <c r="A2135" i="7"/>
  <c r="A2136" i="7"/>
  <c r="A2137" i="7"/>
  <c r="A2138" i="7"/>
  <c r="A2139" i="7"/>
  <c r="A2140" i="7"/>
  <c r="A2141" i="7"/>
  <c r="A2142" i="7"/>
  <c r="A2143" i="7"/>
  <c r="A2144" i="7"/>
  <c r="A2145" i="7"/>
  <c r="A2146" i="7"/>
  <c r="A2147" i="7"/>
  <c r="A2148" i="7"/>
  <c r="A2149" i="7"/>
  <c r="A2150" i="7"/>
  <c r="A2151" i="7"/>
  <c r="A2152" i="7"/>
  <c r="A2153" i="7"/>
  <c r="A2154" i="7"/>
  <c r="A2155" i="7"/>
  <c r="A2156" i="7"/>
  <c r="A2157" i="7"/>
  <c r="A2158" i="7"/>
  <c r="A2159" i="7"/>
  <c r="A2160" i="7"/>
  <c r="A2161" i="7"/>
  <c r="A2162" i="7"/>
  <c r="A2163" i="7"/>
  <c r="A2164" i="7"/>
  <c r="A2165" i="7"/>
  <c r="A2166" i="7"/>
  <c r="A2167" i="7"/>
  <c r="A2168" i="7"/>
  <c r="A2169" i="7"/>
  <c r="A2170" i="7"/>
  <c r="A2171" i="7"/>
  <c r="A2172" i="7"/>
  <c r="A2173" i="7"/>
  <c r="A2174" i="7"/>
  <c r="A2175" i="7"/>
  <c r="A2176" i="7"/>
  <c r="A2177" i="7"/>
  <c r="A2178" i="7"/>
  <c r="A2179" i="7"/>
  <c r="A2180" i="7"/>
  <c r="A2181" i="7"/>
  <c r="A2182" i="7"/>
  <c r="A2183" i="7"/>
  <c r="A2184" i="7"/>
  <c r="A2185" i="7"/>
  <c r="A2186" i="7"/>
  <c r="A2187" i="7"/>
  <c r="A2188" i="7"/>
  <c r="A2189" i="7"/>
  <c r="A2190" i="7"/>
  <c r="A2191" i="7"/>
  <c r="A2192" i="7"/>
  <c r="A2193" i="7"/>
  <c r="A2194" i="7"/>
  <c r="A2195" i="7"/>
  <c r="A2196" i="7"/>
  <c r="A2197" i="7"/>
  <c r="A2198" i="7"/>
  <c r="A2199" i="7"/>
  <c r="A2200" i="7"/>
  <c r="A2201" i="7"/>
  <c r="A2202" i="7"/>
  <c r="A2203" i="7"/>
  <c r="A2204" i="7"/>
  <c r="A2205" i="7"/>
  <c r="A2206" i="7"/>
  <c r="A2207" i="7"/>
  <c r="A2208" i="7"/>
  <c r="A2209" i="7"/>
  <c r="A2210" i="7"/>
  <c r="A2211" i="7"/>
  <c r="A2212" i="7"/>
  <c r="A2213" i="7"/>
  <c r="A2214" i="7"/>
  <c r="A2215" i="7"/>
  <c r="A2216" i="7"/>
  <c r="A2217" i="7"/>
  <c r="A2218" i="7"/>
  <c r="A2219" i="7"/>
  <c r="A2220" i="7"/>
  <c r="A2221" i="7"/>
  <c r="A2222" i="7"/>
  <c r="A2223" i="7"/>
  <c r="A2224" i="7"/>
  <c r="A2225" i="7"/>
  <c r="A2226" i="7"/>
  <c r="A2227" i="7"/>
  <c r="A2228" i="7"/>
  <c r="A2229" i="7"/>
  <c r="A2230" i="7"/>
  <c r="A2231" i="7"/>
  <c r="A2232" i="7"/>
  <c r="A2233" i="7"/>
  <c r="A2234" i="7"/>
  <c r="A2235" i="7"/>
  <c r="A2236" i="7"/>
  <c r="A2237" i="7"/>
  <c r="A2238" i="7"/>
  <c r="A2239" i="7"/>
  <c r="A2240" i="7"/>
  <c r="A2241" i="7"/>
  <c r="A2242" i="7"/>
  <c r="A2243" i="7"/>
  <c r="A2244" i="7"/>
  <c r="A2245" i="7"/>
  <c r="A2246" i="7"/>
  <c r="A2247" i="7"/>
  <c r="A2248" i="7"/>
  <c r="A2249" i="7"/>
  <c r="A2250" i="7"/>
  <c r="A2251" i="7"/>
  <c r="A2252" i="7"/>
  <c r="A2253" i="7"/>
  <c r="A2254" i="7"/>
  <c r="A2255" i="7"/>
  <c r="A2256" i="7"/>
  <c r="A2257" i="7"/>
  <c r="A2258" i="7"/>
  <c r="A2259" i="7"/>
  <c r="A2260" i="7"/>
  <c r="A2261" i="7"/>
  <c r="A2262" i="7"/>
  <c r="A2263" i="7"/>
  <c r="A2264" i="7"/>
  <c r="A2265" i="7"/>
  <c r="A2266" i="7"/>
  <c r="A2267" i="7"/>
  <c r="A2268" i="7"/>
  <c r="A2269" i="7"/>
  <c r="A2270" i="7"/>
  <c r="A2271" i="7"/>
  <c r="A2272" i="7"/>
  <c r="A2273" i="7"/>
  <c r="A2274" i="7"/>
  <c r="A2275" i="7"/>
  <c r="A2276" i="7"/>
  <c r="A2277" i="7"/>
  <c r="A2278" i="7"/>
  <c r="A2279" i="7"/>
  <c r="A2280" i="7"/>
  <c r="A2281" i="7"/>
  <c r="A2282" i="7"/>
  <c r="A2283" i="7"/>
  <c r="A2284" i="7"/>
  <c r="A2285" i="7"/>
  <c r="A2286" i="7"/>
  <c r="A2287" i="7"/>
  <c r="A2288" i="7"/>
  <c r="A2289" i="7"/>
  <c r="A2290" i="7"/>
  <c r="A2291" i="7"/>
  <c r="A2292" i="7"/>
  <c r="A2293" i="7"/>
  <c r="A2294" i="7"/>
  <c r="A2295" i="7"/>
  <c r="A2296" i="7"/>
  <c r="A2297" i="7"/>
  <c r="A2298" i="7"/>
  <c r="A2299" i="7"/>
  <c r="A2300" i="7"/>
  <c r="A2301" i="7"/>
  <c r="A2302" i="7"/>
  <c r="A2303" i="7"/>
  <c r="A2304" i="7"/>
  <c r="A2305" i="7"/>
  <c r="A2306" i="7"/>
  <c r="A2307" i="7"/>
  <c r="A2308" i="7"/>
  <c r="A2309" i="7"/>
  <c r="A2310" i="7"/>
  <c r="A2311" i="7"/>
  <c r="A2312" i="7"/>
  <c r="A2313" i="7"/>
  <c r="A2314" i="7"/>
  <c r="A2315" i="7"/>
  <c r="A2316" i="7"/>
  <c r="A2317" i="7"/>
  <c r="A2318" i="7"/>
  <c r="A2319" i="7"/>
  <c r="A2320" i="7"/>
  <c r="A2321" i="7"/>
  <c r="A2322" i="7"/>
  <c r="A2323" i="7"/>
  <c r="A2324" i="7"/>
  <c r="A2325" i="7"/>
  <c r="A2326" i="7"/>
  <c r="A2327" i="7"/>
  <c r="A2328" i="7"/>
  <c r="A2329" i="7"/>
  <c r="A2330" i="7"/>
  <c r="A2331" i="7"/>
  <c r="A2332" i="7"/>
  <c r="A2333" i="7"/>
  <c r="A2334" i="7"/>
  <c r="A2335" i="7"/>
  <c r="A2336" i="7"/>
  <c r="A2337" i="7"/>
  <c r="A2338" i="7"/>
  <c r="A2339" i="7"/>
  <c r="A2340" i="7"/>
  <c r="A2341" i="7"/>
  <c r="A2342" i="7"/>
  <c r="A2343" i="7"/>
  <c r="A2344" i="7"/>
  <c r="A2345" i="7"/>
  <c r="A2346" i="7"/>
  <c r="A2347" i="7"/>
  <c r="A2348" i="7"/>
  <c r="A2349" i="7"/>
  <c r="A2350" i="7"/>
  <c r="A2351" i="7"/>
  <c r="A2352" i="7"/>
  <c r="A2353" i="7"/>
  <c r="A2354" i="7"/>
  <c r="A2355" i="7"/>
  <c r="A2356" i="7"/>
  <c r="A2357" i="7"/>
  <c r="A2358" i="7"/>
  <c r="A2359" i="7"/>
  <c r="A2360" i="7"/>
  <c r="A2361" i="7"/>
  <c r="A2362" i="7"/>
  <c r="A2363" i="7"/>
  <c r="A2364" i="7"/>
  <c r="A2365" i="7"/>
  <c r="A2366" i="7"/>
  <c r="A2367" i="7"/>
  <c r="A2368" i="7"/>
  <c r="A2369" i="7"/>
  <c r="A2370" i="7"/>
  <c r="A2371" i="7"/>
  <c r="A2372" i="7"/>
  <c r="A2373" i="7"/>
  <c r="A2374" i="7"/>
  <c r="A2375" i="7"/>
  <c r="A2376" i="7"/>
  <c r="A2377" i="7"/>
  <c r="A2378" i="7"/>
  <c r="A2379" i="7"/>
  <c r="A2380" i="7"/>
  <c r="A2381" i="7"/>
  <c r="A2382" i="7"/>
  <c r="A2383" i="7"/>
  <c r="A2384" i="7"/>
  <c r="A2385" i="7"/>
  <c r="A2386" i="7"/>
  <c r="A2387" i="7"/>
  <c r="A2388" i="7"/>
  <c r="A2389" i="7"/>
  <c r="A2390" i="7"/>
  <c r="A2391" i="7"/>
  <c r="A2392" i="7"/>
  <c r="A2393" i="7"/>
  <c r="A2394" i="7"/>
  <c r="A2395" i="7"/>
  <c r="A2396" i="7"/>
  <c r="A2397" i="7"/>
  <c r="A2398" i="7"/>
  <c r="A2399" i="7"/>
  <c r="A2400" i="7"/>
  <c r="A2401" i="7"/>
  <c r="A2402" i="7"/>
  <c r="A2403" i="7"/>
  <c r="A2404" i="7"/>
  <c r="A2405" i="7"/>
  <c r="A2406" i="7"/>
  <c r="A2407" i="7"/>
  <c r="A2408" i="7"/>
  <c r="A2409" i="7"/>
  <c r="A2410" i="7"/>
  <c r="A2411" i="7"/>
  <c r="A2412" i="7"/>
  <c r="A2413" i="7"/>
  <c r="A2414" i="7"/>
  <c r="A2415" i="7"/>
  <c r="A2416" i="7"/>
  <c r="A2417" i="7"/>
  <c r="A2418" i="7"/>
  <c r="A2419" i="7"/>
  <c r="A2420" i="7"/>
  <c r="A2421" i="7"/>
  <c r="A2422" i="7"/>
  <c r="A2423" i="7"/>
  <c r="A2424" i="7"/>
  <c r="A2425" i="7"/>
  <c r="A2426" i="7"/>
  <c r="A2427" i="7"/>
  <c r="A2428" i="7"/>
  <c r="A2429" i="7"/>
  <c r="A2430" i="7"/>
  <c r="A2431" i="7"/>
  <c r="A2432" i="7"/>
  <c r="A2433" i="7"/>
  <c r="A2434" i="7"/>
  <c r="A2435" i="7"/>
  <c r="A2436" i="7"/>
  <c r="A2437" i="7"/>
  <c r="A2438" i="7"/>
  <c r="A2439" i="7"/>
  <c r="A2440" i="7"/>
  <c r="A2441" i="7"/>
  <c r="A2442" i="7"/>
  <c r="A2443" i="7"/>
  <c r="A2444" i="7"/>
  <c r="A2445" i="7"/>
  <c r="A2446" i="7"/>
  <c r="A2447" i="7"/>
  <c r="A2448" i="7"/>
  <c r="A2449" i="7"/>
  <c r="A2450" i="7"/>
  <c r="A2451" i="7"/>
  <c r="A2452" i="7"/>
  <c r="A2453" i="7"/>
  <c r="A2454" i="7"/>
  <c r="A2455" i="7"/>
  <c r="A2456" i="7"/>
  <c r="A2457" i="7"/>
  <c r="A2458" i="7"/>
  <c r="A2459" i="7"/>
  <c r="A2460" i="7"/>
  <c r="A2461" i="7"/>
  <c r="A2462" i="7"/>
  <c r="A2463" i="7"/>
  <c r="A2464" i="7"/>
  <c r="A2465" i="7"/>
  <c r="A2466" i="7"/>
  <c r="A2467" i="7"/>
  <c r="A2468" i="7"/>
  <c r="A2469" i="7"/>
  <c r="A2470" i="7"/>
  <c r="A2471" i="7"/>
  <c r="A2472" i="7"/>
  <c r="A2473" i="7"/>
  <c r="A2474" i="7"/>
  <c r="A2475" i="7"/>
  <c r="A2476" i="7"/>
  <c r="A2477" i="7"/>
  <c r="A2478" i="7"/>
  <c r="A2479" i="7"/>
  <c r="A2480" i="7"/>
  <c r="A2481" i="7"/>
  <c r="A2482" i="7"/>
  <c r="A2483" i="7"/>
  <c r="A2484" i="7"/>
  <c r="A2485" i="7"/>
  <c r="A2486" i="7"/>
  <c r="A2487" i="7"/>
  <c r="A2488" i="7"/>
  <c r="A2489" i="7"/>
  <c r="A2490" i="7"/>
  <c r="A2491" i="7"/>
  <c r="A2492" i="7"/>
  <c r="A2493" i="7"/>
  <c r="A2494" i="7"/>
  <c r="A2495" i="7"/>
  <c r="A2496" i="7"/>
  <c r="A2497" i="7"/>
  <c r="A2498" i="7"/>
  <c r="A2499" i="7"/>
  <c r="A2500" i="7"/>
  <c r="A2501" i="7"/>
  <c r="A2502" i="7"/>
  <c r="A2503" i="7"/>
  <c r="A2504" i="7"/>
  <c r="A2505" i="7"/>
  <c r="A2506" i="7"/>
  <c r="A2507" i="7"/>
  <c r="A2508" i="7"/>
  <c r="A2509" i="7"/>
  <c r="A2510" i="7"/>
  <c r="A2511" i="7"/>
  <c r="A2512" i="7"/>
  <c r="A2513" i="7"/>
  <c r="A2514" i="7"/>
  <c r="A2515" i="7"/>
  <c r="A2516" i="7"/>
  <c r="A2517" i="7"/>
  <c r="A2518" i="7"/>
  <c r="A2519" i="7"/>
  <c r="A2520" i="7"/>
  <c r="A2521" i="7"/>
  <c r="A2522" i="7"/>
  <c r="A2523" i="7"/>
  <c r="A2524" i="7"/>
  <c r="A2525" i="7"/>
  <c r="A2526" i="7"/>
  <c r="A2527" i="7"/>
  <c r="A2528" i="7"/>
  <c r="A2529" i="7"/>
  <c r="A2530" i="7"/>
  <c r="A2531" i="7"/>
  <c r="A2532" i="7"/>
  <c r="A2533" i="7"/>
  <c r="A2534" i="7"/>
  <c r="A2535" i="7"/>
  <c r="A2536" i="7"/>
  <c r="A2537" i="7"/>
  <c r="A2538" i="7"/>
  <c r="A2539" i="7"/>
  <c r="A2540" i="7"/>
  <c r="A2541" i="7"/>
  <c r="A2542" i="7"/>
  <c r="A2543" i="7"/>
  <c r="A2544" i="7"/>
  <c r="A2545" i="7"/>
  <c r="A2546" i="7"/>
  <c r="A2547" i="7"/>
  <c r="A2548" i="7"/>
  <c r="A2549" i="7"/>
  <c r="A2550" i="7"/>
  <c r="A2551" i="7"/>
  <c r="A2552" i="7"/>
  <c r="A2553" i="7"/>
  <c r="A2554" i="7"/>
  <c r="A2555" i="7"/>
  <c r="A2556" i="7"/>
  <c r="A2557" i="7"/>
  <c r="A2558" i="7"/>
  <c r="A2559" i="7"/>
  <c r="A2560" i="7"/>
  <c r="A2561" i="7"/>
  <c r="A2562" i="7"/>
  <c r="A2563" i="7"/>
  <c r="A2564" i="7"/>
  <c r="A2565" i="7"/>
  <c r="A2566" i="7"/>
  <c r="A2567" i="7"/>
  <c r="A2568" i="7"/>
  <c r="A2569" i="7"/>
  <c r="A2570" i="7"/>
  <c r="A2571" i="7"/>
  <c r="A2572" i="7"/>
  <c r="A2573" i="7"/>
  <c r="A2574" i="7"/>
  <c r="A2575" i="7"/>
  <c r="A2576" i="7"/>
  <c r="A2577" i="7"/>
  <c r="A2578" i="7"/>
  <c r="A2579" i="7"/>
  <c r="A2580" i="7"/>
  <c r="A2581" i="7"/>
  <c r="A2582" i="7"/>
  <c r="A2583" i="7"/>
  <c r="A2584" i="7"/>
  <c r="A2585" i="7"/>
  <c r="A2586" i="7"/>
  <c r="A2587" i="7"/>
  <c r="A2588" i="7"/>
  <c r="A2589" i="7"/>
  <c r="A2590" i="7"/>
  <c r="A2591" i="7"/>
  <c r="A2592" i="7"/>
  <c r="A2593" i="7"/>
  <c r="A2594" i="7"/>
  <c r="A2595" i="7"/>
  <c r="A2596" i="7"/>
  <c r="A2597" i="7"/>
  <c r="A2598" i="7"/>
  <c r="A2599" i="7"/>
  <c r="A2600" i="7"/>
  <c r="A2601" i="7"/>
  <c r="A2602" i="7"/>
  <c r="A2603" i="7"/>
  <c r="A2604" i="7"/>
  <c r="A2605" i="7"/>
  <c r="A2606" i="7"/>
  <c r="A2607" i="7"/>
  <c r="A2608" i="7"/>
  <c r="A2609" i="7"/>
  <c r="A2610" i="7"/>
  <c r="A2611" i="7"/>
  <c r="A2612" i="7"/>
  <c r="A2613" i="7"/>
  <c r="A2614" i="7"/>
  <c r="A2615" i="7"/>
  <c r="A2616" i="7"/>
  <c r="A2617" i="7"/>
  <c r="A2618" i="7"/>
  <c r="A2619" i="7"/>
  <c r="A2620" i="7"/>
  <c r="A2621" i="7"/>
  <c r="A2622" i="7"/>
  <c r="A2623" i="7"/>
  <c r="A2624" i="7"/>
  <c r="A2625" i="7"/>
  <c r="A2626" i="7"/>
  <c r="A2627" i="7"/>
  <c r="A2628" i="7"/>
  <c r="A2629" i="7"/>
  <c r="A2630" i="7"/>
  <c r="A2631" i="7"/>
  <c r="A2632" i="7"/>
  <c r="A2633" i="7"/>
  <c r="A2634" i="7"/>
  <c r="A2635" i="7"/>
  <c r="A2636" i="7"/>
  <c r="A2637" i="7"/>
  <c r="A2638" i="7"/>
  <c r="A2639" i="7"/>
  <c r="A2640" i="7"/>
  <c r="A2641" i="7"/>
  <c r="A2642" i="7"/>
  <c r="A2643" i="7"/>
  <c r="A2644" i="7"/>
  <c r="A2645" i="7"/>
  <c r="A2646" i="7"/>
  <c r="A2647" i="7"/>
  <c r="A2648" i="7"/>
  <c r="A2649" i="7"/>
  <c r="A2650" i="7"/>
  <c r="A2651" i="7"/>
  <c r="A2652" i="7"/>
  <c r="A2653" i="7"/>
  <c r="A2654" i="7"/>
  <c r="A2655" i="7"/>
  <c r="A2656" i="7"/>
  <c r="A2657" i="7"/>
  <c r="A2658" i="7"/>
  <c r="A2659" i="7"/>
  <c r="A2660" i="7"/>
  <c r="A2661" i="7"/>
  <c r="A2662" i="7"/>
  <c r="A2663" i="7"/>
  <c r="A2664" i="7"/>
  <c r="A2665" i="7"/>
  <c r="A2666" i="7"/>
  <c r="A2667" i="7"/>
  <c r="A2668" i="7"/>
  <c r="A2669" i="7"/>
  <c r="A2670" i="7"/>
  <c r="A2671" i="7"/>
  <c r="A2672" i="7"/>
  <c r="A2673" i="7"/>
  <c r="A2674" i="7"/>
  <c r="A2675" i="7"/>
  <c r="A2676" i="7"/>
  <c r="A2677" i="7"/>
  <c r="A2678" i="7"/>
  <c r="A2679" i="7"/>
  <c r="A2680" i="7"/>
  <c r="A2681" i="7"/>
  <c r="A2682" i="7"/>
  <c r="A2683" i="7"/>
  <c r="A2684" i="7"/>
  <c r="A2685" i="7"/>
  <c r="A2686" i="7"/>
  <c r="A2687" i="7"/>
  <c r="A2688" i="7"/>
  <c r="A2689" i="7"/>
  <c r="A2690" i="7"/>
  <c r="A2691" i="7"/>
  <c r="A2692" i="7"/>
  <c r="A2693" i="7"/>
  <c r="A2694" i="7"/>
  <c r="A2695" i="7"/>
  <c r="A2696" i="7"/>
  <c r="A2697" i="7"/>
  <c r="A2698" i="7"/>
  <c r="A2699" i="7"/>
  <c r="A2700" i="7"/>
  <c r="A2701" i="7"/>
  <c r="A2702" i="7"/>
  <c r="A2703" i="7"/>
  <c r="A2704" i="7"/>
  <c r="A2705" i="7"/>
  <c r="A2706" i="7"/>
  <c r="A2707" i="7"/>
  <c r="A2708" i="7"/>
  <c r="A2709" i="7"/>
  <c r="A2710" i="7"/>
  <c r="A2711" i="7"/>
  <c r="A2712" i="7"/>
  <c r="A2713" i="7"/>
  <c r="A2714" i="7"/>
  <c r="A2715" i="7"/>
  <c r="A2716" i="7"/>
  <c r="A2717" i="7"/>
  <c r="A2718" i="7"/>
  <c r="A2719" i="7"/>
  <c r="A2720" i="7"/>
  <c r="A2721" i="7"/>
  <c r="A2722" i="7"/>
  <c r="A2723" i="7"/>
  <c r="A2724" i="7"/>
  <c r="A2725" i="7"/>
  <c r="A2726" i="7"/>
  <c r="A2727" i="7"/>
  <c r="A2728" i="7"/>
  <c r="A2729" i="7"/>
  <c r="A2730" i="7"/>
  <c r="A2731" i="7"/>
  <c r="A2732" i="7"/>
  <c r="A2733" i="7"/>
  <c r="A2734" i="7"/>
  <c r="A2735" i="7"/>
  <c r="A2736" i="7"/>
  <c r="A2737" i="7"/>
  <c r="A2738" i="7"/>
  <c r="A2739" i="7"/>
  <c r="A2740" i="7"/>
  <c r="A2741" i="7"/>
  <c r="A2742" i="7"/>
  <c r="A2743" i="7"/>
  <c r="A2744" i="7"/>
  <c r="A2745" i="7"/>
  <c r="A2746" i="7"/>
  <c r="A2747" i="7"/>
  <c r="A2748" i="7"/>
  <c r="A2749" i="7"/>
  <c r="A2750" i="7"/>
  <c r="A2751" i="7"/>
  <c r="A2752" i="7"/>
  <c r="A2753" i="7"/>
  <c r="A2754" i="7"/>
  <c r="A2755" i="7"/>
  <c r="A2756" i="7"/>
  <c r="A2757" i="7"/>
  <c r="A2758" i="7"/>
  <c r="A2759" i="7"/>
  <c r="A2760" i="7"/>
  <c r="A2761" i="7"/>
  <c r="A2762" i="7"/>
  <c r="A2763" i="7"/>
  <c r="A2764" i="7"/>
  <c r="A2765" i="7"/>
  <c r="A2766" i="7"/>
  <c r="A2767" i="7"/>
  <c r="A2768" i="7"/>
  <c r="A2769" i="7"/>
  <c r="A2770" i="7"/>
  <c r="A2771" i="7"/>
  <c r="A2772" i="7"/>
  <c r="A2773" i="7"/>
  <c r="A2774" i="7"/>
  <c r="A2775" i="7"/>
  <c r="A2776" i="7"/>
  <c r="A2777" i="7"/>
  <c r="A2778" i="7"/>
  <c r="A2779" i="7"/>
  <c r="A2780" i="7"/>
  <c r="A2781" i="7"/>
  <c r="A2782" i="7"/>
  <c r="A2783" i="7"/>
  <c r="A2784" i="7"/>
  <c r="A2785" i="7"/>
  <c r="A2786" i="7"/>
  <c r="A2787" i="7"/>
  <c r="A2788" i="7"/>
  <c r="A2789" i="7"/>
  <c r="A2790" i="7"/>
  <c r="A2791" i="7"/>
  <c r="A2792" i="7"/>
  <c r="A2793" i="7"/>
  <c r="A2794" i="7"/>
  <c r="A2795" i="7"/>
  <c r="A2796" i="7"/>
  <c r="A2797" i="7"/>
  <c r="A2798" i="7"/>
  <c r="A2799" i="7"/>
  <c r="A2800" i="7"/>
  <c r="A2801" i="7"/>
  <c r="A2802" i="7"/>
  <c r="A2803" i="7"/>
  <c r="A2804" i="7"/>
  <c r="A2805" i="7"/>
  <c r="A2806" i="7"/>
  <c r="A2807" i="7"/>
  <c r="A2808" i="7"/>
  <c r="A2809" i="7"/>
  <c r="A2810" i="7"/>
  <c r="A2811" i="7"/>
  <c r="A2812" i="7"/>
  <c r="A2813" i="7"/>
  <c r="A2814" i="7"/>
  <c r="A2815" i="7"/>
  <c r="A2816" i="7"/>
  <c r="A2817" i="7"/>
  <c r="A2818" i="7"/>
  <c r="A2819" i="7"/>
  <c r="A2820" i="7"/>
  <c r="A2821" i="7"/>
  <c r="A2822" i="7"/>
  <c r="A2823" i="7"/>
  <c r="A2824" i="7"/>
  <c r="A2825" i="7"/>
  <c r="A2826" i="7"/>
  <c r="A2827" i="7"/>
  <c r="A2828" i="7"/>
  <c r="A2829" i="7"/>
  <c r="A2830" i="7"/>
  <c r="A2831" i="7"/>
  <c r="A2832" i="7"/>
  <c r="A2833" i="7"/>
  <c r="A2834" i="7"/>
  <c r="A2835" i="7"/>
  <c r="A2836" i="7"/>
  <c r="A2837" i="7"/>
  <c r="A2838" i="7"/>
  <c r="A2839" i="7"/>
  <c r="A2840" i="7"/>
  <c r="A2841" i="7"/>
  <c r="A2842" i="7"/>
  <c r="A2843" i="7"/>
  <c r="A2844" i="7"/>
  <c r="A2845" i="7"/>
  <c r="A2846" i="7"/>
  <c r="A2847" i="7"/>
  <c r="A2848" i="7"/>
  <c r="A2849" i="7"/>
  <c r="A2850" i="7"/>
  <c r="A2851" i="7"/>
  <c r="A2852" i="7"/>
  <c r="A2853" i="7"/>
  <c r="A2854" i="7"/>
  <c r="A2855" i="7"/>
  <c r="A2856" i="7"/>
  <c r="A2857" i="7"/>
  <c r="A2858" i="7"/>
  <c r="A2859" i="7"/>
  <c r="A2860" i="7"/>
  <c r="A2861" i="7"/>
  <c r="A2862" i="7"/>
  <c r="A2863" i="7"/>
  <c r="A2864" i="7"/>
  <c r="A2865" i="7"/>
  <c r="A2866" i="7"/>
  <c r="A2867" i="7"/>
  <c r="A2868" i="7"/>
  <c r="A2869" i="7"/>
  <c r="A2870" i="7"/>
  <c r="A2871" i="7"/>
  <c r="A2872" i="7"/>
  <c r="A2873" i="7"/>
  <c r="A2874" i="7"/>
  <c r="A2875" i="7"/>
  <c r="A2876" i="7"/>
  <c r="A2877" i="7"/>
  <c r="A2878" i="7"/>
  <c r="A2879" i="7"/>
  <c r="A2880" i="7"/>
  <c r="A2881" i="7"/>
  <c r="A2882" i="7"/>
  <c r="A2883" i="7"/>
  <c r="A2884" i="7"/>
  <c r="A2885" i="7"/>
  <c r="A2886" i="7"/>
  <c r="A2887" i="7"/>
  <c r="A2888" i="7"/>
  <c r="A2889" i="7"/>
  <c r="A2890" i="7"/>
  <c r="A2891" i="7"/>
  <c r="A2892" i="7"/>
  <c r="A2893" i="7"/>
  <c r="A2894" i="7"/>
  <c r="A2895" i="7"/>
  <c r="A2896" i="7"/>
  <c r="A2897" i="7"/>
  <c r="A2898" i="7"/>
  <c r="A2899" i="7"/>
  <c r="A2900" i="7"/>
  <c r="A2901" i="7"/>
  <c r="A2902" i="7"/>
  <c r="A2903" i="7"/>
  <c r="A2904" i="7"/>
  <c r="A2905" i="7"/>
  <c r="A2906" i="7"/>
  <c r="A2907" i="7"/>
  <c r="A2908" i="7"/>
  <c r="A2909" i="7"/>
  <c r="A2910" i="7"/>
  <c r="A2911" i="7"/>
  <c r="A2912" i="7"/>
  <c r="A2913" i="7"/>
  <c r="A2914" i="7"/>
  <c r="A2915" i="7"/>
  <c r="A2916" i="7"/>
  <c r="A2917" i="7"/>
  <c r="A2918" i="7"/>
  <c r="A2919" i="7"/>
  <c r="A2920" i="7"/>
  <c r="A2921" i="7"/>
  <c r="A2922" i="7"/>
  <c r="A2923" i="7"/>
  <c r="A2924" i="7"/>
  <c r="A2925" i="7"/>
  <c r="A2926" i="7"/>
  <c r="A2927" i="7"/>
  <c r="A2928" i="7"/>
  <c r="A2929" i="7"/>
  <c r="A2930" i="7"/>
  <c r="A2931" i="7"/>
  <c r="A2932" i="7"/>
  <c r="A2933" i="7"/>
  <c r="A2934" i="7"/>
  <c r="A2935" i="7"/>
  <c r="A2936" i="7"/>
  <c r="A2937" i="7"/>
  <c r="A2938" i="7"/>
  <c r="A2939" i="7"/>
  <c r="A2940" i="7"/>
  <c r="A2941" i="7"/>
  <c r="A2942" i="7"/>
  <c r="A2943" i="7"/>
  <c r="A2944" i="7"/>
  <c r="A2945" i="7"/>
  <c r="A2946" i="7"/>
  <c r="A2947" i="7"/>
  <c r="A2948" i="7"/>
  <c r="A2949" i="7"/>
  <c r="A2950" i="7"/>
  <c r="A2951" i="7"/>
  <c r="A2952" i="7"/>
  <c r="A2953" i="7"/>
  <c r="A2954" i="7"/>
  <c r="A2955" i="7"/>
  <c r="A2956" i="7"/>
  <c r="A2957" i="7"/>
  <c r="A2958" i="7"/>
  <c r="A2959" i="7"/>
  <c r="A2960" i="7"/>
  <c r="A2961" i="7"/>
  <c r="A2962" i="7"/>
  <c r="A2963" i="7"/>
  <c r="A2964" i="7"/>
  <c r="A2965" i="7"/>
  <c r="A2966" i="7"/>
  <c r="A2967" i="7"/>
  <c r="A2968" i="7"/>
  <c r="A2969" i="7"/>
  <c r="A2970" i="7"/>
  <c r="A2971" i="7"/>
  <c r="A2972" i="7"/>
  <c r="A2973" i="7"/>
  <c r="A2974" i="7"/>
  <c r="A2975" i="7"/>
  <c r="A2976" i="7"/>
  <c r="A2977" i="7"/>
  <c r="A2978" i="7"/>
  <c r="A2979" i="7"/>
  <c r="A2980" i="7"/>
  <c r="A2981" i="7"/>
  <c r="A2982" i="7"/>
  <c r="A2983" i="7"/>
  <c r="A2984" i="7"/>
  <c r="A2985" i="7"/>
  <c r="A2986" i="7"/>
  <c r="A2987" i="7"/>
  <c r="A2988" i="7"/>
  <c r="A2989" i="7"/>
  <c r="A2990" i="7"/>
  <c r="A2991" i="7"/>
  <c r="A2992" i="7"/>
  <c r="A2993" i="7"/>
  <c r="A2994" i="7"/>
  <c r="A2995" i="7"/>
  <c r="A2996" i="7"/>
  <c r="A2997" i="7"/>
  <c r="A2998" i="7"/>
  <c r="A2999" i="7"/>
  <c r="A3000" i="7"/>
  <c r="A3001" i="7"/>
  <c r="A3002" i="7"/>
  <c r="A3003" i="7"/>
  <c r="A3004" i="7"/>
  <c r="A3005" i="7"/>
  <c r="A3006" i="7"/>
  <c r="A3007" i="7"/>
  <c r="A3008" i="7"/>
  <c r="A3009" i="7"/>
  <c r="A3010" i="7"/>
  <c r="A3011" i="7"/>
  <c r="A3012" i="7"/>
  <c r="A3013" i="7"/>
  <c r="A3014" i="7"/>
  <c r="A3015" i="7"/>
  <c r="A3016" i="7"/>
  <c r="A3017" i="7"/>
  <c r="A3018" i="7"/>
  <c r="A3019" i="7"/>
  <c r="A3020" i="7"/>
  <c r="A3021" i="7"/>
  <c r="A3022" i="7"/>
  <c r="A3023" i="7"/>
  <c r="A3024" i="7"/>
  <c r="A3025" i="7"/>
  <c r="A3026" i="7"/>
  <c r="A3027" i="7"/>
  <c r="A3028" i="7"/>
  <c r="A3029" i="7"/>
  <c r="A3030" i="7"/>
  <c r="A3031" i="7"/>
  <c r="A3032" i="7"/>
  <c r="A3033" i="7"/>
  <c r="A3034" i="7"/>
  <c r="A3035" i="7"/>
  <c r="A3036" i="7"/>
  <c r="A3037" i="7"/>
  <c r="A3038" i="7"/>
  <c r="A3039" i="7"/>
  <c r="A3040" i="7"/>
  <c r="A3041" i="7"/>
  <c r="A3042" i="7"/>
  <c r="A3043" i="7"/>
  <c r="A3044" i="7"/>
  <c r="A3045" i="7"/>
  <c r="A3046" i="7"/>
  <c r="A3047" i="7"/>
  <c r="A3048" i="7"/>
  <c r="A3049" i="7"/>
  <c r="A3050" i="7"/>
  <c r="A3051" i="7"/>
  <c r="A3052" i="7"/>
  <c r="A3053" i="7"/>
  <c r="A3054" i="7"/>
  <c r="A3055" i="7"/>
  <c r="A3056" i="7"/>
  <c r="A3057" i="7"/>
  <c r="A3058" i="7"/>
  <c r="A3059" i="7"/>
  <c r="A3060" i="7"/>
  <c r="A3061" i="7"/>
  <c r="A3062" i="7"/>
  <c r="A3063" i="7"/>
  <c r="A3064" i="7"/>
  <c r="A3065" i="7"/>
  <c r="A3066" i="7"/>
  <c r="A3067" i="7"/>
  <c r="A3068" i="7"/>
  <c r="A3069" i="7"/>
  <c r="A3070" i="7"/>
  <c r="A3071" i="7"/>
  <c r="A3072" i="7"/>
  <c r="A3073" i="7"/>
  <c r="A3074" i="7"/>
  <c r="A3075" i="7"/>
  <c r="A3076" i="7"/>
  <c r="A3077" i="7"/>
  <c r="A3078" i="7"/>
  <c r="A3079" i="7"/>
  <c r="A3080" i="7"/>
  <c r="A3081" i="7"/>
  <c r="A3082" i="7"/>
  <c r="A3083" i="7"/>
  <c r="A3084" i="7"/>
  <c r="A3085" i="7"/>
  <c r="A3086" i="7"/>
  <c r="A3087" i="7"/>
  <c r="A3088" i="7"/>
  <c r="A3089" i="7"/>
  <c r="A3090" i="7"/>
  <c r="A3091" i="7"/>
  <c r="A3092" i="7"/>
  <c r="A3093" i="7"/>
  <c r="A3094" i="7"/>
  <c r="A3095" i="7"/>
  <c r="A3096" i="7"/>
  <c r="A3097" i="7"/>
  <c r="A3098" i="7"/>
  <c r="A3099" i="7"/>
  <c r="A3100" i="7"/>
  <c r="A3101" i="7"/>
  <c r="A3102" i="7"/>
  <c r="A3103" i="7"/>
  <c r="A3104" i="7"/>
  <c r="A3105" i="7"/>
  <c r="A3106" i="7"/>
  <c r="A3107" i="7"/>
  <c r="A3108" i="7"/>
  <c r="A3109" i="7"/>
  <c r="A3110" i="7"/>
  <c r="A3111" i="7"/>
  <c r="A3112" i="7"/>
  <c r="A3113" i="7"/>
  <c r="A3114" i="7"/>
  <c r="A3115" i="7"/>
  <c r="A3116" i="7"/>
  <c r="A3117" i="7"/>
  <c r="A3118" i="7"/>
  <c r="A3119" i="7"/>
  <c r="A3120" i="7"/>
  <c r="A3121" i="7"/>
  <c r="A3122" i="7"/>
  <c r="A3123" i="7"/>
  <c r="A3124" i="7"/>
  <c r="A3125" i="7"/>
  <c r="A3126" i="7"/>
  <c r="A3127" i="7"/>
  <c r="A3128" i="7"/>
  <c r="A3129" i="7"/>
  <c r="A3130" i="7"/>
  <c r="A3131" i="7"/>
  <c r="A3132" i="7"/>
  <c r="A3133" i="7"/>
  <c r="A3134" i="7"/>
  <c r="A3135" i="7"/>
  <c r="A3136" i="7"/>
  <c r="A3137" i="7"/>
  <c r="A3138" i="7"/>
  <c r="A3139" i="7"/>
  <c r="A3140" i="7"/>
  <c r="A3141" i="7"/>
  <c r="A3142" i="7"/>
  <c r="A3143" i="7"/>
  <c r="A3144" i="7"/>
  <c r="A3145" i="7"/>
  <c r="A3146" i="7"/>
  <c r="A3147" i="7"/>
  <c r="A3148" i="7"/>
  <c r="A3149" i="7"/>
  <c r="A3150" i="7"/>
  <c r="A3151" i="7"/>
  <c r="A3152" i="7"/>
  <c r="A3153" i="7"/>
  <c r="A3154" i="7"/>
  <c r="A3155" i="7"/>
  <c r="A3156" i="7"/>
  <c r="A3157" i="7"/>
  <c r="A3158" i="7"/>
  <c r="A3159" i="7"/>
  <c r="A3160" i="7"/>
  <c r="A3161" i="7"/>
  <c r="A3162" i="7"/>
  <c r="A3163" i="7"/>
  <c r="A3164" i="7"/>
  <c r="A3165" i="7"/>
  <c r="A3166" i="7"/>
  <c r="A3167" i="7"/>
  <c r="A3168" i="7"/>
  <c r="A3169" i="7"/>
  <c r="A3170" i="7"/>
  <c r="A3171" i="7"/>
  <c r="A3172" i="7"/>
  <c r="A3173" i="7"/>
  <c r="A3174" i="7"/>
  <c r="A3175" i="7"/>
  <c r="A3176" i="7"/>
  <c r="A3177" i="7"/>
  <c r="A3178" i="7"/>
  <c r="A3179" i="7"/>
  <c r="A3180" i="7"/>
  <c r="A3181" i="7"/>
  <c r="A3182" i="7"/>
  <c r="A3183" i="7"/>
  <c r="A3184" i="7"/>
  <c r="A3185" i="7"/>
  <c r="A3186" i="7"/>
  <c r="A3187" i="7"/>
  <c r="A3188" i="7"/>
  <c r="A3189" i="7"/>
  <c r="A3190" i="7"/>
  <c r="A3191" i="7"/>
  <c r="A3192" i="7"/>
  <c r="A3193" i="7"/>
  <c r="A3194" i="7"/>
  <c r="A3195" i="7"/>
  <c r="A3196" i="7"/>
  <c r="A3197" i="7"/>
  <c r="A3198" i="7"/>
  <c r="A3199" i="7"/>
  <c r="A3200" i="7"/>
  <c r="A3201" i="7"/>
  <c r="A3202" i="7"/>
  <c r="A3203" i="7"/>
  <c r="A3204" i="7"/>
  <c r="A3205" i="7"/>
  <c r="A3206" i="7"/>
  <c r="A3207" i="7"/>
  <c r="A3208" i="7"/>
  <c r="A3209" i="7"/>
  <c r="A3210" i="7"/>
  <c r="A3211" i="7"/>
  <c r="A3212" i="7"/>
  <c r="A3213" i="7"/>
  <c r="A3214" i="7"/>
  <c r="A3215" i="7"/>
  <c r="A3216" i="7"/>
  <c r="A3217" i="7"/>
  <c r="A3218" i="7"/>
  <c r="A3219" i="7"/>
  <c r="A3220" i="7"/>
  <c r="A3221" i="7"/>
  <c r="A3222" i="7"/>
  <c r="A3223" i="7"/>
  <c r="A3224" i="7"/>
  <c r="A3225" i="7"/>
  <c r="A3226" i="7"/>
  <c r="A3227" i="7"/>
  <c r="A3228" i="7"/>
  <c r="A3229" i="7"/>
  <c r="A3230" i="7"/>
  <c r="A3231" i="7"/>
  <c r="A3232" i="7"/>
  <c r="A3233" i="7"/>
  <c r="A3234" i="7"/>
  <c r="A3235" i="7"/>
  <c r="A3236" i="7"/>
  <c r="A3237" i="7"/>
  <c r="A3238" i="7"/>
  <c r="A3239" i="7"/>
  <c r="A3240" i="7"/>
  <c r="A3241" i="7"/>
  <c r="A3242" i="7"/>
  <c r="A3243" i="7"/>
  <c r="A3244" i="7"/>
  <c r="A3245" i="7"/>
  <c r="A3246" i="7"/>
  <c r="A3247" i="7"/>
  <c r="A3248" i="7"/>
  <c r="A3249" i="7"/>
  <c r="A3250" i="7"/>
  <c r="A3251" i="7"/>
  <c r="A3252" i="7"/>
  <c r="A3253" i="7"/>
  <c r="A3254" i="7"/>
  <c r="A3255" i="7"/>
  <c r="A3256" i="7"/>
  <c r="A3257" i="7"/>
  <c r="A3258" i="7"/>
  <c r="A3259" i="7"/>
  <c r="A3260" i="7"/>
  <c r="A3261" i="7"/>
  <c r="A3262" i="7"/>
  <c r="A3263" i="7"/>
  <c r="A3264" i="7"/>
  <c r="A3265" i="7"/>
  <c r="A3266" i="7"/>
  <c r="A3267" i="7"/>
  <c r="A3268" i="7"/>
  <c r="A3269" i="7"/>
  <c r="A3270" i="7"/>
  <c r="A3271" i="7"/>
  <c r="A3272" i="7"/>
  <c r="A3273" i="7"/>
  <c r="A3274" i="7"/>
  <c r="A3275" i="7"/>
  <c r="A3276" i="7"/>
  <c r="A3277" i="7"/>
  <c r="A3278" i="7"/>
  <c r="A3279" i="7"/>
  <c r="A3280" i="7"/>
  <c r="A3281" i="7"/>
  <c r="A3282" i="7"/>
  <c r="A3283" i="7"/>
  <c r="A3284" i="7"/>
  <c r="A3285" i="7"/>
  <c r="A3286" i="7"/>
  <c r="A3287" i="7"/>
  <c r="A3288" i="7"/>
  <c r="A3289" i="7"/>
  <c r="A3290" i="7"/>
  <c r="A3291" i="7"/>
  <c r="A3292" i="7"/>
  <c r="A3293" i="7"/>
  <c r="A3294" i="7"/>
  <c r="A3295" i="7"/>
  <c r="A3296" i="7"/>
  <c r="A3297" i="7"/>
  <c r="A3298" i="7"/>
  <c r="A3299" i="7"/>
  <c r="A3300" i="7"/>
  <c r="A3301" i="7"/>
  <c r="A3302" i="7"/>
  <c r="A3303" i="7"/>
  <c r="A3304" i="7"/>
  <c r="A3305" i="7"/>
  <c r="A3306" i="7"/>
  <c r="A3307" i="7"/>
  <c r="A3308" i="7"/>
  <c r="A3309" i="7"/>
  <c r="A3310" i="7"/>
  <c r="A3311" i="7"/>
  <c r="A3312" i="7"/>
  <c r="A3313" i="7"/>
  <c r="A3314" i="7"/>
  <c r="A3315" i="7"/>
  <c r="A3316" i="7"/>
  <c r="A3317" i="7"/>
  <c r="A3318" i="7"/>
  <c r="A3319" i="7"/>
  <c r="A3320" i="7"/>
  <c r="A3321" i="7"/>
  <c r="A3322" i="7"/>
  <c r="A3323" i="7"/>
  <c r="A3324" i="7"/>
  <c r="A3325" i="7"/>
  <c r="A3326" i="7"/>
  <c r="A3327" i="7"/>
  <c r="A3328" i="7"/>
  <c r="A3329" i="7"/>
  <c r="A3330" i="7"/>
  <c r="A3331" i="7"/>
  <c r="A3332" i="7"/>
  <c r="A3333" i="7"/>
  <c r="A3334" i="7"/>
  <c r="A3335" i="7"/>
  <c r="A3336" i="7"/>
  <c r="A3337" i="7"/>
  <c r="A3338" i="7"/>
  <c r="A3339" i="7"/>
  <c r="A3340" i="7"/>
  <c r="A3341" i="7"/>
  <c r="A3342" i="7"/>
  <c r="A3343" i="7"/>
  <c r="A3344" i="7"/>
  <c r="A3345" i="7"/>
  <c r="A3346" i="7"/>
  <c r="A3347" i="7"/>
  <c r="A3348" i="7"/>
  <c r="A3349" i="7"/>
  <c r="A3350" i="7"/>
  <c r="A3351" i="7"/>
  <c r="A3352" i="7"/>
  <c r="A3353" i="7"/>
  <c r="A3354" i="7"/>
  <c r="A3355" i="7"/>
  <c r="A3356" i="7"/>
  <c r="A3357" i="7"/>
  <c r="A3358" i="7"/>
  <c r="A3359" i="7"/>
  <c r="A3360" i="7"/>
  <c r="A3361" i="7"/>
  <c r="A3362" i="7"/>
  <c r="A3363" i="7"/>
  <c r="A3364" i="7"/>
  <c r="A3365" i="7"/>
  <c r="A3366" i="7"/>
  <c r="A3367" i="7"/>
  <c r="A3368" i="7"/>
  <c r="A3369" i="7"/>
  <c r="A3370" i="7"/>
  <c r="A3371" i="7"/>
  <c r="A3372" i="7"/>
  <c r="A3373" i="7"/>
  <c r="A3374" i="7"/>
  <c r="A3375" i="7"/>
  <c r="A3376" i="7"/>
  <c r="A3377" i="7"/>
  <c r="A3378" i="7"/>
  <c r="A3379" i="7"/>
  <c r="A3380" i="7"/>
  <c r="A3381" i="7"/>
  <c r="A3382" i="7"/>
  <c r="A3383" i="7"/>
  <c r="A3384" i="7"/>
  <c r="A3385" i="7"/>
  <c r="A3386" i="7"/>
  <c r="A3387" i="7"/>
  <c r="A3388" i="7"/>
  <c r="A3389" i="7"/>
  <c r="A3390" i="7"/>
  <c r="A3391" i="7"/>
  <c r="A3392" i="7"/>
  <c r="A3393" i="7"/>
  <c r="A3394" i="7"/>
  <c r="A3395" i="7"/>
  <c r="A3396" i="7"/>
  <c r="A3397" i="7"/>
  <c r="A3398" i="7"/>
  <c r="A3399" i="7"/>
  <c r="A3400" i="7"/>
  <c r="A3401" i="7"/>
  <c r="A3402" i="7"/>
  <c r="A3403" i="7"/>
  <c r="A3404" i="7"/>
  <c r="A3405" i="7"/>
  <c r="A3406" i="7"/>
  <c r="A3407" i="7"/>
  <c r="A3408" i="7"/>
  <c r="A3409" i="7"/>
  <c r="A3410" i="7"/>
  <c r="A3411" i="7"/>
  <c r="A3412" i="7"/>
  <c r="A3413" i="7"/>
  <c r="A3414" i="7"/>
  <c r="A3415" i="7"/>
  <c r="A3416" i="7"/>
  <c r="A3417" i="7"/>
  <c r="A3418" i="7"/>
  <c r="A3419" i="7"/>
  <c r="A3420" i="7"/>
  <c r="A3421" i="7"/>
  <c r="A3422" i="7"/>
  <c r="A3423" i="7"/>
  <c r="A3424" i="7"/>
  <c r="A3425" i="7"/>
  <c r="A3426" i="7"/>
  <c r="A3427" i="7"/>
  <c r="A3428" i="7"/>
  <c r="A3429" i="7"/>
  <c r="A3430" i="7"/>
  <c r="A3431" i="7"/>
  <c r="A3432" i="7"/>
  <c r="A3433" i="7"/>
  <c r="A3434" i="7"/>
  <c r="A3435" i="7"/>
  <c r="A3436" i="7"/>
  <c r="A3437" i="7"/>
  <c r="A3438" i="7"/>
  <c r="A3439" i="7"/>
  <c r="A3440" i="7"/>
  <c r="A3441" i="7"/>
  <c r="A3442" i="7"/>
  <c r="A3443" i="7"/>
  <c r="A3444" i="7"/>
  <c r="A3445" i="7"/>
  <c r="A3446" i="7"/>
  <c r="A3447" i="7"/>
  <c r="A3448" i="7"/>
  <c r="A3449" i="7"/>
  <c r="A3450" i="7"/>
  <c r="A3451" i="7"/>
  <c r="A3452" i="7"/>
  <c r="A3453" i="7"/>
  <c r="A3454" i="7"/>
  <c r="A3455" i="7"/>
  <c r="A3456" i="7"/>
  <c r="A3457" i="7"/>
  <c r="A3458" i="7"/>
  <c r="A3459" i="7"/>
  <c r="A3460" i="7"/>
  <c r="A3461" i="7"/>
  <c r="A3462" i="7"/>
  <c r="A3463" i="7"/>
  <c r="A3464" i="7"/>
  <c r="A3465" i="7"/>
  <c r="A3466" i="7"/>
  <c r="A3467" i="7"/>
  <c r="A3468" i="7"/>
  <c r="A3469" i="7"/>
  <c r="A3470" i="7"/>
  <c r="A3471" i="7"/>
  <c r="A3472" i="7"/>
  <c r="A3473" i="7"/>
  <c r="A3474" i="7"/>
  <c r="A3475" i="7"/>
  <c r="A3476" i="7"/>
  <c r="A3477" i="7"/>
  <c r="A3478" i="7"/>
  <c r="A3479" i="7"/>
  <c r="A3480" i="7"/>
  <c r="A3481" i="7"/>
  <c r="A3482" i="7"/>
  <c r="A3483" i="7"/>
  <c r="A3484" i="7"/>
  <c r="A3485" i="7"/>
  <c r="A3486" i="7"/>
  <c r="A3487" i="7"/>
  <c r="A3488" i="7"/>
  <c r="A3489" i="7"/>
  <c r="A3490" i="7"/>
  <c r="A3491" i="7"/>
  <c r="A3492" i="7"/>
  <c r="A3493" i="7"/>
  <c r="A3494" i="7"/>
  <c r="A3495" i="7"/>
  <c r="A3496" i="7"/>
  <c r="A3497" i="7"/>
  <c r="A3498" i="7"/>
  <c r="A3499" i="7"/>
  <c r="A3500" i="7"/>
  <c r="A3501" i="7"/>
  <c r="A3502" i="7"/>
  <c r="A3503" i="7"/>
  <c r="A3504" i="7"/>
  <c r="A3505" i="7"/>
  <c r="A3506" i="7"/>
  <c r="A3507" i="7"/>
  <c r="A3508" i="7"/>
  <c r="A3509" i="7"/>
  <c r="A3510" i="7"/>
  <c r="A3511" i="7"/>
  <c r="A3512" i="7"/>
  <c r="A3513" i="7"/>
  <c r="A3514" i="7"/>
  <c r="A3515" i="7"/>
  <c r="A3516" i="7"/>
  <c r="A3517" i="7"/>
  <c r="A3518" i="7"/>
  <c r="A3519" i="7"/>
  <c r="A3520" i="7"/>
  <c r="A3521" i="7"/>
  <c r="A3522" i="7"/>
  <c r="A3523" i="7"/>
  <c r="A3524" i="7"/>
  <c r="A3525" i="7"/>
  <c r="A3526" i="7"/>
  <c r="A3527" i="7"/>
  <c r="A3528" i="7"/>
  <c r="A3529" i="7"/>
  <c r="A3530" i="7"/>
  <c r="A3531" i="7"/>
  <c r="A3532" i="7"/>
  <c r="A3533" i="7"/>
  <c r="A3534" i="7"/>
  <c r="A3535" i="7"/>
  <c r="A3536" i="7"/>
  <c r="A3537" i="7"/>
  <c r="A3538" i="7"/>
  <c r="A3539" i="7"/>
  <c r="A3540" i="7"/>
  <c r="A3541" i="7"/>
  <c r="A3542" i="7"/>
  <c r="A3543" i="7"/>
  <c r="A3544" i="7"/>
  <c r="A3545" i="7"/>
  <c r="A3546" i="7"/>
  <c r="A3547" i="7"/>
  <c r="A3548" i="7"/>
  <c r="A3549" i="7"/>
  <c r="A3550" i="7"/>
  <c r="A3551" i="7"/>
  <c r="A3552" i="7"/>
  <c r="A3553" i="7"/>
  <c r="A3554" i="7"/>
  <c r="A3555" i="7"/>
  <c r="A3556" i="7"/>
  <c r="A3557" i="7"/>
  <c r="A3558" i="7"/>
  <c r="A3559" i="7"/>
  <c r="A3560" i="7"/>
  <c r="A3561" i="7"/>
  <c r="A3562" i="7"/>
  <c r="A3563" i="7"/>
  <c r="A3564" i="7"/>
  <c r="A3565" i="7"/>
  <c r="A3566" i="7"/>
  <c r="A3567" i="7"/>
  <c r="A3568" i="7"/>
  <c r="A3569" i="7"/>
  <c r="A3570" i="7"/>
  <c r="A3571" i="7"/>
  <c r="A3572" i="7"/>
  <c r="A3573" i="7"/>
  <c r="A3574" i="7"/>
  <c r="A3575" i="7"/>
  <c r="A3576" i="7"/>
  <c r="A3577" i="7"/>
  <c r="A3578" i="7"/>
  <c r="A3579" i="7"/>
  <c r="A3580" i="7"/>
  <c r="A3581" i="7"/>
  <c r="A3582" i="7"/>
  <c r="A3583" i="7"/>
  <c r="A3584" i="7"/>
  <c r="A3585" i="7"/>
  <c r="A3586" i="7"/>
  <c r="A3587" i="7"/>
  <c r="A3588" i="7"/>
  <c r="A3589" i="7"/>
  <c r="A3590" i="7"/>
  <c r="A3591" i="7"/>
  <c r="A3592" i="7"/>
  <c r="A3593" i="7"/>
  <c r="A3594" i="7"/>
  <c r="A3595" i="7"/>
  <c r="A3596" i="7"/>
  <c r="A3597" i="7"/>
  <c r="A3598" i="7"/>
  <c r="A3599" i="7"/>
  <c r="A3600" i="7"/>
  <c r="A3601" i="7"/>
  <c r="A3602" i="7"/>
  <c r="A3603" i="7"/>
  <c r="A3604" i="7"/>
  <c r="A3605" i="7"/>
  <c r="A3606" i="7"/>
  <c r="A3607" i="7"/>
  <c r="A3608" i="7"/>
  <c r="A3609" i="7"/>
  <c r="A3610" i="7"/>
  <c r="A3611" i="7"/>
  <c r="A3612" i="7"/>
  <c r="A3613" i="7"/>
  <c r="A3614" i="7"/>
  <c r="A3615" i="7"/>
  <c r="A3616" i="7"/>
  <c r="A3617" i="7"/>
  <c r="A3618" i="7"/>
  <c r="A3619" i="7"/>
  <c r="A3620" i="7"/>
  <c r="A3621" i="7"/>
  <c r="A3622" i="7"/>
  <c r="A3623" i="7"/>
  <c r="A3624" i="7"/>
  <c r="A3625" i="7"/>
  <c r="A3626" i="7"/>
  <c r="A3627" i="7"/>
  <c r="A3628" i="7"/>
  <c r="A3629" i="7"/>
  <c r="A3630" i="7"/>
  <c r="A3631" i="7"/>
  <c r="A3632" i="7"/>
  <c r="A3633" i="7"/>
  <c r="A3634" i="7"/>
  <c r="A3635" i="7"/>
  <c r="A3636" i="7"/>
  <c r="A3637" i="7"/>
  <c r="A3638" i="7"/>
  <c r="A3639" i="7"/>
  <c r="A3640" i="7"/>
  <c r="A3641" i="7"/>
  <c r="A3642" i="7"/>
  <c r="A3643" i="7"/>
  <c r="A3644" i="7"/>
  <c r="A3645" i="7"/>
  <c r="A3646" i="7"/>
  <c r="A3647" i="7"/>
  <c r="A3648" i="7"/>
  <c r="A3649" i="7"/>
  <c r="A3650" i="7"/>
  <c r="A3651" i="7"/>
  <c r="A3652" i="7"/>
  <c r="A3653" i="7"/>
  <c r="A3654" i="7"/>
  <c r="A3655" i="7"/>
  <c r="A3656" i="7"/>
  <c r="A3657" i="7"/>
  <c r="A3658" i="7"/>
  <c r="A3659" i="7"/>
  <c r="A3660" i="7"/>
  <c r="A3661" i="7"/>
  <c r="A3662" i="7"/>
  <c r="A3663" i="7"/>
  <c r="A3664" i="7"/>
  <c r="A3665" i="7"/>
  <c r="A3666" i="7"/>
  <c r="A3667" i="7"/>
  <c r="A3668" i="7"/>
  <c r="A3669" i="7"/>
  <c r="A3670" i="7"/>
  <c r="A3671" i="7"/>
  <c r="A3672" i="7"/>
  <c r="A3673" i="7"/>
  <c r="A3674" i="7"/>
  <c r="A3675" i="7"/>
  <c r="A3676" i="7"/>
  <c r="A3677" i="7"/>
  <c r="A3678" i="7"/>
  <c r="A3679" i="7"/>
  <c r="A3680" i="7"/>
  <c r="A3681" i="7"/>
  <c r="A3682" i="7"/>
  <c r="A3683" i="7"/>
  <c r="A3684" i="7"/>
  <c r="A3685" i="7"/>
  <c r="A3686" i="7"/>
  <c r="A3687" i="7"/>
  <c r="A3688" i="7"/>
  <c r="A3689" i="7"/>
  <c r="A3690" i="7"/>
  <c r="A3691" i="7"/>
  <c r="A3692" i="7"/>
  <c r="A3693" i="7"/>
  <c r="A3694" i="7"/>
  <c r="A3695" i="7"/>
  <c r="A3696" i="7"/>
  <c r="A3697" i="7"/>
  <c r="A3698" i="7"/>
  <c r="A3699" i="7"/>
  <c r="A3700" i="7"/>
  <c r="A3701" i="7"/>
  <c r="A3702" i="7"/>
  <c r="A3703" i="7"/>
  <c r="A3704" i="7"/>
  <c r="A3705" i="7"/>
  <c r="A3706" i="7"/>
  <c r="A3707" i="7"/>
  <c r="A3708" i="7"/>
  <c r="A3709" i="7"/>
  <c r="A3710" i="7"/>
  <c r="A3711" i="7"/>
  <c r="A3712" i="7"/>
  <c r="A3713" i="7"/>
  <c r="A3714" i="7"/>
  <c r="A3715" i="7"/>
  <c r="A3716" i="7"/>
  <c r="A3717" i="7"/>
  <c r="A3718" i="7"/>
  <c r="A3719" i="7"/>
  <c r="A3720" i="7"/>
  <c r="A3721" i="7"/>
  <c r="A3722" i="7"/>
  <c r="A3723" i="7"/>
  <c r="A3724" i="7"/>
  <c r="A3725" i="7"/>
  <c r="A3726" i="7"/>
  <c r="A3727" i="7"/>
  <c r="A3728" i="7"/>
  <c r="A3729" i="7"/>
  <c r="A3730" i="7"/>
  <c r="A3731" i="7"/>
  <c r="A3732" i="7"/>
  <c r="A3733" i="7"/>
  <c r="A3734" i="7"/>
  <c r="A3735" i="7"/>
  <c r="A3736" i="7"/>
  <c r="A3737" i="7"/>
  <c r="A3738" i="7"/>
  <c r="A3739" i="7"/>
  <c r="A3740" i="7"/>
  <c r="A3741" i="7"/>
  <c r="A3742" i="7"/>
  <c r="A3743" i="7"/>
  <c r="A3744" i="7"/>
  <c r="A3745" i="7"/>
  <c r="A3746" i="7"/>
  <c r="A3747" i="7"/>
  <c r="A3748" i="7"/>
  <c r="A3749" i="7"/>
  <c r="A3750" i="7"/>
  <c r="A3751" i="7"/>
  <c r="A3752" i="7"/>
  <c r="A3753" i="7"/>
  <c r="A3754" i="7"/>
  <c r="A3755" i="7"/>
  <c r="A3756" i="7"/>
  <c r="A3757" i="7"/>
  <c r="A3758" i="7"/>
  <c r="A3759" i="7"/>
  <c r="A3760" i="7"/>
  <c r="A3761" i="7"/>
  <c r="A3762" i="7"/>
  <c r="A3763" i="7"/>
  <c r="A3764" i="7"/>
  <c r="A3765" i="7"/>
  <c r="A3766" i="7"/>
  <c r="A3767" i="7"/>
  <c r="A3768" i="7"/>
  <c r="A3769" i="7"/>
  <c r="A3770" i="7"/>
  <c r="A3771" i="7"/>
  <c r="A3772" i="7"/>
  <c r="A3773" i="7"/>
  <c r="A3774" i="7"/>
  <c r="A3775" i="7"/>
  <c r="A3776" i="7"/>
  <c r="A3777" i="7"/>
  <c r="A3778" i="7"/>
  <c r="A3779" i="7"/>
  <c r="A3780" i="7"/>
  <c r="A3781" i="7"/>
  <c r="A3782" i="7"/>
  <c r="A3783" i="7"/>
  <c r="A3784" i="7"/>
  <c r="A3785" i="7"/>
  <c r="A3786" i="7"/>
  <c r="A3787" i="7"/>
  <c r="A3788" i="7"/>
  <c r="A3789" i="7"/>
  <c r="A3790" i="7"/>
  <c r="A3791" i="7"/>
  <c r="A3792" i="7"/>
  <c r="A3793" i="7"/>
  <c r="A3794" i="7"/>
  <c r="A3795" i="7"/>
  <c r="A3796" i="7"/>
  <c r="A3797" i="7"/>
  <c r="A3798" i="7"/>
  <c r="A3799" i="7"/>
  <c r="A3800" i="7"/>
  <c r="A3801" i="7"/>
  <c r="A3802" i="7"/>
  <c r="A3803" i="7"/>
  <c r="A3804" i="7"/>
  <c r="A3805" i="7"/>
  <c r="A3806" i="7"/>
  <c r="A3807" i="7"/>
  <c r="A3808" i="7"/>
  <c r="A3809" i="7"/>
  <c r="A3810" i="7"/>
  <c r="A3811" i="7"/>
  <c r="A3812" i="7"/>
  <c r="A3813" i="7"/>
  <c r="A3814" i="7"/>
  <c r="A3815" i="7"/>
  <c r="A3816" i="7"/>
  <c r="A3817" i="7"/>
  <c r="A3818" i="7"/>
  <c r="A3819" i="7"/>
  <c r="A3820" i="7"/>
  <c r="A3821" i="7"/>
  <c r="A3822" i="7"/>
  <c r="A3823" i="7"/>
  <c r="A3824" i="7"/>
  <c r="A3825" i="7"/>
  <c r="A3826" i="7"/>
  <c r="A3827" i="7"/>
  <c r="A3828" i="7"/>
  <c r="A3829" i="7"/>
  <c r="A3830" i="7"/>
  <c r="A3831" i="7"/>
  <c r="A3832" i="7"/>
  <c r="A3833" i="7"/>
  <c r="A3834" i="7"/>
  <c r="A3835" i="7"/>
  <c r="A3836" i="7"/>
  <c r="A3837" i="7"/>
  <c r="A3838" i="7"/>
  <c r="A3839" i="7"/>
  <c r="A3840" i="7"/>
  <c r="A3841" i="7"/>
  <c r="A3842" i="7"/>
  <c r="A3843" i="7"/>
  <c r="A3844" i="7"/>
  <c r="A3845" i="7"/>
  <c r="A3846" i="7"/>
  <c r="A3847" i="7"/>
  <c r="A3848" i="7"/>
  <c r="A3849" i="7"/>
  <c r="A3850" i="7"/>
  <c r="A3851" i="7"/>
  <c r="A3852" i="7"/>
  <c r="A3853" i="7"/>
  <c r="A3854" i="7"/>
  <c r="A3855" i="7"/>
  <c r="A3856" i="7"/>
  <c r="A3857" i="7"/>
  <c r="A3858" i="7"/>
  <c r="A3859" i="7"/>
  <c r="A3860" i="7"/>
  <c r="A3861" i="7"/>
  <c r="A3862" i="7"/>
  <c r="A3863" i="7"/>
  <c r="A3864" i="7"/>
  <c r="A3865" i="7"/>
  <c r="A3866" i="7"/>
  <c r="A3867" i="7"/>
  <c r="A3868" i="7"/>
  <c r="A3869" i="7"/>
  <c r="A3870" i="7"/>
  <c r="A3871" i="7"/>
  <c r="A3872" i="7"/>
  <c r="A3873" i="7"/>
  <c r="A3874" i="7"/>
  <c r="A3875" i="7"/>
  <c r="A3876" i="7"/>
  <c r="A3877" i="7"/>
  <c r="A3878" i="7"/>
  <c r="A3879" i="7"/>
  <c r="A3880" i="7"/>
  <c r="A3881" i="7"/>
  <c r="A3882" i="7"/>
  <c r="A3883" i="7"/>
  <c r="A3884" i="7"/>
  <c r="A3885" i="7"/>
  <c r="A3886" i="7"/>
  <c r="A3887" i="7"/>
  <c r="A3888" i="7"/>
  <c r="A3889" i="7"/>
  <c r="A3890" i="7"/>
  <c r="A3891" i="7"/>
  <c r="A3892" i="7"/>
  <c r="A3893" i="7"/>
  <c r="A3894" i="7"/>
  <c r="A3895" i="7"/>
  <c r="A3896" i="7"/>
  <c r="A3897" i="7"/>
  <c r="A3898" i="7"/>
  <c r="A3899" i="7"/>
  <c r="A3900" i="7"/>
  <c r="A3901" i="7"/>
  <c r="A3902" i="7"/>
  <c r="A3903" i="7"/>
  <c r="A3904" i="7"/>
  <c r="A3905" i="7"/>
  <c r="A3906" i="7"/>
  <c r="A3907" i="7"/>
  <c r="A3908" i="7"/>
  <c r="A3909" i="7"/>
  <c r="A3910" i="7"/>
  <c r="A3911" i="7"/>
  <c r="A3912" i="7"/>
  <c r="A3913" i="7"/>
  <c r="A3914" i="7"/>
  <c r="A3915" i="7"/>
  <c r="A3916" i="7"/>
  <c r="A3917" i="7"/>
  <c r="A3918" i="7"/>
  <c r="A3919" i="7"/>
  <c r="A3920" i="7"/>
  <c r="A3921" i="7"/>
  <c r="A3922" i="7"/>
  <c r="A3923" i="7"/>
  <c r="A3924" i="7"/>
  <c r="A3925" i="7"/>
  <c r="A3926" i="7"/>
  <c r="A3927" i="7"/>
  <c r="A3928" i="7"/>
  <c r="A3929" i="7"/>
  <c r="A3930" i="7"/>
  <c r="A3931" i="7"/>
  <c r="A3932" i="7"/>
  <c r="A3933" i="7"/>
  <c r="A3934" i="7"/>
  <c r="A3935" i="7"/>
  <c r="A3936" i="7"/>
  <c r="A3937" i="7"/>
  <c r="A3938" i="7"/>
  <c r="A3939" i="7"/>
  <c r="A3940" i="7"/>
  <c r="A3941" i="7"/>
  <c r="A3942" i="7"/>
  <c r="A3943" i="7"/>
  <c r="A3944" i="7"/>
  <c r="A3945" i="7"/>
  <c r="A3946" i="7"/>
  <c r="A3947" i="7"/>
  <c r="A3948" i="7"/>
  <c r="A3949" i="7"/>
  <c r="A3950" i="7"/>
  <c r="A3951" i="7"/>
  <c r="A3952" i="7"/>
  <c r="A3953" i="7"/>
  <c r="A3954" i="7"/>
  <c r="A3955" i="7"/>
  <c r="A3956" i="7"/>
  <c r="A3957" i="7"/>
  <c r="A3958" i="7"/>
  <c r="A3959" i="7"/>
  <c r="A3960" i="7"/>
  <c r="A3961" i="7"/>
  <c r="A3962" i="7"/>
  <c r="A3963" i="7"/>
  <c r="A3964" i="7"/>
  <c r="A3965" i="7"/>
  <c r="A3966" i="7"/>
  <c r="A3967" i="7"/>
  <c r="A3968" i="7"/>
  <c r="A3969" i="7"/>
  <c r="A3970" i="7"/>
  <c r="A3971" i="7"/>
  <c r="A3972" i="7"/>
  <c r="A3973" i="7"/>
  <c r="A3974" i="7"/>
  <c r="A3975" i="7"/>
  <c r="A3976" i="7"/>
  <c r="A3977" i="7"/>
  <c r="A3978" i="7"/>
  <c r="A3979" i="7"/>
  <c r="A3980" i="7"/>
  <c r="A3981" i="7"/>
  <c r="A3982" i="7"/>
  <c r="A3983" i="7"/>
  <c r="A3984" i="7"/>
  <c r="A3985" i="7"/>
  <c r="A3986" i="7"/>
  <c r="A3987" i="7"/>
  <c r="A3988" i="7"/>
  <c r="A3989" i="7"/>
  <c r="A3990" i="7"/>
  <c r="A3991" i="7"/>
  <c r="A3992" i="7"/>
  <c r="A3993" i="7"/>
  <c r="A3994" i="7"/>
  <c r="A3995" i="7"/>
  <c r="A3996" i="7"/>
  <c r="A3997" i="7"/>
  <c r="A3998" i="7"/>
  <c r="A3999" i="7"/>
  <c r="A4000" i="7"/>
  <c r="A4001" i="7"/>
  <c r="A4002" i="7"/>
  <c r="A4003" i="7"/>
  <c r="A4004" i="7"/>
  <c r="A4005" i="7"/>
  <c r="A4006" i="7"/>
  <c r="A4007" i="7"/>
  <c r="A4008" i="7"/>
  <c r="A4009" i="7"/>
  <c r="A4010" i="7"/>
  <c r="A4011" i="7"/>
  <c r="A4012" i="7"/>
  <c r="A4013" i="7"/>
  <c r="A4014" i="7"/>
  <c r="A4015" i="7"/>
  <c r="A4016" i="7"/>
  <c r="A4017" i="7"/>
  <c r="A4018" i="7"/>
  <c r="A4019" i="7"/>
  <c r="A4020" i="7"/>
  <c r="A4021" i="7"/>
  <c r="A4022" i="7"/>
  <c r="A4023" i="7"/>
  <c r="A4024" i="7"/>
  <c r="A4025" i="7"/>
  <c r="A4026" i="7"/>
  <c r="A4027" i="7"/>
  <c r="A4028" i="7"/>
  <c r="A4029" i="7"/>
  <c r="A4030" i="7"/>
  <c r="A4031" i="7"/>
  <c r="A4032" i="7"/>
  <c r="A4033" i="7"/>
  <c r="A4034" i="7"/>
  <c r="A4035" i="7"/>
  <c r="A4036" i="7"/>
  <c r="A4037" i="7"/>
  <c r="A4038" i="7"/>
  <c r="A4039" i="7"/>
  <c r="A4040" i="7"/>
  <c r="A4041" i="7"/>
  <c r="A4042" i="7"/>
  <c r="A4043" i="7"/>
  <c r="A4044" i="7"/>
  <c r="A4045" i="7"/>
  <c r="A4046" i="7"/>
  <c r="A4047" i="7"/>
  <c r="A4048" i="7"/>
  <c r="A4049" i="7"/>
  <c r="A4050" i="7"/>
  <c r="A4051" i="7"/>
  <c r="A4052" i="7"/>
  <c r="A4053" i="7"/>
  <c r="A4054" i="7"/>
  <c r="A4055" i="7"/>
  <c r="A4056" i="7"/>
  <c r="A4057" i="7"/>
  <c r="A4058" i="7"/>
  <c r="A4059" i="7"/>
  <c r="A4060" i="7"/>
  <c r="A4061" i="7"/>
  <c r="A4062" i="7"/>
  <c r="A4063" i="7"/>
  <c r="A4064" i="7"/>
  <c r="A4065" i="7"/>
  <c r="A4066" i="7"/>
  <c r="A4067" i="7"/>
  <c r="A4068" i="7"/>
  <c r="A4069" i="7"/>
  <c r="A4070" i="7"/>
  <c r="A4071" i="7"/>
  <c r="A4072" i="7"/>
  <c r="A4073" i="7"/>
  <c r="A4074" i="7"/>
  <c r="A4075" i="7"/>
  <c r="A4076" i="7"/>
  <c r="A4077" i="7"/>
  <c r="A4078" i="7"/>
  <c r="A4079" i="7"/>
  <c r="A4080" i="7"/>
  <c r="A4081" i="7"/>
  <c r="A4082" i="7"/>
  <c r="A4083" i="7"/>
  <c r="A4084" i="7"/>
  <c r="A4085" i="7"/>
  <c r="A4086" i="7"/>
  <c r="A4087" i="7"/>
  <c r="A4088" i="7"/>
  <c r="A4089" i="7"/>
  <c r="A4090" i="7"/>
  <c r="A4091" i="7"/>
  <c r="A4092" i="7"/>
  <c r="A4093" i="7"/>
  <c r="A4094" i="7"/>
  <c r="A4095" i="7"/>
  <c r="A4096" i="7"/>
  <c r="A4097" i="7"/>
  <c r="A4098" i="7"/>
  <c r="A4099" i="7"/>
  <c r="A4100" i="7"/>
  <c r="A4101" i="7"/>
  <c r="A4102" i="7"/>
  <c r="A4103" i="7"/>
  <c r="A4104" i="7"/>
  <c r="A4105" i="7"/>
  <c r="A4106" i="7"/>
  <c r="A4107" i="7"/>
  <c r="A4108" i="7"/>
  <c r="A4109" i="7"/>
  <c r="A4110" i="7"/>
  <c r="A4111" i="7"/>
  <c r="A4112" i="7"/>
  <c r="A4113" i="7"/>
  <c r="A4114" i="7"/>
  <c r="A4115" i="7"/>
  <c r="A4116" i="7"/>
  <c r="A4117" i="7"/>
  <c r="A4118" i="7"/>
  <c r="A4119" i="7"/>
  <c r="A4120" i="7"/>
  <c r="A4121" i="7"/>
  <c r="A4122" i="7"/>
  <c r="A4123" i="7"/>
  <c r="A4124" i="7"/>
  <c r="A4125" i="7"/>
  <c r="A4126" i="7"/>
  <c r="A4127" i="7"/>
  <c r="A4128" i="7"/>
  <c r="A4129" i="7"/>
  <c r="A4130" i="7"/>
  <c r="A4131" i="7"/>
  <c r="A4132" i="7"/>
  <c r="A4133" i="7"/>
  <c r="A4134" i="7"/>
  <c r="A4135" i="7"/>
  <c r="A4136" i="7"/>
  <c r="A4137" i="7"/>
  <c r="A4138" i="7"/>
  <c r="A4139" i="7"/>
  <c r="A4140" i="7"/>
  <c r="A4141" i="7"/>
  <c r="A4142" i="7"/>
  <c r="A4143" i="7"/>
  <c r="A4144" i="7"/>
  <c r="A4145" i="7"/>
  <c r="A4146" i="7"/>
  <c r="A4147" i="7"/>
  <c r="A4148" i="7"/>
  <c r="A4149" i="7"/>
  <c r="A4150" i="7"/>
  <c r="A4151" i="7"/>
  <c r="A4152" i="7"/>
  <c r="A4153" i="7"/>
  <c r="A4154" i="7"/>
  <c r="A4155" i="7"/>
  <c r="A4156" i="7"/>
  <c r="A4157" i="7"/>
  <c r="A4158" i="7"/>
  <c r="A4159" i="7"/>
  <c r="A4160" i="7"/>
  <c r="A4161" i="7"/>
  <c r="A4162" i="7"/>
  <c r="A4163" i="7"/>
  <c r="A4164" i="7"/>
  <c r="A4165" i="7"/>
  <c r="A4166" i="7"/>
  <c r="A4167" i="7"/>
  <c r="A4168" i="7"/>
  <c r="A4169" i="7"/>
  <c r="A4170" i="7"/>
  <c r="A4171" i="7"/>
  <c r="A4172" i="7"/>
  <c r="A4173" i="7"/>
  <c r="A4174" i="7"/>
  <c r="A4175" i="7"/>
  <c r="A4176" i="7"/>
  <c r="A4177" i="7"/>
  <c r="A4178" i="7"/>
  <c r="A4179" i="7"/>
  <c r="A4180" i="7"/>
  <c r="A4181" i="7"/>
  <c r="A4182" i="7"/>
  <c r="A4183" i="7"/>
  <c r="A4184" i="7"/>
  <c r="A4185" i="7"/>
  <c r="A4186" i="7"/>
  <c r="A4187" i="7"/>
  <c r="A4188" i="7"/>
  <c r="A4189" i="7"/>
  <c r="A4190" i="7"/>
  <c r="A4191" i="7"/>
  <c r="A4192" i="7"/>
  <c r="A4193" i="7"/>
  <c r="A4194" i="7"/>
  <c r="A4195" i="7"/>
  <c r="A4196" i="7"/>
  <c r="A4197" i="7"/>
  <c r="A4198" i="7"/>
  <c r="A4199" i="7"/>
  <c r="A4200" i="7"/>
  <c r="A4201" i="7"/>
  <c r="A4202" i="7"/>
  <c r="A4203" i="7"/>
  <c r="A4204" i="7"/>
  <c r="A4205" i="7"/>
  <c r="A4206" i="7"/>
  <c r="A4207" i="7"/>
  <c r="A4208" i="7"/>
  <c r="A4209" i="7"/>
  <c r="A4210" i="7"/>
  <c r="A4211" i="7"/>
  <c r="A4212" i="7"/>
  <c r="A4213" i="7"/>
  <c r="A4214" i="7"/>
  <c r="A4215" i="7"/>
  <c r="A4216" i="7"/>
  <c r="A4217" i="7"/>
  <c r="A4218" i="7"/>
  <c r="A4219" i="7"/>
  <c r="A4220" i="7"/>
  <c r="A4221" i="7"/>
  <c r="A4222" i="7"/>
  <c r="A4223" i="7"/>
  <c r="A4224" i="7"/>
  <c r="A4225" i="7"/>
  <c r="A4226" i="7"/>
  <c r="A4227" i="7"/>
  <c r="A4228" i="7"/>
  <c r="A4229" i="7"/>
  <c r="A4230" i="7"/>
  <c r="A4231" i="7"/>
  <c r="A4232" i="7"/>
  <c r="A4233" i="7"/>
  <c r="A4234" i="7"/>
  <c r="A4235" i="7"/>
  <c r="A4236" i="7"/>
  <c r="A4237" i="7"/>
  <c r="A4238" i="7"/>
  <c r="A4239" i="7"/>
  <c r="A4240" i="7"/>
  <c r="A4241" i="7"/>
  <c r="A4242" i="7"/>
  <c r="A4243" i="7"/>
  <c r="A4244" i="7"/>
  <c r="A4245" i="7"/>
  <c r="A4246" i="7"/>
  <c r="A4247" i="7"/>
  <c r="A4248" i="7"/>
  <c r="A4249" i="7"/>
  <c r="A4250" i="7"/>
  <c r="A4251" i="7"/>
  <c r="A4252" i="7"/>
  <c r="A4253" i="7"/>
  <c r="A4254" i="7"/>
  <c r="A4255" i="7"/>
  <c r="A4256" i="7"/>
  <c r="A4257" i="7"/>
  <c r="A4258" i="7"/>
  <c r="A4259" i="7"/>
  <c r="A4260" i="7"/>
  <c r="A4261" i="7"/>
  <c r="A4262" i="7"/>
  <c r="A4263" i="7"/>
  <c r="A4264" i="7"/>
  <c r="A4265" i="7"/>
  <c r="A4266" i="7"/>
  <c r="A4267" i="7"/>
  <c r="A4268" i="7"/>
  <c r="A4269" i="7"/>
  <c r="A4270" i="7"/>
  <c r="A4271" i="7"/>
  <c r="A4272" i="7"/>
  <c r="A4273" i="7"/>
  <c r="A4274" i="7"/>
  <c r="A4275" i="7"/>
  <c r="A4276" i="7"/>
  <c r="A4277" i="7"/>
  <c r="A4278" i="7"/>
  <c r="A4279" i="7"/>
  <c r="A4280" i="7"/>
  <c r="A4281" i="7"/>
  <c r="A4282" i="7"/>
  <c r="A4283" i="7"/>
  <c r="A4284" i="7"/>
  <c r="A4285" i="7"/>
  <c r="A4286" i="7"/>
  <c r="A4287" i="7"/>
  <c r="A4288" i="7"/>
  <c r="A4289" i="7"/>
  <c r="A4290" i="7"/>
  <c r="A4291" i="7"/>
  <c r="A4292" i="7"/>
  <c r="A4293" i="7"/>
  <c r="A4294" i="7"/>
  <c r="A4295" i="7"/>
  <c r="A4296" i="7"/>
  <c r="A4297" i="7"/>
  <c r="A4298" i="7"/>
  <c r="A4299" i="7"/>
  <c r="A4300" i="7"/>
  <c r="A4301" i="7"/>
  <c r="A4302" i="7"/>
  <c r="A4303" i="7"/>
  <c r="A4304" i="7"/>
  <c r="A4305" i="7"/>
  <c r="A4306" i="7"/>
  <c r="A4307" i="7"/>
  <c r="A4308" i="7"/>
  <c r="A4309" i="7"/>
  <c r="A4310" i="7"/>
  <c r="A4311" i="7"/>
  <c r="A4312" i="7"/>
  <c r="A4313" i="7"/>
  <c r="A4314" i="7"/>
  <c r="A4315" i="7"/>
  <c r="A4316" i="7"/>
  <c r="A4317" i="7"/>
  <c r="A4318" i="7"/>
  <c r="A4319" i="7"/>
  <c r="A4320" i="7"/>
  <c r="A4321" i="7"/>
  <c r="A4322" i="7"/>
  <c r="A4323" i="7"/>
  <c r="A4324" i="7"/>
  <c r="A4325" i="7"/>
  <c r="A4326" i="7"/>
  <c r="A4327" i="7"/>
  <c r="A4328" i="7"/>
  <c r="A4329" i="7"/>
  <c r="A4330" i="7"/>
  <c r="A4331" i="7"/>
  <c r="A4332" i="7"/>
  <c r="A4333" i="7"/>
  <c r="A4334" i="7"/>
  <c r="A4335" i="7"/>
  <c r="A4336" i="7"/>
  <c r="A4337" i="7"/>
  <c r="A4338" i="7"/>
  <c r="A4339" i="7"/>
  <c r="A4340" i="7"/>
  <c r="A4341" i="7"/>
  <c r="A4342" i="7"/>
  <c r="A4343" i="7"/>
  <c r="A4344" i="7"/>
  <c r="A4345" i="7"/>
  <c r="A4346" i="7"/>
  <c r="A4347" i="7"/>
  <c r="A4348" i="7"/>
  <c r="A4349" i="7"/>
  <c r="A4350" i="7"/>
  <c r="A4351" i="7"/>
  <c r="A4352" i="7"/>
  <c r="A4353" i="7"/>
  <c r="A4354" i="7"/>
  <c r="A4355" i="7"/>
  <c r="A4356" i="7"/>
  <c r="A4357" i="7"/>
  <c r="A4358" i="7"/>
  <c r="A4359" i="7"/>
  <c r="A4360" i="7"/>
  <c r="A4361" i="7"/>
  <c r="A4362" i="7"/>
  <c r="A4363" i="7"/>
  <c r="A4364" i="7"/>
  <c r="A4365" i="7"/>
  <c r="A4366" i="7"/>
  <c r="A4367" i="7"/>
  <c r="A4368" i="7"/>
  <c r="A4369" i="7"/>
  <c r="A4370" i="7"/>
  <c r="A4371" i="7"/>
  <c r="A4372" i="7"/>
  <c r="A4373" i="7"/>
  <c r="A4374" i="7"/>
  <c r="A4375" i="7"/>
  <c r="A4376" i="7"/>
  <c r="A4377" i="7"/>
  <c r="A4378" i="7"/>
  <c r="A4379" i="7"/>
  <c r="A4380" i="7"/>
  <c r="A4381" i="7"/>
  <c r="A4382" i="7"/>
  <c r="A4383" i="7"/>
  <c r="A4384" i="7"/>
  <c r="A4385" i="7"/>
  <c r="A4386" i="7"/>
  <c r="A4387" i="7"/>
  <c r="A4388" i="7"/>
  <c r="A4389" i="7"/>
  <c r="A4390" i="7"/>
  <c r="A4391" i="7"/>
  <c r="A4392" i="7"/>
  <c r="A4393" i="7"/>
  <c r="A4394" i="7"/>
  <c r="A4395" i="7"/>
  <c r="A4396" i="7"/>
  <c r="A4397" i="7"/>
  <c r="A4398" i="7"/>
  <c r="A4399" i="7"/>
  <c r="A4400" i="7"/>
  <c r="A4401" i="7"/>
  <c r="A4402" i="7"/>
  <c r="A4403" i="7"/>
  <c r="A4404" i="7"/>
  <c r="A4405" i="7"/>
  <c r="A4406" i="7"/>
  <c r="A4407" i="7"/>
  <c r="A4408" i="7"/>
  <c r="A4409" i="7"/>
  <c r="A4410" i="7"/>
  <c r="A4411" i="7"/>
  <c r="A4412" i="7"/>
  <c r="A4413" i="7"/>
  <c r="A4414" i="7"/>
  <c r="A4415" i="7"/>
  <c r="A4416" i="7"/>
  <c r="A4417" i="7"/>
  <c r="A4418" i="7"/>
  <c r="A4419" i="7"/>
  <c r="A4420" i="7"/>
  <c r="A4421" i="7"/>
  <c r="A4422" i="7"/>
  <c r="A4423" i="7"/>
  <c r="A4424" i="7"/>
  <c r="A4425" i="7"/>
  <c r="A4426" i="7"/>
  <c r="A4427" i="7"/>
  <c r="A4428" i="7"/>
  <c r="A4429" i="7"/>
  <c r="A4430" i="7"/>
  <c r="A4431" i="7"/>
  <c r="A4432" i="7"/>
  <c r="A4433" i="7"/>
  <c r="A4434" i="7"/>
  <c r="A4435" i="7"/>
  <c r="A4436" i="7"/>
  <c r="A4437" i="7"/>
  <c r="A4438" i="7"/>
  <c r="A4439" i="7"/>
  <c r="A4440" i="7"/>
  <c r="A4441" i="7"/>
  <c r="A4442" i="7"/>
  <c r="A4443" i="7"/>
  <c r="A4444" i="7"/>
  <c r="A4445" i="7"/>
  <c r="A4446" i="7"/>
  <c r="A4447" i="7"/>
  <c r="A4448" i="7"/>
  <c r="A4449" i="7"/>
  <c r="A4450" i="7"/>
  <c r="A4451" i="7"/>
  <c r="A4452" i="7"/>
  <c r="A4453" i="7"/>
  <c r="A4454" i="7"/>
  <c r="A4455" i="7"/>
  <c r="A4456" i="7"/>
  <c r="A4457" i="7"/>
  <c r="A4458" i="7"/>
  <c r="A4459" i="7"/>
  <c r="A4460" i="7"/>
  <c r="A4461" i="7"/>
  <c r="A4462" i="7"/>
  <c r="A4463" i="7"/>
  <c r="A4464" i="7"/>
  <c r="A4465" i="7"/>
  <c r="A4466" i="7"/>
  <c r="A4467" i="7"/>
  <c r="A4468" i="7"/>
  <c r="A4469" i="7"/>
  <c r="A4470" i="7"/>
  <c r="A4471" i="7"/>
  <c r="A4472" i="7"/>
  <c r="A4473" i="7"/>
  <c r="A4474" i="7"/>
  <c r="A4475" i="7"/>
  <c r="A4476" i="7"/>
  <c r="A4477" i="7"/>
  <c r="A4478" i="7"/>
  <c r="A4479" i="7"/>
  <c r="A4480" i="7"/>
  <c r="A4481" i="7"/>
  <c r="A4482" i="7"/>
  <c r="A4483" i="7"/>
  <c r="A4484" i="7"/>
  <c r="A4485" i="7"/>
  <c r="A4486" i="7"/>
  <c r="A4487" i="7"/>
  <c r="A4488" i="7"/>
  <c r="A4489" i="7"/>
  <c r="A4490" i="7"/>
  <c r="A4491" i="7"/>
  <c r="A4492" i="7"/>
  <c r="A4493" i="7"/>
  <c r="A4494" i="7"/>
  <c r="A4495" i="7"/>
  <c r="A4496" i="7"/>
  <c r="A4497" i="7"/>
  <c r="A4498" i="7"/>
  <c r="A4499" i="7"/>
  <c r="A4500" i="7"/>
  <c r="A4501" i="7"/>
  <c r="A4502" i="7"/>
  <c r="A4503" i="7"/>
  <c r="A4504" i="7"/>
  <c r="A4505" i="7"/>
  <c r="A4506" i="7"/>
  <c r="A4507" i="7"/>
  <c r="A4508" i="7"/>
  <c r="A4509" i="7"/>
  <c r="A4510" i="7"/>
  <c r="A4511" i="7"/>
  <c r="A4512" i="7"/>
  <c r="A4513" i="7"/>
  <c r="A4514" i="7"/>
  <c r="A4515" i="7"/>
  <c r="A4516" i="7"/>
  <c r="A4517" i="7"/>
  <c r="A4518" i="7"/>
  <c r="A4519" i="7"/>
  <c r="A4520" i="7"/>
  <c r="A4521" i="7"/>
  <c r="A4522" i="7"/>
  <c r="A4523" i="7"/>
  <c r="A4524" i="7"/>
  <c r="A4525" i="7"/>
  <c r="A4526" i="7"/>
  <c r="A4527" i="7"/>
  <c r="A4528" i="7"/>
  <c r="A4529" i="7"/>
  <c r="A4530" i="7"/>
  <c r="A4531" i="7"/>
  <c r="A4532" i="7"/>
  <c r="A4533" i="7"/>
  <c r="A4534" i="7"/>
  <c r="A4535" i="7"/>
  <c r="A4536" i="7"/>
  <c r="A4537" i="7"/>
  <c r="A4538" i="7"/>
  <c r="A4539" i="7"/>
  <c r="A4540" i="7"/>
  <c r="A4541" i="7"/>
  <c r="A4542" i="7"/>
  <c r="A4543" i="7"/>
  <c r="A4544" i="7"/>
  <c r="A4545" i="7"/>
  <c r="A4546" i="7"/>
  <c r="A4547" i="7"/>
  <c r="A4548" i="7"/>
  <c r="A4549" i="7"/>
  <c r="A4550" i="7"/>
  <c r="A4551" i="7"/>
  <c r="A4552" i="7"/>
  <c r="A4553" i="7"/>
  <c r="A4554" i="7"/>
  <c r="A4555" i="7"/>
  <c r="A4556" i="7"/>
  <c r="A4557" i="7"/>
  <c r="A4558" i="7"/>
  <c r="A4559" i="7"/>
  <c r="A4560" i="7"/>
  <c r="A4561" i="7"/>
  <c r="A4562" i="7"/>
  <c r="A4563" i="7"/>
  <c r="A4564" i="7"/>
  <c r="A4565" i="7"/>
  <c r="A4566" i="7"/>
  <c r="A4567" i="7"/>
  <c r="A4568" i="7"/>
  <c r="A4569" i="7"/>
  <c r="A4570" i="7"/>
  <c r="A4571" i="7"/>
  <c r="A4572" i="7"/>
  <c r="A4573" i="7"/>
  <c r="A4574" i="7"/>
  <c r="A4575" i="7"/>
  <c r="A4576" i="7"/>
  <c r="A4577" i="7"/>
  <c r="A4578" i="7"/>
  <c r="A4579" i="7"/>
  <c r="A4580" i="7"/>
  <c r="A4581" i="7"/>
  <c r="A4582" i="7"/>
  <c r="A4583" i="7"/>
  <c r="A4584" i="7"/>
  <c r="A4585" i="7"/>
  <c r="A4586" i="7"/>
  <c r="A4587" i="7"/>
  <c r="A4588" i="7"/>
  <c r="A4589" i="7"/>
  <c r="A4590" i="7"/>
  <c r="A4591" i="7"/>
  <c r="A4592" i="7"/>
  <c r="A4593" i="7"/>
  <c r="A4594" i="7"/>
  <c r="A4595" i="7"/>
  <c r="A4596" i="7"/>
  <c r="A4597" i="7"/>
  <c r="A4598" i="7"/>
  <c r="A4599" i="7"/>
  <c r="A4600" i="7"/>
  <c r="A4601" i="7"/>
  <c r="A4602" i="7"/>
  <c r="A4603" i="7"/>
  <c r="A4604" i="7"/>
  <c r="A4605" i="7"/>
  <c r="A4606" i="7"/>
  <c r="A4607" i="7"/>
  <c r="A4608" i="7"/>
  <c r="A4609" i="7"/>
  <c r="A4610" i="7"/>
  <c r="A4611" i="7"/>
  <c r="A4612" i="7"/>
  <c r="A4613" i="7"/>
  <c r="A4614" i="7"/>
  <c r="A4615" i="7"/>
  <c r="A4616" i="7"/>
  <c r="A4617" i="7"/>
  <c r="A4618" i="7"/>
  <c r="A4619" i="7"/>
  <c r="A4620" i="7"/>
  <c r="A4621" i="7"/>
  <c r="A4622" i="7"/>
  <c r="A4623" i="7"/>
  <c r="A4624" i="7"/>
  <c r="A4625" i="7"/>
  <c r="A4626" i="7"/>
  <c r="A4627" i="7"/>
  <c r="A4628" i="7"/>
  <c r="A4629" i="7"/>
  <c r="A4630" i="7"/>
  <c r="A4631" i="7"/>
  <c r="A4632" i="7"/>
  <c r="A4633" i="7"/>
  <c r="A4634" i="7"/>
  <c r="A4635" i="7"/>
  <c r="A4636" i="7"/>
  <c r="A4637" i="7"/>
  <c r="A4638" i="7"/>
  <c r="A4639" i="7"/>
  <c r="A4640" i="7"/>
  <c r="A4641" i="7"/>
  <c r="A4642" i="7"/>
  <c r="A4643" i="7"/>
  <c r="A4644" i="7"/>
  <c r="A4645" i="7"/>
  <c r="A4646" i="7"/>
  <c r="A4647" i="7"/>
  <c r="A4648" i="7"/>
  <c r="A4649" i="7"/>
  <c r="A4650" i="7"/>
  <c r="A4651" i="7"/>
  <c r="A4652" i="7"/>
  <c r="A4653" i="7"/>
  <c r="A4654" i="7"/>
  <c r="A4655" i="7"/>
  <c r="A4656" i="7"/>
  <c r="A4657" i="7"/>
  <c r="A4658" i="7"/>
  <c r="A4659" i="7"/>
  <c r="A4660" i="7"/>
  <c r="A4661" i="7"/>
  <c r="A4662" i="7"/>
  <c r="A4663" i="7"/>
  <c r="A4664" i="7"/>
  <c r="A4665" i="7"/>
  <c r="A4666" i="7"/>
  <c r="A4667" i="7"/>
  <c r="A4668" i="7"/>
  <c r="A4669" i="7"/>
  <c r="A4670" i="7"/>
  <c r="A4671" i="7"/>
  <c r="A4672" i="7"/>
  <c r="A4673" i="7"/>
  <c r="A4674" i="7"/>
  <c r="A4675" i="7"/>
  <c r="A4676" i="7"/>
  <c r="A4677" i="7"/>
  <c r="A4678" i="7"/>
  <c r="A4679" i="7"/>
  <c r="A4680" i="7"/>
  <c r="A4681" i="7"/>
  <c r="A4682" i="7"/>
  <c r="A4683" i="7"/>
  <c r="A4684" i="7"/>
  <c r="A4685" i="7"/>
  <c r="A4686" i="7"/>
  <c r="A4687" i="7"/>
  <c r="A4688" i="7"/>
  <c r="A4689" i="7"/>
  <c r="A4690" i="7"/>
  <c r="A4691" i="7"/>
  <c r="A4692" i="7"/>
  <c r="A4693" i="7"/>
  <c r="A4694" i="7"/>
  <c r="A4695" i="7"/>
  <c r="A4696" i="7"/>
  <c r="A4697" i="7"/>
  <c r="A4698" i="7"/>
  <c r="A4699" i="7"/>
  <c r="A4700" i="7"/>
  <c r="A4701" i="7"/>
  <c r="A4702" i="7"/>
  <c r="A4703" i="7"/>
  <c r="A4704" i="7"/>
  <c r="A4705" i="7"/>
  <c r="A4706" i="7"/>
  <c r="A4707" i="7"/>
  <c r="A4708" i="7"/>
  <c r="A4709" i="7"/>
  <c r="A4710" i="7"/>
  <c r="A4711" i="7"/>
  <c r="A4712" i="7"/>
  <c r="A4713" i="7"/>
  <c r="A4714" i="7"/>
  <c r="A4715" i="7"/>
  <c r="A4716" i="7"/>
  <c r="A4717" i="7"/>
  <c r="A4718" i="7"/>
  <c r="A4719" i="7"/>
  <c r="A4720" i="7"/>
  <c r="A4721" i="7"/>
  <c r="A4722" i="7"/>
  <c r="A4723" i="7"/>
  <c r="A4724" i="7"/>
  <c r="A4725" i="7"/>
  <c r="A4726" i="7"/>
  <c r="A4727" i="7"/>
  <c r="A4728" i="7"/>
  <c r="A4729" i="7"/>
  <c r="A4730" i="7"/>
  <c r="A4731" i="7"/>
  <c r="A4732" i="7"/>
  <c r="A4733" i="7"/>
  <c r="A4734" i="7"/>
  <c r="A4735" i="7"/>
  <c r="A4736" i="7"/>
  <c r="A4737" i="7"/>
  <c r="A4738" i="7"/>
  <c r="A4739" i="7"/>
  <c r="A4740" i="7"/>
  <c r="A4741" i="7"/>
  <c r="A4742" i="7"/>
  <c r="A4743" i="7"/>
  <c r="A4744" i="7"/>
  <c r="A4745" i="7"/>
  <c r="A4746" i="7"/>
  <c r="A4747" i="7"/>
  <c r="A4748" i="7"/>
  <c r="A4749" i="7"/>
  <c r="A4750" i="7"/>
  <c r="A4751" i="7"/>
  <c r="A4752" i="7"/>
  <c r="A4753" i="7"/>
  <c r="A4754" i="7"/>
  <c r="A4755" i="7"/>
  <c r="A4756" i="7"/>
  <c r="A4757" i="7"/>
  <c r="A4758" i="7"/>
  <c r="A4759" i="7"/>
  <c r="A4760" i="7"/>
  <c r="A4761" i="7"/>
  <c r="A4762" i="7"/>
  <c r="A4763" i="7"/>
  <c r="A4764" i="7"/>
  <c r="A4765" i="7"/>
  <c r="A4766" i="7"/>
  <c r="A4767" i="7"/>
  <c r="A4768" i="7"/>
  <c r="A4769" i="7"/>
  <c r="A4770" i="7"/>
  <c r="A4771" i="7"/>
  <c r="A4772" i="7"/>
  <c r="A4773" i="7"/>
  <c r="A4774" i="7"/>
  <c r="A4775" i="7"/>
  <c r="A4776" i="7"/>
  <c r="A4777" i="7"/>
  <c r="A4778" i="7"/>
  <c r="A4779" i="7"/>
  <c r="A4780" i="7"/>
  <c r="A4781" i="7"/>
  <c r="A4782" i="7"/>
  <c r="A4783" i="7"/>
  <c r="A4784" i="7"/>
  <c r="A4785" i="7"/>
  <c r="A4786" i="7"/>
  <c r="A4787" i="7"/>
  <c r="A4788" i="7"/>
  <c r="A4789" i="7"/>
  <c r="A4790" i="7"/>
  <c r="A4791" i="7"/>
  <c r="A4792" i="7"/>
  <c r="A4793" i="7"/>
  <c r="A4794" i="7"/>
  <c r="A4795" i="7"/>
  <c r="A4796" i="7"/>
  <c r="A4797" i="7"/>
  <c r="A4798" i="7"/>
  <c r="A4799" i="7"/>
  <c r="A4800" i="7"/>
  <c r="A4801" i="7"/>
  <c r="A4802" i="7"/>
  <c r="A4803" i="7"/>
  <c r="A4804" i="7"/>
  <c r="A4805" i="7"/>
  <c r="A4806" i="7"/>
  <c r="A4807" i="7"/>
  <c r="A4808" i="7"/>
  <c r="A4809" i="7"/>
  <c r="A4810" i="7"/>
  <c r="A4811" i="7"/>
  <c r="A4812" i="7"/>
  <c r="A4813" i="7"/>
  <c r="A4814" i="7"/>
  <c r="A4815" i="7"/>
  <c r="A4816" i="7"/>
  <c r="A4817" i="7"/>
  <c r="A4818" i="7"/>
  <c r="A4819" i="7"/>
  <c r="A4820" i="7"/>
  <c r="A4821" i="7"/>
  <c r="A4822" i="7"/>
  <c r="A4823" i="7"/>
  <c r="A4824" i="7"/>
  <c r="A4825" i="7"/>
  <c r="A4826" i="7"/>
  <c r="A4827" i="7"/>
  <c r="A4828" i="7"/>
  <c r="A4829" i="7"/>
  <c r="A4830" i="7"/>
  <c r="A4831" i="7"/>
  <c r="A4832" i="7"/>
  <c r="A4833" i="7"/>
  <c r="A4834" i="7"/>
  <c r="A4835" i="7"/>
  <c r="A4836" i="7"/>
  <c r="A4837" i="7"/>
  <c r="A4838" i="7"/>
  <c r="A4839" i="7"/>
  <c r="A4840" i="7"/>
  <c r="A4841" i="7"/>
  <c r="A4842" i="7"/>
  <c r="A4843" i="7"/>
  <c r="A4844" i="7"/>
  <c r="A4845" i="7"/>
  <c r="A4846" i="7"/>
  <c r="A4847" i="7"/>
  <c r="A4848" i="7"/>
  <c r="A4849" i="7"/>
  <c r="A4850" i="7"/>
  <c r="A4851" i="7"/>
  <c r="A4852" i="7"/>
  <c r="A4853" i="7"/>
  <c r="A4854" i="7"/>
  <c r="A4855" i="7"/>
  <c r="A4856" i="7"/>
  <c r="A4857" i="7"/>
  <c r="A4858" i="7"/>
  <c r="A4859" i="7"/>
  <c r="A4860" i="7"/>
  <c r="A4861" i="7"/>
  <c r="A4862" i="7"/>
  <c r="A4863" i="7"/>
  <c r="A4864" i="7"/>
  <c r="A4865" i="7"/>
  <c r="A4866" i="7"/>
  <c r="A4867" i="7"/>
  <c r="A4868" i="7"/>
  <c r="A4869" i="7"/>
  <c r="A4870" i="7"/>
  <c r="A4871" i="7"/>
  <c r="A4872" i="7"/>
  <c r="A4873" i="7"/>
  <c r="A4874" i="7"/>
  <c r="A4875" i="7"/>
  <c r="A4876" i="7"/>
  <c r="A4877" i="7"/>
  <c r="A4878" i="7"/>
  <c r="A4879" i="7"/>
  <c r="A4880" i="7"/>
  <c r="A4881" i="7"/>
  <c r="A4882" i="7"/>
  <c r="A4883" i="7"/>
  <c r="A4884" i="7"/>
  <c r="A4885" i="7"/>
  <c r="A4886" i="7"/>
  <c r="A4887" i="7"/>
  <c r="A4888" i="7"/>
  <c r="A4889" i="7"/>
  <c r="A4890" i="7"/>
  <c r="A4891" i="7"/>
  <c r="A4892" i="7"/>
  <c r="A4893" i="7"/>
  <c r="A4894" i="7"/>
  <c r="A4895" i="7"/>
  <c r="A4896" i="7"/>
  <c r="A4897" i="7"/>
  <c r="A4898" i="7"/>
  <c r="A4899" i="7"/>
  <c r="A4900" i="7"/>
  <c r="A4901" i="7"/>
  <c r="A4902" i="7"/>
  <c r="A4903" i="7"/>
  <c r="A4904" i="7"/>
  <c r="A4905" i="7"/>
  <c r="A4906" i="7"/>
  <c r="A4907" i="7"/>
  <c r="A4908" i="7"/>
  <c r="A4909" i="7"/>
  <c r="A4910" i="7"/>
  <c r="A4911" i="7"/>
  <c r="A4912" i="7"/>
  <c r="A4913" i="7"/>
  <c r="A4914" i="7"/>
  <c r="A4915" i="7"/>
  <c r="A4916" i="7"/>
  <c r="A4917" i="7"/>
  <c r="A4918" i="7"/>
  <c r="A4919" i="7"/>
  <c r="A4920" i="7"/>
  <c r="A4921" i="7"/>
  <c r="A4922" i="7"/>
  <c r="A4923" i="7"/>
  <c r="A4924" i="7"/>
  <c r="A4925" i="7"/>
  <c r="A4926" i="7"/>
  <c r="A4927" i="7"/>
  <c r="A4928" i="7"/>
  <c r="A4929" i="7"/>
  <c r="A4930" i="7"/>
  <c r="A4931" i="7"/>
  <c r="A4932" i="7"/>
  <c r="A4933" i="7"/>
  <c r="A4934" i="7"/>
  <c r="A4935" i="7"/>
  <c r="A4936" i="7"/>
  <c r="A4937" i="7"/>
  <c r="A4938" i="7"/>
  <c r="A4939" i="7"/>
  <c r="A4940" i="7"/>
  <c r="A4941" i="7"/>
  <c r="A4942" i="7"/>
  <c r="A4943" i="7"/>
  <c r="A4944" i="7"/>
  <c r="A4945" i="7"/>
  <c r="A4946" i="7"/>
  <c r="A4947" i="7"/>
  <c r="A4948" i="7"/>
  <c r="A4949" i="7"/>
  <c r="A4950" i="7"/>
  <c r="A4951" i="7"/>
  <c r="A4952" i="7"/>
  <c r="A4953" i="7"/>
  <c r="A4954" i="7"/>
  <c r="A4955" i="7"/>
  <c r="A4956" i="7"/>
  <c r="A4957" i="7"/>
  <c r="A4958" i="7"/>
  <c r="A4959" i="7"/>
  <c r="A4960" i="7"/>
  <c r="A4961" i="7"/>
  <c r="A4962" i="7"/>
  <c r="A4963" i="7"/>
  <c r="A4964" i="7"/>
  <c r="A4965" i="7"/>
  <c r="A4966" i="7"/>
  <c r="A4967" i="7"/>
  <c r="A4968" i="7"/>
  <c r="A4969" i="7"/>
  <c r="A4970" i="7"/>
  <c r="A4971" i="7"/>
  <c r="A4972" i="7"/>
  <c r="A4973" i="7"/>
  <c r="A4974" i="7"/>
  <c r="A4975" i="7"/>
  <c r="A4976" i="7"/>
  <c r="A4977" i="7"/>
  <c r="A4978" i="7"/>
  <c r="A4979" i="7"/>
  <c r="A4980" i="7"/>
  <c r="A4981" i="7"/>
  <c r="A4982" i="7"/>
  <c r="A4983" i="7"/>
  <c r="A4984" i="7"/>
  <c r="A4985" i="7"/>
  <c r="A4986" i="7"/>
  <c r="A4987" i="7"/>
  <c r="A4988" i="7"/>
  <c r="A4989" i="7"/>
  <c r="A4990" i="7"/>
  <c r="A4991" i="7"/>
  <c r="A4992" i="7"/>
  <c r="A4993" i="7"/>
  <c r="A4994" i="7"/>
  <c r="A4995" i="7"/>
  <c r="A4996" i="7"/>
  <c r="A4997" i="7"/>
  <c r="A4998" i="7"/>
  <c r="A4999" i="7"/>
  <c r="A5000" i="7"/>
  <c r="A5001" i="7"/>
  <c r="A5002" i="7"/>
  <c r="A5003" i="7"/>
  <c r="A5004" i="7"/>
  <c r="A5005" i="7"/>
  <c r="A5006" i="7"/>
  <c r="A5007" i="7"/>
  <c r="A5008" i="7"/>
  <c r="A5009" i="7"/>
  <c r="A5010" i="7"/>
  <c r="A5011" i="7"/>
  <c r="A5012" i="7"/>
  <c r="A5013" i="7"/>
  <c r="A5014" i="7"/>
  <c r="A5015" i="7"/>
  <c r="A5016" i="7"/>
  <c r="A5017" i="7"/>
  <c r="A5018" i="7"/>
  <c r="A5019" i="7"/>
  <c r="A5020" i="7"/>
  <c r="A5021" i="7"/>
  <c r="A5022" i="7"/>
  <c r="A5023" i="7"/>
  <c r="A5024" i="7"/>
  <c r="A5025" i="7"/>
  <c r="A5026" i="7"/>
  <c r="A5027" i="7"/>
  <c r="A5028" i="7"/>
  <c r="A5029" i="7"/>
  <c r="A5030" i="7"/>
  <c r="A5031" i="7"/>
  <c r="A5032" i="7"/>
  <c r="A5033" i="7"/>
  <c r="A5034" i="7"/>
  <c r="A5035" i="7"/>
  <c r="A5036" i="7"/>
  <c r="A5037" i="7"/>
  <c r="A5038" i="7"/>
  <c r="A5039" i="7"/>
  <c r="A5040" i="7"/>
  <c r="A5041" i="7"/>
  <c r="A5042" i="7"/>
  <c r="A5043" i="7"/>
  <c r="A5044" i="7"/>
  <c r="A5045" i="7"/>
  <c r="A5046" i="7"/>
  <c r="A5047" i="7"/>
  <c r="A5048" i="7"/>
  <c r="A5049" i="7"/>
  <c r="A5050" i="7"/>
  <c r="A5051" i="7"/>
  <c r="A5052" i="7"/>
  <c r="A5053" i="7"/>
  <c r="A5054" i="7"/>
  <c r="A5055" i="7"/>
  <c r="A5056" i="7"/>
  <c r="A5057" i="7"/>
  <c r="A5058" i="7"/>
  <c r="A5059" i="7"/>
  <c r="A5060" i="7"/>
  <c r="A5061" i="7"/>
  <c r="A5062" i="7"/>
  <c r="A5063" i="7"/>
  <c r="A5064" i="7"/>
  <c r="A5065" i="7"/>
  <c r="A5066" i="7"/>
  <c r="A5067" i="7"/>
  <c r="A5068" i="7"/>
  <c r="A5069" i="7"/>
  <c r="A5070" i="7"/>
  <c r="A5071" i="7"/>
  <c r="A5072" i="7"/>
  <c r="A5073" i="7"/>
  <c r="A5074" i="7"/>
  <c r="A5075" i="7"/>
  <c r="A5076" i="7"/>
  <c r="A5077" i="7"/>
  <c r="A5078" i="7"/>
  <c r="A5079" i="7"/>
  <c r="A5080" i="7"/>
  <c r="A5081" i="7"/>
  <c r="A5082" i="7"/>
  <c r="A5083" i="7"/>
  <c r="A5084" i="7"/>
  <c r="A5085" i="7"/>
  <c r="A5086" i="7"/>
  <c r="A5087" i="7"/>
  <c r="A5088" i="7"/>
  <c r="A5089" i="7"/>
  <c r="A5090" i="7"/>
  <c r="A5091" i="7"/>
  <c r="A5092" i="7"/>
  <c r="A5093" i="7"/>
  <c r="A5094" i="7"/>
  <c r="A5095" i="7"/>
  <c r="A5096" i="7"/>
  <c r="A5097" i="7"/>
  <c r="A5098" i="7"/>
  <c r="A5099" i="7"/>
  <c r="A5100" i="7"/>
  <c r="A5101" i="7"/>
  <c r="A5102" i="7"/>
  <c r="A5103" i="7"/>
  <c r="A5104" i="7"/>
  <c r="A5105" i="7"/>
  <c r="A5106" i="7"/>
  <c r="A5107" i="7"/>
  <c r="A5108" i="7"/>
  <c r="A5109" i="7"/>
  <c r="A5110" i="7"/>
  <c r="A5111" i="7"/>
  <c r="A5112" i="7"/>
  <c r="A5113" i="7"/>
  <c r="A5114" i="7"/>
  <c r="A5115" i="7"/>
  <c r="A5116" i="7"/>
  <c r="A5117" i="7"/>
  <c r="A5118" i="7"/>
  <c r="A5119" i="7"/>
  <c r="A5120" i="7"/>
  <c r="A5121" i="7"/>
  <c r="A5122" i="7"/>
  <c r="A5123" i="7"/>
  <c r="A5124" i="7"/>
  <c r="A5125" i="7"/>
  <c r="A5126" i="7"/>
  <c r="A5127" i="7"/>
  <c r="A5128" i="7"/>
  <c r="A5129" i="7"/>
  <c r="A5130" i="7"/>
  <c r="A5131" i="7"/>
  <c r="A5132" i="7"/>
  <c r="A5133" i="7"/>
  <c r="A5134" i="7"/>
  <c r="A5135" i="7"/>
  <c r="A5136" i="7"/>
  <c r="A5137" i="7"/>
  <c r="A5138" i="7"/>
  <c r="A5139" i="7"/>
  <c r="A5140" i="7"/>
  <c r="A5141" i="7"/>
  <c r="A5142" i="7"/>
  <c r="A5143" i="7"/>
  <c r="A5144" i="7"/>
  <c r="A5145" i="7"/>
  <c r="A5146" i="7"/>
  <c r="A5147" i="7"/>
  <c r="A5148" i="7"/>
  <c r="A5149" i="7"/>
  <c r="A5150" i="7"/>
  <c r="A5151" i="7"/>
  <c r="A5152" i="7"/>
  <c r="A5153" i="7"/>
  <c r="A5154" i="7"/>
  <c r="A5155" i="7"/>
  <c r="A5156" i="7"/>
  <c r="A5157" i="7"/>
  <c r="A5158" i="7"/>
  <c r="A5159" i="7"/>
  <c r="A5160" i="7"/>
  <c r="A5161" i="7"/>
  <c r="A5162" i="7"/>
  <c r="A5163" i="7"/>
  <c r="A5164" i="7"/>
  <c r="A5165" i="7"/>
  <c r="A5166" i="7"/>
  <c r="A5167" i="7"/>
  <c r="A5168" i="7"/>
  <c r="A5169" i="7"/>
  <c r="A5170" i="7"/>
  <c r="A5171" i="7"/>
  <c r="A5172" i="7"/>
  <c r="A5173" i="7"/>
  <c r="A5174" i="7"/>
  <c r="A5175" i="7"/>
  <c r="A5176" i="7"/>
  <c r="A5177" i="7"/>
  <c r="A5178" i="7"/>
  <c r="A5179" i="7"/>
  <c r="A5180" i="7"/>
  <c r="A5181" i="7"/>
  <c r="A5182" i="7"/>
  <c r="A5183" i="7"/>
  <c r="A5184" i="7"/>
  <c r="A5185" i="7"/>
  <c r="A5186" i="7"/>
  <c r="A5187" i="7"/>
  <c r="A5188" i="7"/>
  <c r="A5189" i="7"/>
  <c r="A5190" i="7"/>
  <c r="A5191" i="7"/>
  <c r="A5192" i="7"/>
  <c r="A5193" i="7"/>
  <c r="A5194" i="7"/>
  <c r="A5195" i="7"/>
  <c r="A5196" i="7"/>
  <c r="A5197" i="7"/>
  <c r="A5198" i="7"/>
  <c r="A5199" i="7"/>
  <c r="A5200" i="7"/>
  <c r="A5201" i="7"/>
  <c r="A5202" i="7"/>
  <c r="A5203" i="7"/>
  <c r="A5204" i="7"/>
  <c r="A5205" i="7"/>
  <c r="A5206" i="7"/>
  <c r="A5207" i="7"/>
  <c r="A5208" i="7"/>
  <c r="A5209" i="7"/>
  <c r="A5210" i="7"/>
  <c r="A5211" i="7"/>
  <c r="A5212" i="7"/>
  <c r="A5213" i="7"/>
  <c r="A5214" i="7"/>
  <c r="A5215" i="7"/>
  <c r="A5216" i="7"/>
  <c r="A5217" i="7"/>
  <c r="A5218" i="7"/>
  <c r="A5219" i="7"/>
  <c r="A5220" i="7"/>
  <c r="A5221" i="7"/>
  <c r="A5222" i="7"/>
  <c r="A5223" i="7"/>
  <c r="A5224" i="7"/>
  <c r="A5225" i="7"/>
  <c r="A5226" i="7"/>
  <c r="A5227" i="7"/>
  <c r="A5228" i="7"/>
  <c r="A5229" i="7"/>
  <c r="A5230" i="7"/>
  <c r="A5231" i="7"/>
  <c r="A5232" i="7"/>
  <c r="A5233" i="7"/>
  <c r="A5234" i="7"/>
  <c r="A5235" i="7"/>
  <c r="A5236" i="7"/>
  <c r="A5237" i="7"/>
  <c r="A5238" i="7"/>
  <c r="A5239" i="7"/>
  <c r="A5240" i="7"/>
  <c r="A5241" i="7"/>
  <c r="A5242" i="7"/>
  <c r="A5243" i="7"/>
  <c r="A5244" i="7"/>
  <c r="A5245" i="7"/>
  <c r="A5246" i="7"/>
  <c r="A5247" i="7"/>
  <c r="A5248" i="7"/>
  <c r="A5249" i="7"/>
  <c r="A5250" i="7"/>
  <c r="A5251" i="7"/>
  <c r="A5252" i="7"/>
  <c r="A5253" i="7"/>
  <c r="A5254" i="7"/>
  <c r="A5255" i="7"/>
  <c r="A5256" i="7"/>
  <c r="A5257" i="7"/>
  <c r="A5258" i="7"/>
  <c r="A5259" i="7"/>
  <c r="A5260" i="7"/>
  <c r="A5261" i="7"/>
  <c r="A5262" i="7"/>
  <c r="A5263" i="7"/>
  <c r="A5264" i="7"/>
  <c r="A5265" i="7"/>
  <c r="A5266" i="7"/>
  <c r="A5267" i="7"/>
  <c r="A5268" i="7"/>
  <c r="A5269" i="7"/>
  <c r="A5270" i="7"/>
  <c r="A5271" i="7"/>
  <c r="A5272" i="7"/>
  <c r="A5273" i="7"/>
  <c r="A5274" i="7"/>
  <c r="A5275" i="7"/>
  <c r="A5276" i="7"/>
  <c r="A5277" i="7"/>
  <c r="A5278" i="7"/>
  <c r="A5279" i="7"/>
  <c r="A5280" i="7"/>
  <c r="A5281" i="7"/>
  <c r="A5282" i="7"/>
  <c r="A5283" i="7"/>
  <c r="A5284" i="7"/>
  <c r="A5285" i="7"/>
  <c r="A5286" i="7"/>
  <c r="A5287" i="7"/>
  <c r="A5288" i="7"/>
  <c r="A5289" i="7"/>
  <c r="A5290" i="7"/>
  <c r="A5291" i="7"/>
  <c r="A5292" i="7"/>
  <c r="A5293" i="7"/>
  <c r="A5294" i="7"/>
  <c r="A5295" i="7"/>
  <c r="A5296" i="7"/>
  <c r="A5297" i="7"/>
  <c r="A5298" i="7"/>
  <c r="A5299" i="7"/>
  <c r="A5300" i="7"/>
  <c r="A5301" i="7"/>
  <c r="A5302" i="7"/>
  <c r="A5303" i="7"/>
  <c r="A5304" i="7"/>
  <c r="A5305" i="7"/>
  <c r="A5306" i="7"/>
  <c r="A5307" i="7"/>
  <c r="A5308" i="7"/>
  <c r="A5309" i="7"/>
  <c r="A5310" i="7"/>
  <c r="A5311" i="7"/>
  <c r="A5312" i="7"/>
  <c r="A5313" i="7"/>
  <c r="A5314" i="7"/>
  <c r="A5315" i="7"/>
  <c r="A5316" i="7"/>
  <c r="A5317" i="7"/>
  <c r="A5318" i="7"/>
  <c r="A5319" i="7"/>
  <c r="A5320" i="7"/>
  <c r="A5321" i="7"/>
  <c r="A5322" i="7"/>
  <c r="A5323" i="7"/>
  <c r="A5324" i="7"/>
  <c r="A5325" i="7"/>
  <c r="A5326" i="7"/>
  <c r="A5327" i="7"/>
  <c r="A5328" i="7"/>
  <c r="A5329" i="7"/>
  <c r="A5330" i="7"/>
  <c r="A5331" i="7"/>
  <c r="A5332" i="7"/>
  <c r="A5333" i="7"/>
  <c r="A5334" i="7"/>
  <c r="A5335" i="7"/>
  <c r="A5336" i="7"/>
  <c r="A5337" i="7"/>
  <c r="A5338" i="7"/>
  <c r="A5339" i="7"/>
  <c r="A5340" i="7"/>
  <c r="A5341" i="7"/>
  <c r="A5342" i="7"/>
  <c r="A5343" i="7"/>
  <c r="A5344" i="7"/>
  <c r="A5345" i="7"/>
  <c r="A5346" i="7"/>
  <c r="A5347" i="7"/>
  <c r="A5348" i="7"/>
  <c r="A5349" i="7"/>
  <c r="A5350" i="7"/>
  <c r="A5351" i="7"/>
  <c r="A5352" i="7"/>
  <c r="A5353" i="7"/>
  <c r="A5354" i="7"/>
  <c r="A5355" i="7"/>
  <c r="A5356" i="7"/>
  <c r="A5357" i="7"/>
  <c r="A5358" i="7"/>
  <c r="A5359" i="7"/>
  <c r="A5360" i="7"/>
  <c r="A5361" i="7"/>
  <c r="A5362" i="7"/>
  <c r="A5363" i="7"/>
  <c r="A5364" i="7"/>
  <c r="A5365" i="7"/>
  <c r="A5366" i="7"/>
  <c r="A5367" i="7"/>
  <c r="A5368" i="7"/>
  <c r="A5369" i="7"/>
  <c r="A5370" i="7"/>
  <c r="A5371" i="7"/>
  <c r="A5372" i="7"/>
  <c r="A5373" i="7"/>
  <c r="A5374" i="7"/>
  <c r="A5375" i="7"/>
  <c r="A5376" i="7"/>
  <c r="A5377" i="7"/>
  <c r="A5378" i="7"/>
  <c r="A5379" i="7"/>
  <c r="A5380" i="7"/>
  <c r="A5381" i="7"/>
  <c r="A5382" i="7"/>
  <c r="A5383" i="7"/>
  <c r="A5384" i="7"/>
  <c r="A5385" i="7"/>
  <c r="A5386" i="7"/>
  <c r="A5387" i="7"/>
  <c r="A5388" i="7"/>
  <c r="A5389" i="7"/>
  <c r="A5390" i="7"/>
  <c r="A5391" i="7"/>
  <c r="A5392" i="7"/>
  <c r="A5393" i="7"/>
  <c r="A5394" i="7"/>
  <c r="A5395" i="7"/>
  <c r="A5396" i="7"/>
  <c r="A5397" i="7"/>
  <c r="A5398" i="7"/>
  <c r="A5399" i="7"/>
  <c r="A5400" i="7"/>
  <c r="A5401" i="7"/>
  <c r="A5402" i="7"/>
  <c r="A5403" i="7"/>
  <c r="A5404" i="7"/>
  <c r="A5405" i="7"/>
  <c r="A5406" i="7"/>
  <c r="A5407" i="7"/>
  <c r="A5408" i="7"/>
  <c r="A5409" i="7"/>
  <c r="A5410" i="7"/>
  <c r="A5411" i="7"/>
  <c r="A5412" i="7"/>
  <c r="A5413" i="7"/>
  <c r="A5414" i="7"/>
  <c r="A5415" i="7"/>
  <c r="A5416" i="7"/>
  <c r="A5417" i="7"/>
  <c r="A5418" i="7"/>
  <c r="A5419" i="7"/>
  <c r="A5420" i="7"/>
  <c r="A5421" i="7"/>
  <c r="A5422" i="7"/>
  <c r="A5423" i="7"/>
  <c r="A5424" i="7"/>
  <c r="A5425" i="7"/>
  <c r="A5426" i="7"/>
  <c r="A5427" i="7"/>
  <c r="A5428" i="7"/>
  <c r="A5429" i="7"/>
  <c r="A5430" i="7"/>
  <c r="A5431" i="7"/>
  <c r="A5432" i="7"/>
  <c r="A5433" i="7"/>
  <c r="A5434" i="7"/>
  <c r="A5435" i="7"/>
  <c r="A5436" i="7"/>
  <c r="A5437" i="7"/>
  <c r="A5438" i="7"/>
  <c r="A5439" i="7"/>
  <c r="A5440" i="7"/>
  <c r="A5441" i="7"/>
  <c r="A5442" i="7"/>
  <c r="A5443" i="7"/>
  <c r="A5444" i="7"/>
  <c r="A5445" i="7"/>
  <c r="A5446" i="7"/>
  <c r="A5447" i="7"/>
  <c r="A5448" i="7"/>
  <c r="A5449" i="7"/>
  <c r="A5450" i="7"/>
  <c r="A5451" i="7"/>
  <c r="A5452" i="7"/>
  <c r="A5453" i="7"/>
  <c r="A5454" i="7"/>
  <c r="A5455" i="7"/>
  <c r="A5456" i="7"/>
  <c r="A5457" i="7"/>
  <c r="A5458" i="7"/>
  <c r="A5459" i="7"/>
  <c r="A5460" i="7"/>
  <c r="A5461" i="7"/>
  <c r="A5462" i="7"/>
  <c r="A5463" i="7"/>
  <c r="A5464" i="7"/>
  <c r="A5465" i="7"/>
  <c r="A5466" i="7"/>
  <c r="A5467" i="7"/>
  <c r="A5468" i="7"/>
  <c r="A5469" i="7"/>
  <c r="A5470" i="7"/>
  <c r="A5471" i="7"/>
  <c r="A5472" i="7"/>
  <c r="A5473" i="7"/>
  <c r="A5474" i="7"/>
  <c r="A5475" i="7"/>
  <c r="A5476" i="7"/>
  <c r="A5477" i="7"/>
  <c r="A5478" i="7"/>
  <c r="A5479" i="7"/>
  <c r="A5480" i="7"/>
  <c r="A5481" i="7"/>
  <c r="A5482" i="7"/>
  <c r="A5483" i="7"/>
  <c r="A5484" i="7"/>
  <c r="A5485" i="7"/>
  <c r="A5486" i="7"/>
  <c r="A5487" i="7"/>
  <c r="A5488" i="7"/>
  <c r="A5489" i="7"/>
  <c r="A5490" i="7"/>
  <c r="A5491" i="7"/>
  <c r="A5492" i="7"/>
  <c r="A5493" i="7"/>
  <c r="A5494" i="7"/>
  <c r="A5495" i="7"/>
  <c r="A5496" i="7"/>
  <c r="A5497" i="7"/>
  <c r="A5498" i="7"/>
  <c r="A5499" i="7"/>
  <c r="A5500" i="7"/>
  <c r="A5501" i="7"/>
  <c r="A5502" i="7"/>
  <c r="A5503" i="7"/>
  <c r="A5504" i="7"/>
  <c r="A5505" i="7"/>
  <c r="A5506" i="7"/>
  <c r="A5507" i="7"/>
  <c r="A5508" i="7"/>
  <c r="A5509" i="7"/>
  <c r="A5510" i="7"/>
  <c r="A5511" i="7"/>
  <c r="A5512" i="7"/>
  <c r="A5513" i="7"/>
  <c r="A5514" i="7"/>
  <c r="A5515" i="7"/>
  <c r="A5516" i="7"/>
  <c r="A5517" i="7"/>
  <c r="A5518" i="7"/>
  <c r="A5519" i="7"/>
  <c r="A5520" i="7"/>
  <c r="A5521" i="7"/>
  <c r="A5522" i="7"/>
  <c r="A5523" i="7"/>
  <c r="A5524" i="7"/>
  <c r="A5525" i="7"/>
  <c r="A5526" i="7"/>
  <c r="A5527" i="7"/>
  <c r="A5528" i="7"/>
  <c r="A5529" i="7"/>
  <c r="A5530" i="7"/>
  <c r="A5531" i="7"/>
  <c r="A5532" i="7"/>
  <c r="A5533" i="7"/>
  <c r="A5534" i="7"/>
  <c r="A5535" i="7"/>
  <c r="A5536" i="7"/>
  <c r="A5537" i="7"/>
  <c r="A5538" i="7"/>
  <c r="A5539" i="7"/>
  <c r="A5540" i="7"/>
  <c r="A5541" i="7"/>
  <c r="A5542" i="7"/>
  <c r="A5543" i="7"/>
  <c r="A5544" i="7"/>
  <c r="A5545" i="7"/>
  <c r="A5546" i="7"/>
  <c r="A5547" i="7"/>
  <c r="A5548" i="7"/>
  <c r="A5549" i="7"/>
  <c r="A5550" i="7"/>
  <c r="A5551" i="7"/>
  <c r="A5552" i="7"/>
  <c r="A5553" i="7"/>
  <c r="A5554" i="7"/>
  <c r="A5555" i="7"/>
  <c r="A5556" i="7"/>
  <c r="A5557" i="7"/>
  <c r="A5558" i="7"/>
  <c r="A5559" i="7"/>
  <c r="A5560" i="7"/>
  <c r="A5561" i="7"/>
  <c r="A5562" i="7"/>
  <c r="A5563" i="7"/>
  <c r="A5564" i="7"/>
  <c r="A5565" i="7"/>
  <c r="A5566" i="7"/>
  <c r="A5567" i="7"/>
  <c r="A5568" i="7"/>
  <c r="A5569" i="7"/>
  <c r="A5570" i="7"/>
  <c r="A5571" i="7"/>
  <c r="A5572" i="7"/>
  <c r="A5573" i="7"/>
  <c r="A5574" i="7"/>
  <c r="A5575" i="7"/>
  <c r="A5576" i="7"/>
  <c r="A5577" i="7"/>
  <c r="A5578" i="7"/>
  <c r="A5579" i="7"/>
  <c r="A5580" i="7"/>
  <c r="A5581" i="7"/>
  <c r="A5582" i="7"/>
  <c r="A5583" i="7"/>
  <c r="A5584" i="7"/>
  <c r="A5585" i="7"/>
  <c r="A5586" i="7"/>
  <c r="A5587" i="7"/>
  <c r="A5588" i="7"/>
  <c r="A5589" i="7"/>
  <c r="A5590" i="7"/>
  <c r="A5591" i="7"/>
  <c r="A5592" i="7"/>
  <c r="A5593" i="7"/>
  <c r="A5594" i="7"/>
  <c r="A5595" i="7"/>
  <c r="A5596" i="7"/>
  <c r="A5597" i="7"/>
  <c r="A5598" i="7"/>
  <c r="A5599" i="7"/>
  <c r="A5600" i="7"/>
  <c r="A5601" i="7"/>
  <c r="A5602" i="7"/>
  <c r="A5603" i="7"/>
  <c r="A5604" i="7"/>
  <c r="A5605" i="7"/>
  <c r="A5606" i="7"/>
  <c r="A5607" i="7"/>
  <c r="A5608" i="7"/>
  <c r="A5609" i="7"/>
  <c r="A5610" i="7"/>
  <c r="A5611" i="7"/>
  <c r="A5612" i="7"/>
  <c r="A5613" i="7"/>
  <c r="A5614" i="7"/>
  <c r="A5615" i="7"/>
  <c r="A5616" i="7"/>
  <c r="A5617" i="7"/>
  <c r="A5618" i="7"/>
  <c r="A5619" i="7"/>
  <c r="A5620" i="7"/>
  <c r="A5621" i="7"/>
  <c r="A5622" i="7"/>
  <c r="A5623" i="7"/>
  <c r="A5624" i="7"/>
  <c r="A5625" i="7"/>
  <c r="A5626" i="7"/>
  <c r="A5627" i="7"/>
  <c r="A5628" i="7"/>
  <c r="A5629" i="7"/>
  <c r="A5630" i="7"/>
  <c r="A5631" i="7"/>
  <c r="A5632" i="7"/>
  <c r="A5633" i="7"/>
  <c r="A5634" i="7"/>
  <c r="A5635" i="7"/>
  <c r="A5636" i="7"/>
  <c r="A5637" i="7"/>
  <c r="A5638" i="7"/>
  <c r="A5639" i="7"/>
  <c r="A5640" i="7"/>
  <c r="A5641" i="7"/>
  <c r="A5642" i="7"/>
  <c r="A5643" i="7"/>
  <c r="A5644" i="7"/>
  <c r="A5645" i="7"/>
  <c r="A5646" i="7"/>
  <c r="A5647" i="7"/>
  <c r="A5648" i="7"/>
  <c r="A5649" i="7"/>
  <c r="A5650" i="7"/>
  <c r="A5651" i="7"/>
  <c r="A5652" i="7"/>
  <c r="A5653" i="7"/>
  <c r="A5654" i="7"/>
  <c r="A5655" i="7"/>
  <c r="A5656" i="7"/>
  <c r="A5657" i="7"/>
  <c r="A5658" i="7"/>
  <c r="A5659" i="7"/>
  <c r="A5660" i="7"/>
  <c r="A5661" i="7"/>
  <c r="A5662" i="7"/>
  <c r="A5663" i="7"/>
  <c r="A5664" i="7"/>
  <c r="A5665" i="7"/>
  <c r="A5666" i="7"/>
  <c r="A5667" i="7"/>
  <c r="A5668" i="7"/>
  <c r="A5669" i="7"/>
  <c r="A5670" i="7"/>
  <c r="A5671" i="7"/>
  <c r="A5672" i="7"/>
  <c r="A5673" i="7"/>
  <c r="A5674" i="7"/>
  <c r="A5675" i="7"/>
  <c r="A5676" i="7"/>
  <c r="A5677" i="7"/>
  <c r="A5678" i="7"/>
  <c r="A5679" i="7"/>
  <c r="A5680" i="7"/>
  <c r="A5681" i="7"/>
  <c r="A5682" i="7"/>
  <c r="A5683" i="7"/>
  <c r="A5684" i="7"/>
  <c r="A5685" i="7"/>
  <c r="A5686" i="7"/>
  <c r="A5687" i="7"/>
  <c r="A5688" i="7"/>
  <c r="A5689" i="7"/>
  <c r="A5690" i="7"/>
  <c r="A5691" i="7"/>
  <c r="A5692" i="7"/>
  <c r="A5693" i="7"/>
  <c r="A5694" i="7"/>
  <c r="A5695" i="7"/>
  <c r="A5696" i="7"/>
  <c r="A5697" i="7"/>
  <c r="A5698" i="7"/>
  <c r="A5699" i="7"/>
  <c r="A5700" i="7"/>
  <c r="A5701" i="7"/>
  <c r="A5702" i="7"/>
  <c r="A5703" i="7"/>
  <c r="A5704" i="7"/>
  <c r="A5705" i="7"/>
  <c r="A5706" i="7"/>
  <c r="A5707" i="7"/>
  <c r="A5708" i="7"/>
  <c r="A5709" i="7"/>
  <c r="A5710" i="7"/>
  <c r="A5711" i="7"/>
  <c r="A5712" i="7"/>
  <c r="A5713" i="7"/>
  <c r="A5714" i="7"/>
  <c r="A5715" i="7"/>
  <c r="A5716" i="7"/>
  <c r="A5717" i="7"/>
  <c r="A5718" i="7"/>
  <c r="A5719" i="7"/>
  <c r="A5720" i="7"/>
  <c r="A5721" i="7"/>
  <c r="A5722" i="7"/>
  <c r="A5723" i="7"/>
  <c r="A5724" i="7"/>
  <c r="A5725" i="7"/>
  <c r="A5726" i="7"/>
  <c r="A5727" i="7"/>
  <c r="A5728" i="7"/>
  <c r="A5729" i="7"/>
  <c r="A5730" i="7"/>
  <c r="A5731" i="7"/>
  <c r="A5732" i="7"/>
  <c r="A5733" i="7"/>
  <c r="A5734" i="7"/>
  <c r="A5735" i="7"/>
  <c r="A5736" i="7"/>
  <c r="A5737" i="7"/>
  <c r="A5738" i="7"/>
  <c r="A5739" i="7"/>
  <c r="A5740" i="7"/>
  <c r="A5741" i="7"/>
  <c r="A5742" i="7"/>
  <c r="A5743" i="7"/>
  <c r="A5744" i="7"/>
  <c r="A5745" i="7"/>
  <c r="A5746" i="7"/>
  <c r="A5747" i="7"/>
  <c r="A5748" i="7"/>
  <c r="A5749" i="7"/>
  <c r="A5750" i="7"/>
  <c r="A5751" i="7"/>
  <c r="A5752" i="7"/>
  <c r="A5753" i="7"/>
  <c r="A5754" i="7"/>
  <c r="A5755" i="7"/>
  <c r="A5756" i="7"/>
  <c r="A5757" i="7"/>
  <c r="A5758" i="7"/>
  <c r="A5759" i="7"/>
  <c r="A5760" i="7"/>
  <c r="A5761" i="7"/>
  <c r="A5762" i="7"/>
  <c r="A5763" i="7"/>
  <c r="A5764" i="7"/>
  <c r="A5765" i="7"/>
  <c r="A5766" i="7"/>
  <c r="A5767" i="7"/>
  <c r="A5768" i="7"/>
  <c r="A5769" i="7"/>
  <c r="A5770" i="7"/>
  <c r="A5771" i="7"/>
  <c r="A5772" i="7"/>
  <c r="A5773" i="7"/>
  <c r="A5774" i="7"/>
  <c r="A5775" i="7"/>
  <c r="A5776" i="7"/>
  <c r="A5777" i="7"/>
  <c r="A5778" i="7"/>
  <c r="A5779" i="7"/>
  <c r="A5780" i="7"/>
  <c r="A5781" i="7"/>
  <c r="A5782" i="7"/>
  <c r="A5783" i="7"/>
  <c r="A5784" i="7"/>
  <c r="A5785" i="7"/>
  <c r="A5786" i="7"/>
  <c r="A5787" i="7"/>
  <c r="A5788" i="7"/>
  <c r="A5789" i="7"/>
  <c r="A5790" i="7"/>
  <c r="A5791" i="7"/>
  <c r="A5792" i="7"/>
  <c r="A5793" i="7"/>
  <c r="A5794" i="7"/>
  <c r="A5795" i="7"/>
  <c r="A5796" i="7"/>
  <c r="A5797" i="7"/>
  <c r="A5798" i="7"/>
  <c r="A5799" i="7"/>
  <c r="A5800" i="7"/>
  <c r="A5801" i="7"/>
  <c r="A5802" i="7"/>
  <c r="A5803" i="7"/>
  <c r="A5804" i="7"/>
  <c r="A5805" i="7"/>
  <c r="A5806" i="7"/>
  <c r="A5807" i="7"/>
  <c r="A5808" i="7"/>
  <c r="A5809" i="7"/>
  <c r="A5810" i="7"/>
  <c r="A5811" i="7"/>
  <c r="A5812" i="7"/>
  <c r="A5813" i="7"/>
  <c r="A5814" i="7"/>
  <c r="A5815" i="7"/>
  <c r="A5816" i="7"/>
  <c r="A5817" i="7"/>
  <c r="A5818" i="7"/>
  <c r="A5819" i="7"/>
  <c r="A5820" i="7"/>
  <c r="A5821" i="7"/>
  <c r="A5822" i="7"/>
  <c r="A5823" i="7"/>
  <c r="A5824" i="7"/>
  <c r="A5825" i="7"/>
  <c r="A5826" i="7"/>
  <c r="A5827" i="7"/>
  <c r="A5828" i="7"/>
  <c r="A5829" i="7"/>
  <c r="A5830" i="7"/>
  <c r="A5831" i="7"/>
  <c r="A5832" i="7"/>
  <c r="A5833" i="7"/>
  <c r="A5834" i="7"/>
  <c r="A5835" i="7"/>
  <c r="A5836" i="7"/>
  <c r="A5837" i="7"/>
  <c r="A5838" i="7"/>
  <c r="A5839" i="7"/>
  <c r="A5840" i="7"/>
  <c r="A5841" i="7"/>
  <c r="A5842" i="7"/>
  <c r="A5843" i="7"/>
  <c r="A5844" i="7"/>
  <c r="A5845" i="7"/>
  <c r="A5846" i="7"/>
  <c r="A5847" i="7"/>
  <c r="A5848" i="7"/>
  <c r="A5849" i="7"/>
  <c r="A5850" i="7"/>
  <c r="A5851" i="7"/>
  <c r="A5852" i="7"/>
  <c r="A5853" i="7"/>
  <c r="A5854" i="7"/>
  <c r="A5855" i="7"/>
  <c r="A5856" i="7"/>
  <c r="A5857" i="7"/>
  <c r="A5858" i="7"/>
  <c r="A5859" i="7"/>
  <c r="A5860" i="7"/>
  <c r="A5861" i="7"/>
  <c r="A5862" i="7"/>
  <c r="A5863" i="7"/>
  <c r="A5864" i="7"/>
  <c r="A5865" i="7"/>
  <c r="A5866" i="7"/>
  <c r="A5867" i="7"/>
  <c r="A5868" i="7"/>
  <c r="A5869" i="7"/>
  <c r="A5870" i="7"/>
  <c r="A5871" i="7"/>
  <c r="A5872" i="7"/>
  <c r="A5873" i="7"/>
  <c r="A5874" i="7"/>
  <c r="A5875" i="7"/>
  <c r="A5876" i="7"/>
  <c r="A5877" i="7"/>
  <c r="A5878" i="7"/>
  <c r="A5879" i="7"/>
  <c r="A5880" i="7"/>
  <c r="A5881" i="7"/>
  <c r="A5882" i="7"/>
  <c r="A5883" i="7"/>
  <c r="A5884" i="7"/>
  <c r="A5885" i="7"/>
  <c r="A5886" i="7"/>
  <c r="A5887" i="7"/>
  <c r="A5888" i="7"/>
  <c r="A5889" i="7"/>
  <c r="A5890" i="7"/>
  <c r="A5891" i="7"/>
  <c r="A5892" i="7"/>
  <c r="A5893" i="7"/>
  <c r="A5894" i="7"/>
  <c r="A5895" i="7"/>
  <c r="A5896" i="7"/>
  <c r="A5897" i="7"/>
  <c r="A5898" i="7"/>
  <c r="A5899" i="7"/>
  <c r="A5900" i="7"/>
  <c r="A5901" i="7"/>
  <c r="A5902" i="7"/>
  <c r="A5903" i="7"/>
  <c r="A5904" i="7"/>
  <c r="A5905" i="7"/>
  <c r="A5906" i="7"/>
  <c r="A5907" i="7"/>
  <c r="A5908" i="7"/>
  <c r="A5909" i="7"/>
  <c r="A5910" i="7"/>
  <c r="A5911" i="7"/>
  <c r="A5912" i="7"/>
  <c r="A5913" i="7"/>
  <c r="A5914" i="7"/>
  <c r="A5915" i="7"/>
  <c r="A5916" i="7"/>
  <c r="A5917" i="7"/>
  <c r="A5918" i="7"/>
  <c r="A5919" i="7"/>
  <c r="A5920" i="7"/>
  <c r="A5921" i="7"/>
  <c r="A5922" i="7"/>
  <c r="A5923" i="7"/>
  <c r="A5924" i="7"/>
  <c r="A5925" i="7"/>
  <c r="A5926" i="7"/>
  <c r="A5927" i="7"/>
  <c r="A5928" i="7"/>
  <c r="A5929" i="7"/>
  <c r="A5930" i="7"/>
  <c r="A5931" i="7"/>
  <c r="A5932" i="7"/>
  <c r="A5933" i="7"/>
  <c r="A5934" i="7"/>
  <c r="A5935" i="7"/>
  <c r="A5936" i="7"/>
  <c r="A5937" i="7"/>
  <c r="A5938" i="7"/>
  <c r="A5939" i="7"/>
  <c r="A5940" i="7"/>
  <c r="A5941" i="7"/>
  <c r="A5942" i="7"/>
  <c r="A5943" i="7"/>
  <c r="A5944" i="7"/>
  <c r="A5945" i="7"/>
  <c r="A5946" i="7"/>
  <c r="A5947" i="7"/>
  <c r="A5948" i="7"/>
  <c r="A5949" i="7"/>
  <c r="A5950" i="7"/>
  <c r="A5951" i="7"/>
  <c r="A5952" i="7"/>
  <c r="A5953" i="7"/>
  <c r="A5954" i="7"/>
  <c r="A5955" i="7"/>
  <c r="A5956" i="7"/>
  <c r="A5957" i="7"/>
  <c r="A5958" i="7"/>
  <c r="A5959" i="7"/>
  <c r="A5960" i="7"/>
  <c r="A5961" i="7"/>
  <c r="A5962" i="7"/>
  <c r="A5963" i="7"/>
  <c r="A5964" i="7"/>
  <c r="A5965" i="7"/>
  <c r="A5966" i="7"/>
  <c r="A5967" i="7"/>
  <c r="A5968" i="7"/>
  <c r="A5969" i="7"/>
  <c r="A5970" i="7"/>
  <c r="A5971" i="7"/>
  <c r="A5972" i="7"/>
  <c r="A5973" i="7"/>
  <c r="A5974" i="7"/>
  <c r="A5975" i="7"/>
  <c r="A5976" i="7"/>
  <c r="A5977" i="7"/>
  <c r="A5978" i="7"/>
  <c r="A5979" i="7"/>
  <c r="A5980" i="7"/>
  <c r="A5981" i="7"/>
  <c r="A5982" i="7"/>
  <c r="A5983" i="7"/>
  <c r="A5984" i="7"/>
  <c r="A5985" i="7"/>
  <c r="A5986" i="7"/>
  <c r="A5987" i="7"/>
  <c r="A5988" i="7"/>
  <c r="A5989" i="7"/>
  <c r="A5990" i="7"/>
  <c r="A5991" i="7"/>
  <c r="A5992" i="7"/>
  <c r="A5993" i="7"/>
  <c r="A5994" i="7"/>
  <c r="A5995" i="7"/>
  <c r="A5996" i="7"/>
  <c r="A5997" i="7"/>
  <c r="A5998" i="7"/>
  <c r="A5999" i="7"/>
  <c r="A6000" i="7"/>
  <c r="A6001" i="7"/>
  <c r="A6002" i="7"/>
  <c r="A6003" i="7"/>
  <c r="A6004" i="7"/>
  <c r="A6005" i="7"/>
  <c r="A6006" i="7"/>
  <c r="A6007" i="7"/>
  <c r="A6008" i="7"/>
  <c r="A6009" i="7"/>
  <c r="A6010" i="7"/>
  <c r="A6011" i="7"/>
  <c r="A6012" i="7"/>
  <c r="A6013" i="7"/>
  <c r="A6014" i="7"/>
  <c r="A6015" i="7"/>
  <c r="A6016" i="7"/>
  <c r="A6017" i="7"/>
  <c r="A6018" i="7"/>
  <c r="A6019" i="7"/>
  <c r="A6020" i="7"/>
  <c r="A6021" i="7"/>
  <c r="A6022" i="7"/>
  <c r="A6023" i="7"/>
  <c r="A6024" i="7"/>
  <c r="A6025" i="7"/>
  <c r="A6026" i="7"/>
  <c r="A6027" i="7"/>
  <c r="A6028" i="7"/>
  <c r="A6029" i="7"/>
  <c r="A6030" i="7"/>
  <c r="A6031" i="7"/>
  <c r="A6032" i="7"/>
  <c r="A6033" i="7"/>
  <c r="A6034" i="7"/>
  <c r="A6035" i="7"/>
  <c r="A6036" i="7"/>
  <c r="A6037" i="7"/>
  <c r="A6038" i="7"/>
  <c r="A6039" i="7"/>
  <c r="A6040" i="7"/>
  <c r="A6041" i="7"/>
  <c r="A6042" i="7"/>
  <c r="A6043" i="7"/>
  <c r="A6044" i="7"/>
  <c r="A6045" i="7"/>
  <c r="A6046" i="7"/>
  <c r="A6047" i="7"/>
  <c r="A6048" i="7"/>
  <c r="A6049" i="7"/>
  <c r="A6050" i="7"/>
  <c r="A6051" i="7"/>
  <c r="A6052" i="7"/>
  <c r="A6053" i="7"/>
  <c r="A6054" i="7"/>
  <c r="A6055" i="7"/>
  <c r="A6056" i="7"/>
  <c r="A6057" i="7"/>
  <c r="A6058" i="7"/>
  <c r="A6059" i="7"/>
  <c r="A6060" i="7"/>
  <c r="A6061" i="7"/>
  <c r="A6062" i="7"/>
  <c r="A6063" i="7"/>
  <c r="A6064" i="7"/>
  <c r="A6065" i="7"/>
  <c r="A6066" i="7"/>
  <c r="A6067" i="7"/>
  <c r="A6068" i="7"/>
  <c r="A6069" i="7"/>
  <c r="A6070" i="7"/>
  <c r="A6071" i="7"/>
  <c r="A6072" i="7"/>
  <c r="A6073" i="7"/>
  <c r="A6074" i="7"/>
  <c r="A6075" i="7"/>
  <c r="A6076" i="7"/>
  <c r="A6077" i="7"/>
  <c r="A6078" i="7"/>
  <c r="A6079" i="7"/>
  <c r="A6080" i="7"/>
  <c r="A6081" i="7"/>
  <c r="A6082" i="7"/>
  <c r="A6083" i="7"/>
  <c r="A6084" i="7"/>
  <c r="A6085" i="7"/>
  <c r="A6086" i="7"/>
  <c r="A6087" i="7"/>
  <c r="A6088" i="7"/>
  <c r="A6089" i="7"/>
  <c r="A6090" i="7"/>
  <c r="A6091" i="7"/>
  <c r="A6092" i="7"/>
  <c r="A6093" i="7"/>
  <c r="A6094" i="7"/>
  <c r="A6095" i="7"/>
  <c r="A6096" i="7"/>
  <c r="A6097" i="7"/>
  <c r="A6098" i="7"/>
  <c r="A6099" i="7"/>
  <c r="A6100" i="7"/>
  <c r="A6101" i="7"/>
  <c r="A6102" i="7"/>
  <c r="A6103" i="7"/>
  <c r="A6104" i="7"/>
  <c r="A6105" i="7"/>
  <c r="A6106" i="7"/>
  <c r="A6107" i="7"/>
  <c r="A6108" i="7"/>
  <c r="A6109" i="7"/>
  <c r="A6110" i="7"/>
  <c r="A6111" i="7"/>
  <c r="A6112" i="7"/>
  <c r="A6113" i="7"/>
  <c r="A6114" i="7"/>
  <c r="A6115" i="7"/>
  <c r="A6116" i="7"/>
  <c r="A6117" i="7"/>
  <c r="A6118" i="7"/>
  <c r="A6119" i="7"/>
  <c r="A6120" i="7"/>
  <c r="A6121" i="7"/>
  <c r="A6122" i="7"/>
  <c r="A6123" i="7"/>
  <c r="A6124" i="7"/>
  <c r="A6125" i="7"/>
  <c r="A6126" i="7"/>
  <c r="A6127" i="7"/>
  <c r="A6128" i="7"/>
  <c r="A6129" i="7"/>
  <c r="A6130" i="7"/>
  <c r="A6131" i="7"/>
  <c r="A6132" i="7"/>
  <c r="A6133" i="7"/>
  <c r="A6134" i="7"/>
  <c r="A6135" i="7"/>
  <c r="A6136" i="7"/>
  <c r="A6137" i="7"/>
  <c r="A6138" i="7"/>
  <c r="A6139" i="7"/>
  <c r="A6140" i="7"/>
  <c r="A6141" i="7"/>
  <c r="A6142" i="7"/>
  <c r="A6143" i="7"/>
  <c r="A6144" i="7"/>
  <c r="A6145" i="7"/>
  <c r="A6146" i="7"/>
  <c r="A6147" i="7"/>
  <c r="A6148" i="7"/>
  <c r="A6149" i="7"/>
  <c r="A6150" i="7"/>
  <c r="A6151" i="7"/>
  <c r="A6152" i="7"/>
  <c r="A6153" i="7"/>
  <c r="A6154" i="7"/>
  <c r="A6155" i="7"/>
  <c r="A6156" i="7"/>
  <c r="A6157" i="7"/>
  <c r="A6158" i="7"/>
  <c r="A6159" i="7"/>
  <c r="A6160" i="7"/>
  <c r="A6161" i="7"/>
  <c r="A6162" i="7"/>
  <c r="A6163" i="7"/>
  <c r="A6164" i="7"/>
  <c r="A6165" i="7"/>
  <c r="A6166" i="7"/>
  <c r="A6167" i="7"/>
  <c r="A6168" i="7"/>
  <c r="A6169" i="7"/>
  <c r="A6170" i="7"/>
  <c r="A6171" i="7"/>
  <c r="A6172" i="7"/>
  <c r="A6173" i="7"/>
  <c r="A6174" i="7"/>
  <c r="A6175" i="7"/>
  <c r="A6176" i="7"/>
  <c r="A6177" i="7"/>
  <c r="A6178" i="7"/>
  <c r="A6179" i="7"/>
  <c r="A6180" i="7"/>
  <c r="A6181" i="7"/>
  <c r="A6182" i="7"/>
  <c r="A6183" i="7"/>
  <c r="A6184" i="7"/>
  <c r="A6185" i="7"/>
  <c r="A6186" i="7"/>
  <c r="A6187" i="7"/>
  <c r="A6188" i="7"/>
  <c r="A6189" i="7"/>
  <c r="A6190" i="7"/>
  <c r="A6191" i="7"/>
  <c r="A6192" i="7"/>
  <c r="A6193" i="7"/>
  <c r="A6194" i="7"/>
  <c r="A6195" i="7"/>
  <c r="A6196" i="7"/>
  <c r="A6197" i="7"/>
  <c r="A6198" i="7"/>
  <c r="A6199" i="7"/>
  <c r="A6200" i="7"/>
  <c r="A6201" i="7"/>
  <c r="A6202" i="7"/>
  <c r="A6203" i="7"/>
  <c r="A6204" i="7"/>
  <c r="A6205" i="7"/>
  <c r="A6206" i="7"/>
  <c r="A6207" i="7"/>
  <c r="A6208" i="7"/>
  <c r="A6209" i="7"/>
  <c r="A6210" i="7"/>
  <c r="A6211" i="7"/>
  <c r="A6212" i="7"/>
  <c r="A6213" i="7"/>
  <c r="A6214" i="7"/>
  <c r="A6215" i="7"/>
  <c r="A6216" i="7"/>
  <c r="A6217" i="7"/>
  <c r="A6218" i="7"/>
  <c r="A6219" i="7"/>
  <c r="A6220" i="7"/>
  <c r="A6221" i="7"/>
  <c r="A6222" i="7"/>
  <c r="A6223" i="7"/>
  <c r="A6224" i="7"/>
  <c r="A6225" i="7"/>
  <c r="A6226" i="7"/>
  <c r="A6227" i="7"/>
  <c r="A6228" i="7"/>
  <c r="A6229" i="7"/>
  <c r="A6230" i="7"/>
  <c r="A6231" i="7"/>
  <c r="A6232" i="7"/>
  <c r="A6233" i="7"/>
  <c r="A6234" i="7"/>
  <c r="A6235" i="7"/>
  <c r="A6236" i="7"/>
  <c r="A6237" i="7"/>
  <c r="A6238" i="7"/>
  <c r="A6239" i="7"/>
  <c r="A6240" i="7"/>
  <c r="A6241" i="7"/>
  <c r="A6242" i="7"/>
  <c r="A6243" i="7"/>
  <c r="A6244" i="7"/>
  <c r="A6245" i="7"/>
  <c r="A6246" i="7"/>
  <c r="A6247" i="7"/>
  <c r="A6248" i="7"/>
  <c r="A6249" i="7"/>
  <c r="A6250" i="7"/>
  <c r="A6251" i="7"/>
  <c r="A6252" i="7"/>
  <c r="A6253" i="7"/>
  <c r="A6254" i="7"/>
  <c r="A6255" i="7"/>
  <c r="A6256" i="7"/>
  <c r="A6257" i="7"/>
  <c r="A6258" i="7"/>
  <c r="A6259" i="7"/>
  <c r="A6260" i="7"/>
  <c r="A6261" i="7"/>
  <c r="A6262" i="7"/>
  <c r="A6263" i="7"/>
  <c r="A6264" i="7"/>
  <c r="A6265" i="7"/>
  <c r="A6266" i="7"/>
  <c r="A6267" i="7"/>
  <c r="A6268" i="7"/>
  <c r="A6269" i="7"/>
  <c r="A6270" i="7"/>
  <c r="A6271" i="7"/>
  <c r="A6272" i="7"/>
  <c r="A6273" i="7"/>
  <c r="A6274" i="7"/>
  <c r="A6275" i="7"/>
  <c r="A6276" i="7"/>
  <c r="A6277" i="7"/>
  <c r="A6278" i="7"/>
  <c r="A6279" i="7"/>
  <c r="A6280" i="7"/>
  <c r="A6281" i="7"/>
  <c r="A6282" i="7"/>
  <c r="A6283" i="7"/>
  <c r="A6284" i="7"/>
  <c r="A6285" i="7"/>
  <c r="A6286" i="7"/>
  <c r="A6287" i="7"/>
  <c r="A6288" i="7"/>
  <c r="A6289" i="7"/>
  <c r="A6290" i="7"/>
  <c r="A6291" i="7"/>
  <c r="A6292" i="7"/>
  <c r="A6293" i="7"/>
  <c r="A6294" i="7"/>
  <c r="A6295" i="7"/>
  <c r="A6296" i="7"/>
  <c r="A6297" i="7"/>
  <c r="A6298" i="7"/>
  <c r="A6299" i="7"/>
  <c r="A6300" i="7"/>
  <c r="A6301" i="7"/>
  <c r="A6302" i="7"/>
  <c r="A6303" i="7"/>
  <c r="A6304" i="7"/>
  <c r="A6305" i="7"/>
  <c r="A6306" i="7"/>
  <c r="A6307" i="7"/>
  <c r="A6308" i="7"/>
  <c r="A6309" i="7"/>
  <c r="A6310" i="7"/>
  <c r="A6311" i="7"/>
  <c r="A6312" i="7"/>
  <c r="A6313" i="7"/>
  <c r="A6314" i="7"/>
  <c r="A6315" i="7"/>
  <c r="A6316" i="7"/>
  <c r="A6317" i="7"/>
  <c r="A6318" i="7"/>
  <c r="A6319" i="7"/>
  <c r="A6320" i="7"/>
  <c r="A6321" i="7"/>
  <c r="A6322" i="7"/>
  <c r="A6323" i="7"/>
  <c r="A6324" i="7"/>
  <c r="A6325" i="7"/>
  <c r="A6326" i="7"/>
  <c r="A6327" i="7"/>
  <c r="A6328" i="7"/>
  <c r="A6329" i="7"/>
  <c r="A6330" i="7"/>
  <c r="A6331" i="7"/>
  <c r="A6332" i="7"/>
  <c r="A6333" i="7"/>
  <c r="A6334" i="7"/>
  <c r="A6335" i="7"/>
  <c r="A6336" i="7"/>
  <c r="A6337" i="7"/>
  <c r="A6338" i="7"/>
  <c r="A6339" i="7"/>
  <c r="A6340" i="7"/>
  <c r="A6341" i="7"/>
  <c r="A6342" i="7"/>
  <c r="A6343" i="7"/>
  <c r="A6344" i="7"/>
  <c r="A6345" i="7"/>
  <c r="A6346" i="7"/>
  <c r="A6347" i="7"/>
  <c r="A6348" i="7"/>
  <c r="A6349" i="7"/>
  <c r="A6350" i="7"/>
  <c r="A6351" i="7"/>
  <c r="A6352" i="7"/>
  <c r="A6353" i="7"/>
  <c r="A6354" i="7"/>
  <c r="A6355" i="7"/>
  <c r="A6356" i="7"/>
  <c r="A6357" i="7"/>
  <c r="A6358" i="7"/>
  <c r="A6359" i="7"/>
  <c r="A6360" i="7"/>
  <c r="A6361" i="7"/>
  <c r="A6362" i="7"/>
  <c r="A6363" i="7"/>
  <c r="A6364" i="7"/>
  <c r="A6365" i="7"/>
  <c r="A6366" i="7"/>
  <c r="A6367" i="7"/>
  <c r="A6368" i="7"/>
  <c r="A6369" i="7"/>
  <c r="A6370" i="7"/>
  <c r="A6371" i="7"/>
  <c r="A6372" i="7"/>
  <c r="A6373" i="7"/>
  <c r="A6374" i="7"/>
  <c r="A6375" i="7"/>
  <c r="A6376" i="7"/>
  <c r="A6377" i="7"/>
  <c r="A6378" i="7"/>
  <c r="A6379" i="7"/>
  <c r="A6380" i="7"/>
  <c r="A6381" i="7"/>
  <c r="A6382" i="7"/>
  <c r="A6383" i="7"/>
  <c r="A6384" i="7"/>
  <c r="A6385" i="7"/>
  <c r="A6386" i="7"/>
  <c r="A6387" i="7"/>
  <c r="A6388" i="7"/>
  <c r="A6389" i="7"/>
  <c r="A6390" i="7"/>
  <c r="A6391" i="7"/>
  <c r="A6392" i="7"/>
  <c r="A6393" i="7"/>
  <c r="A6394" i="7"/>
  <c r="A6395" i="7"/>
  <c r="A6396" i="7"/>
  <c r="A6397" i="7"/>
  <c r="A6398" i="7"/>
  <c r="A6399" i="7"/>
  <c r="A6400" i="7"/>
  <c r="A6401" i="7"/>
  <c r="A6402" i="7"/>
  <c r="A6403" i="7"/>
  <c r="A6404" i="7"/>
  <c r="A6405" i="7"/>
  <c r="A6406" i="7"/>
  <c r="A6407" i="7"/>
  <c r="A6408" i="7"/>
  <c r="A6409" i="7"/>
  <c r="A6410" i="7"/>
  <c r="A6411" i="7"/>
  <c r="A6412" i="7"/>
  <c r="A6413" i="7"/>
  <c r="A6414" i="7"/>
  <c r="A6415" i="7"/>
  <c r="A6416" i="7"/>
  <c r="A6417" i="7"/>
  <c r="A6418" i="7"/>
  <c r="A6419" i="7"/>
  <c r="A6420" i="7"/>
  <c r="A6421" i="7"/>
  <c r="A6422" i="7"/>
  <c r="A6423" i="7"/>
  <c r="A6424" i="7"/>
  <c r="A6425" i="7"/>
  <c r="A6426" i="7"/>
  <c r="A6427" i="7"/>
  <c r="A6428" i="7"/>
  <c r="A6429" i="7"/>
  <c r="A6430" i="7"/>
  <c r="A6431" i="7"/>
  <c r="A6432" i="7"/>
  <c r="A6433" i="7"/>
  <c r="A6434" i="7"/>
  <c r="A6435" i="7"/>
  <c r="A6436" i="7"/>
  <c r="A6437" i="7"/>
  <c r="A6438" i="7"/>
  <c r="A6439" i="7"/>
  <c r="A6440" i="7"/>
  <c r="A6441" i="7"/>
  <c r="A6442" i="7"/>
  <c r="A6443" i="7"/>
  <c r="A6444" i="7"/>
  <c r="A6445" i="7"/>
  <c r="A6446" i="7"/>
  <c r="A6447" i="7"/>
  <c r="A6448" i="7"/>
  <c r="A6449" i="7"/>
  <c r="A6450" i="7"/>
  <c r="A6451" i="7"/>
  <c r="A6452" i="7"/>
  <c r="A6453" i="7"/>
  <c r="A6454" i="7"/>
  <c r="A6455" i="7"/>
  <c r="A6456" i="7"/>
  <c r="A6457" i="7"/>
  <c r="A6458" i="7"/>
  <c r="A6459" i="7"/>
  <c r="A6460" i="7"/>
  <c r="A6461" i="7"/>
  <c r="A6462" i="7"/>
  <c r="A6463" i="7"/>
  <c r="A6464" i="7"/>
  <c r="A6465" i="7"/>
  <c r="A6466" i="7"/>
  <c r="A6467" i="7"/>
  <c r="A6468" i="7"/>
  <c r="A6469" i="7"/>
  <c r="A6470" i="7"/>
  <c r="A6471" i="7"/>
  <c r="A6472" i="7"/>
  <c r="A6473" i="7"/>
  <c r="A6474" i="7"/>
  <c r="A6475" i="7"/>
  <c r="A6476" i="7"/>
  <c r="A6477" i="7"/>
  <c r="A6478" i="7"/>
  <c r="A6479" i="7"/>
  <c r="A6480" i="7"/>
  <c r="A6481" i="7"/>
  <c r="A6482" i="7"/>
  <c r="A6483" i="7"/>
  <c r="A6484" i="7"/>
  <c r="A6485" i="7"/>
  <c r="A6486" i="7"/>
  <c r="A6487" i="7"/>
  <c r="A6488" i="7"/>
  <c r="A6489" i="7"/>
  <c r="A6490" i="7"/>
  <c r="A6491" i="7"/>
  <c r="A6492" i="7"/>
  <c r="A6493" i="7"/>
  <c r="A6494" i="7"/>
  <c r="A6495" i="7"/>
  <c r="A6496" i="7"/>
  <c r="A6497" i="7"/>
  <c r="A6498" i="7"/>
  <c r="A6499" i="7"/>
  <c r="A6500" i="7"/>
  <c r="A6501" i="7"/>
  <c r="A6502" i="7"/>
  <c r="A6503" i="7"/>
  <c r="A6504" i="7"/>
  <c r="A6505" i="7"/>
  <c r="A6506" i="7"/>
  <c r="A6507" i="7"/>
  <c r="A6508" i="7"/>
  <c r="A6509" i="7"/>
  <c r="A6510" i="7"/>
  <c r="A6511" i="7"/>
  <c r="A6512" i="7"/>
  <c r="A6513" i="7"/>
  <c r="A6514" i="7"/>
  <c r="A6515" i="7"/>
  <c r="A6516" i="7"/>
  <c r="A6517" i="7"/>
  <c r="A6518" i="7"/>
  <c r="A6519" i="7"/>
  <c r="A6520" i="7"/>
  <c r="A6521" i="7"/>
  <c r="A6522" i="7"/>
  <c r="A6523" i="7"/>
  <c r="A6524" i="7"/>
  <c r="A6525" i="7"/>
  <c r="A6526" i="7"/>
  <c r="A6527" i="7"/>
  <c r="A6528" i="7"/>
  <c r="A6529" i="7"/>
  <c r="A6530" i="7"/>
  <c r="A6531" i="7"/>
  <c r="A6532" i="7"/>
  <c r="A6533" i="7"/>
  <c r="A6534" i="7"/>
  <c r="A6535" i="7"/>
  <c r="A6536" i="7"/>
  <c r="A6537" i="7"/>
  <c r="A6538" i="7"/>
  <c r="A6539" i="7"/>
  <c r="A6540" i="7"/>
  <c r="A6541" i="7"/>
  <c r="A6542" i="7"/>
  <c r="A6543" i="7"/>
  <c r="A6544" i="7"/>
  <c r="A6545" i="7"/>
  <c r="A6546" i="7"/>
  <c r="A6547" i="7"/>
  <c r="A6548" i="7"/>
  <c r="A6549" i="7"/>
  <c r="A6550" i="7"/>
  <c r="A6551" i="7"/>
  <c r="A6552" i="7"/>
  <c r="A6553" i="7"/>
  <c r="A6554" i="7"/>
  <c r="A6555" i="7"/>
  <c r="A6556" i="7"/>
  <c r="A6557" i="7"/>
  <c r="A6558" i="7"/>
  <c r="A6559" i="7"/>
  <c r="A6560" i="7"/>
  <c r="A6561" i="7"/>
  <c r="A6562" i="7"/>
  <c r="A6563" i="7"/>
  <c r="A6564" i="7"/>
  <c r="A6565" i="7"/>
  <c r="A6566" i="7"/>
  <c r="A6567" i="7"/>
  <c r="A6568" i="7"/>
  <c r="A6569" i="7"/>
  <c r="A6570" i="7"/>
  <c r="A6571" i="7"/>
  <c r="A6572" i="7"/>
  <c r="A6573" i="7"/>
  <c r="A6574" i="7"/>
  <c r="A6575" i="7"/>
  <c r="A6576" i="7"/>
  <c r="A6577" i="7"/>
  <c r="A6578" i="7"/>
  <c r="A6579" i="7"/>
  <c r="A6580" i="7"/>
  <c r="A6581" i="7"/>
  <c r="A6582" i="7"/>
  <c r="A6583" i="7"/>
  <c r="A6584" i="7"/>
  <c r="A6585" i="7"/>
  <c r="A6586" i="7"/>
  <c r="A6587" i="7"/>
  <c r="A6588" i="7"/>
  <c r="A6589" i="7"/>
  <c r="A6590" i="7"/>
  <c r="A6591" i="7"/>
  <c r="A6592" i="7"/>
  <c r="A6593" i="7"/>
  <c r="A6594" i="7"/>
  <c r="A6595" i="7"/>
  <c r="A6596" i="7"/>
  <c r="A6597" i="7"/>
  <c r="A6598" i="7"/>
  <c r="A6599" i="7"/>
  <c r="A6600" i="7"/>
  <c r="A6601" i="7"/>
  <c r="A6602" i="7"/>
  <c r="A6603" i="7"/>
  <c r="A6604" i="7"/>
  <c r="A6605" i="7"/>
  <c r="A6606" i="7"/>
  <c r="A6607" i="7"/>
  <c r="A6608" i="7"/>
  <c r="A6609" i="7"/>
  <c r="A6610" i="7"/>
  <c r="A6611" i="7"/>
  <c r="A6612" i="7"/>
  <c r="A6613" i="7"/>
  <c r="A6614" i="7"/>
  <c r="A6615" i="7"/>
  <c r="A6616" i="7"/>
  <c r="A6617" i="7"/>
  <c r="A6618" i="7"/>
  <c r="A6619" i="7"/>
  <c r="A6620" i="7"/>
  <c r="A6621" i="7"/>
  <c r="A6622" i="7"/>
  <c r="A6623" i="7"/>
  <c r="A6624" i="7"/>
  <c r="A6625" i="7"/>
  <c r="A6626" i="7"/>
  <c r="A6627" i="7"/>
  <c r="A6628" i="7"/>
  <c r="A6629" i="7"/>
  <c r="A6630" i="7"/>
  <c r="A6631" i="7"/>
  <c r="A6632" i="7"/>
  <c r="A6633" i="7"/>
  <c r="A6634" i="7"/>
  <c r="A6635" i="7"/>
  <c r="A6636" i="7"/>
  <c r="A6637" i="7"/>
  <c r="A6638" i="7"/>
  <c r="A6639" i="7"/>
  <c r="A6640" i="7"/>
  <c r="A6641" i="7"/>
  <c r="A6642" i="7"/>
  <c r="A6643" i="7"/>
  <c r="A6644" i="7"/>
  <c r="A6645" i="7"/>
  <c r="A6646" i="7"/>
  <c r="A6647" i="7"/>
  <c r="A6648" i="7"/>
  <c r="A6649" i="7"/>
  <c r="A6650" i="7"/>
  <c r="A6651" i="7"/>
  <c r="A6652" i="7"/>
  <c r="A6653" i="7"/>
  <c r="A6654" i="7"/>
  <c r="A6655" i="7"/>
  <c r="A6656" i="7"/>
  <c r="A6657" i="7"/>
  <c r="A6658" i="7"/>
  <c r="A6659" i="7"/>
  <c r="A6660" i="7"/>
  <c r="A6661" i="7"/>
  <c r="A6662" i="7"/>
  <c r="A6663" i="7"/>
  <c r="A6664" i="7"/>
  <c r="A6665" i="7"/>
  <c r="A6666" i="7"/>
  <c r="A6667" i="7"/>
  <c r="A6668" i="7"/>
  <c r="A6669" i="7"/>
  <c r="A6670" i="7"/>
  <c r="A6671" i="7"/>
  <c r="A6672" i="7"/>
  <c r="A6673" i="7"/>
  <c r="A6674" i="7"/>
  <c r="A6675" i="7"/>
  <c r="A6676" i="7"/>
  <c r="A6677" i="7"/>
  <c r="A6678" i="7"/>
  <c r="A6679" i="7"/>
  <c r="A6680" i="7"/>
  <c r="A6681" i="7"/>
  <c r="A6682" i="7"/>
  <c r="A6683" i="7"/>
  <c r="A6684" i="7"/>
  <c r="A6685" i="7"/>
  <c r="A6686" i="7"/>
  <c r="A6687" i="7"/>
  <c r="A6688" i="7"/>
  <c r="A6689" i="7"/>
  <c r="A6690" i="7"/>
  <c r="A6691" i="7"/>
  <c r="A6692" i="7"/>
  <c r="A6693" i="7"/>
  <c r="A6694" i="7"/>
  <c r="A6695" i="7"/>
  <c r="A6696" i="7"/>
  <c r="A6697" i="7"/>
  <c r="A6698" i="7"/>
  <c r="A6699" i="7"/>
  <c r="A6700" i="7"/>
  <c r="A6701" i="7"/>
  <c r="A6702" i="7"/>
  <c r="A6703" i="7"/>
  <c r="A6704" i="7"/>
  <c r="A6705" i="7"/>
  <c r="A6706" i="7"/>
  <c r="A6707" i="7"/>
  <c r="A6708" i="7"/>
  <c r="A6709" i="7"/>
  <c r="A6710" i="7"/>
  <c r="A6711" i="7"/>
  <c r="A6712" i="7"/>
  <c r="A6713" i="7"/>
  <c r="A6714" i="7"/>
  <c r="A6715" i="7"/>
  <c r="A6716" i="7"/>
  <c r="A6717" i="7"/>
  <c r="A6718" i="7"/>
  <c r="A6719" i="7"/>
  <c r="A6720" i="7"/>
  <c r="A6721" i="7"/>
  <c r="A6722" i="7"/>
  <c r="A6723" i="7"/>
  <c r="A6724" i="7"/>
  <c r="A6725" i="7"/>
  <c r="A6726" i="7"/>
  <c r="A6727" i="7"/>
  <c r="A6728" i="7"/>
  <c r="A6729" i="7"/>
  <c r="A6730" i="7"/>
  <c r="A6731" i="7"/>
  <c r="A6732" i="7"/>
  <c r="A6733" i="7"/>
  <c r="A6734" i="7"/>
  <c r="A6735" i="7"/>
  <c r="A6736" i="7"/>
  <c r="A6737" i="7"/>
  <c r="A6738" i="7"/>
  <c r="A6739" i="7"/>
  <c r="A6740" i="7"/>
  <c r="A6741" i="7"/>
  <c r="A6742" i="7"/>
  <c r="A6743" i="7"/>
  <c r="A6744" i="7"/>
  <c r="A6745" i="7"/>
  <c r="A6746" i="7"/>
  <c r="A6747" i="7"/>
  <c r="A6748" i="7"/>
  <c r="A6749" i="7"/>
  <c r="A6750" i="7"/>
  <c r="A6751" i="7"/>
  <c r="A6752" i="7"/>
  <c r="A6753" i="7"/>
  <c r="A6754" i="7"/>
  <c r="A6755" i="7"/>
  <c r="A6756" i="7"/>
  <c r="A6757" i="7"/>
  <c r="A6758" i="7"/>
  <c r="A6759" i="7"/>
  <c r="A6760" i="7"/>
  <c r="A6761" i="7"/>
  <c r="A6762" i="7"/>
  <c r="A6763" i="7"/>
  <c r="A6764" i="7"/>
  <c r="A6765" i="7"/>
  <c r="A6766" i="7"/>
  <c r="A6767" i="7"/>
  <c r="A6768" i="7"/>
  <c r="A6769" i="7"/>
  <c r="A6770" i="7"/>
  <c r="A6771" i="7"/>
  <c r="A6772" i="7"/>
  <c r="A6773" i="7"/>
  <c r="A6774" i="7"/>
  <c r="A6775" i="7"/>
  <c r="A6776" i="7"/>
  <c r="A6777" i="7"/>
  <c r="A6778" i="7"/>
  <c r="A6779" i="7"/>
  <c r="A6780" i="7"/>
  <c r="A6781" i="7"/>
  <c r="A6782" i="7"/>
  <c r="A6783" i="7"/>
  <c r="A6784" i="7"/>
  <c r="A6785" i="7"/>
  <c r="A6786" i="7"/>
  <c r="A6787" i="7"/>
  <c r="A6788" i="7"/>
  <c r="A6789" i="7"/>
  <c r="A6790" i="7"/>
  <c r="A6791" i="7"/>
  <c r="A6792" i="7"/>
  <c r="A6793" i="7"/>
  <c r="A6794" i="7"/>
  <c r="A6795" i="7"/>
  <c r="A6796" i="7"/>
  <c r="A6797" i="7"/>
  <c r="A6798" i="7"/>
  <c r="A6799" i="7"/>
  <c r="A6800" i="7"/>
  <c r="A6801" i="7"/>
  <c r="A6802" i="7"/>
  <c r="A6803" i="7"/>
  <c r="A6804" i="7"/>
  <c r="A6805" i="7"/>
  <c r="A6806" i="7"/>
  <c r="A6807" i="7"/>
  <c r="A6808" i="7"/>
  <c r="A6809" i="7"/>
  <c r="A6810" i="7"/>
  <c r="A6811" i="7"/>
  <c r="A6812" i="7"/>
  <c r="A6813" i="7"/>
  <c r="A6814" i="7"/>
  <c r="A6815" i="7"/>
  <c r="A6816" i="7"/>
  <c r="A6817" i="7"/>
  <c r="A6818" i="7"/>
  <c r="A6819" i="7"/>
  <c r="A6820" i="7"/>
  <c r="A6821" i="7"/>
  <c r="A6822" i="7"/>
  <c r="A6823" i="7"/>
  <c r="A6824" i="7"/>
  <c r="A6825" i="7"/>
  <c r="A6826" i="7"/>
  <c r="A6827" i="7"/>
  <c r="A6828" i="7"/>
  <c r="A6829" i="7"/>
  <c r="A6830" i="7"/>
  <c r="A6831" i="7"/>
  <c r="A6832" i="7"/>
  <c r="A6833" i="7"/>
  <c r="A6834" i="7"/>
  <c r="A6835" i="7"/>
  <c r="A6836" i="7"/>
  <c r="A6837" i="7"/>
  <c r="A6838" i="7"/>
  <c r="A6839" i="7"/>
  <c r="A6840" i="7"/>
  <c r="A6841" i="7"/>
  <c r="A6842" i="7"/>
  <c r="A6843" i="7"/>
  <c r="A6844" i="7"/>
  <c r="A6845" i="7"/>
  <c r="A6846" i="7"/>
  <c r="A6847" i="7"/>
  <c r="A6848" i="7"/>
  <c r="A6849" i="7"/>
  <c r="A6850" i="7"/>
  <c r="A6851" i="7"/>
  <c r="A6852" i="7"/>
  <c r="A6853" i="7"/>
  <c r="A6854" i="7"/>
  <c r="A6855" i="7"/>
  <c r="A6856" i="7"/>
  <c r="A6857" i="7"/>
  <c r="A6858" i="7"/>
  <c r="A6859" i="7"/>
  <c r="A6860" i="7"/>
  <c r="A6861" i="7"/>
  <c r="A6862" i="7"/>
  <c r="A6863" i="7"/>
  <c r="A6864" i="7"/>
  <c r="A6865" i="7"/>
  <c r="A6866" i="7"/>
  <c r="A6867" i="7"/>
  <c r="A6868" i="7"/>
  <c r="A6869" i="7"/>
  <c r="A6870" i="7"/>
  <c r="A6871" i="7"/>
  <c r="A2" i="7"/>
  <c r="R30" i="7" l="1"/>
  <c r="T30" i="7"/>
  <c r="M30" i="7"/>
  <c r="U30" i="7"/>
  <c r="N30" i="7"/>
  <c r="V30" i="7"/>
  <c r="O30" i="7"/>
  <c r="W30" i="7"/>
  <c r="P30" i="7"/>
  <c r="D47" i="5"/>
  <c r="D46" i="5"/>
  <c r="E47" i="5"/>
  <c r="E46" i="5"/>
  <c r="F47" i="5"/>
  <c r="F46" i="5"/>
  <c r="G47" i="5"/>
  <c r="G46" i="5"/>
  <c r="H47" i="5"/>
  <c r="H46" i="5"/>
  <c r="I47" i="5"/>
  <c r="I46" i="5"/>
  <c r="J47" i="5"/>
  <c r="J46" i="5"/>
  <c r="K47" i="5"/>
  <c r="K46" i="5"/>
  <c r="L47" i="5"/>
  <c r="L46" i="5"/>
  <c r="C47" i="5"/>
  <c r="C46" i="5"/>
  <c r="B47" i="5"/>
  <c r="B46" i="5"/>
  <c r="L45" i="5"/>
  <c r="K45" i="5"/>
  <c r="J45" i="5"/>
  <c r="I45" i="5"/>
  <c r="H45" i="5"/>
  <c r="G45" i="5"/>
  <c r="F45" i="5"/>
  <c r="E45" i="5"/>
  <c r="D45" i="5"/>
  <c r="C45" i="5"/>
  <c r="B45" i="5"/>
  <c r="L44" i="5"/>
  <c r="K44" i="5"/>
  <c r="J44" i="5"/>
  <c r="I44" i="5"/>
  <c r="H44" i="5"/>
  <c r="G44" i="5"/>
  <c r="F44" i="5"/>
  <c r="E44" i="5"/>
  <c r="D44" i="5"/>
  <c r="C44" i="5"/>
  <c r="B44" i="5"/>
  <c r="L43" i="5"/>
  <c r="K43" i="5"/>
  <c r="J43" i="5"/>
  <c r="I43" i="5"/>
  <c r="H43" i="5"/>
  <c r="G43" i="5"/>
  <c r="F43" i="5"/>
  <c r="E43" i="5"/>
  <c r="D43" i="5"/>
  <c r="C43" i="5"/>
  <c r="B43" i="5"/>
  <c r="L42" i="5"/>
  <c r="K42" i="5"/>
  <c r="J42" i="5"/>
  <c r="I42" i="5"/>
  <c r="H42" i="5"/>
  <c r="G42" i="5"/>
  <c r="F42" i="5"/>
  <c r="E42" i="5"/>
  <c r="D42" i="5"/>
  <c r="C42" i="5"/>
  <c r="B42" i="5"/>
  <c r="L41" i="5"/>
  <c r="K41" i="5"/>
  <c r="J41" i="5"/>
  <c r="I41" i="5"/>
  <c r="H41" i="5"/>
  <c r="G41" i="5"/>
  <c r="F41" i="5"/>
  <c r="E41" i="5"/>
  <c r="D41" i="5"/>
  <c r="C41" i="5"/>
  <c r="B41" i="5"/>
  <c r="L40" i="5"/>
  <c r="K40" i="5"/>
  <c r="J40" i="5"/>
  <c r="I40" i="5"/>
  <c r="H40" i="5"/>
  <c r="G40" i="5"/>
  <c r="F40" i="5"/>
  <c r="E40" i="5"/>
  <c r="D40" i="5"/>
  <c r="C40" i="5"/>
  <c r="B40" i="5"/>
  <c r="L39" i="5"/>
  <c r="K39" i="5"/>
  <c r="J39" i="5"/>
  <c r="I39" i="5"/>
  <c r="H39" i="5"/>
  <c r="G39" i="5"/>
  <c r="F39" i="5"/>
  <c r="E39" i="5"/>
  <c r="D39" i="5"/>
  <c r="C39" i="5"/>
  <c r="B39" i="5"/>
  <c r="L38" i="5"/>
  <c r="K38" i="5"/>
  <c r="J38" i="5"/>
  <c r="I38" i="5"/>
  <c r="H38" i="5"/>
  <c r="G38" i="5"/>
  <c r="F38" i="5"/>
  <c r="E38" i="5"/>
  <c r="D38" i="5"/>
  <c r="C38" i="5"/>
  <c r="B38" i="5"/>
  <c r="L37" i="5"/>
  <c r="K37" i="5"/>
  <c r="J37" i="5"/>
  <c r="I37" i="5"/>
  <c r="H37" i="5"/>
  <c r="G37" i="5"/>
  <c r="F37" i="5"/>
  <c r="E37" i="5"/>
  <c r="D37" i="5"/>
  <c r="C37" i="5"/>
  <c r="B37" i="5"/>
  <c r="K5" i="5"/>
  <c r="L5" i="5"/>
  <c r="K6" i="5"/>
  <c r="L6" i="5"/>
  <c r="K7" i="5"/>
  <c r="L7" i="5"/>
  <c r="K8" i="5"/>
  <c r="L8" i="5"/>
  <c r="K9" i="5"/>
  <c r="L9" i="5"/>
  <c r="K10" i="5"/>
  <c r="L10" i="5"/>
  <c r="K11" i="5"/>
  <c r="L11" i="5"/>
  <c r="K12" i="5"/>
  <c r="L12" i="5"/>
  <c r="K13" i="5"/>
  <c r="L13" i="5"/>
  <c r="K14" i="5"/>
  <c r="L14" i="5"/>
  <c r="K15" i="5"/>
  <c r="L15" i="5"/>
  <c r="K16" i="5"/>
  <c r="L16" i="5"/>
  <c r="K17" i="5"/>
  <c r="L17" i="5"/>
  <c r="K18" i="5"/>
  <c r="L18" i="5"/>
  <c r="K19" i="5"/>
  <c r="L19" i="5"/>
  <c r="K20" i="5"/>
  <c r="L20" i="5"/>
  <c r="K21" i="5"/>
  <c r="L21" i="5"/>
  <c r="K22" i="5"/>
  <c r="L22" i="5"/>
  <c r="K23" i="5"/>
  <c r="L23" i="5"/>
  <c r="K24" i="5"/>
  <c r="L24" i="5"/>
  <c r="K25" i="5"/>
  <c r="L25" i="5"/>
  <c r="K26" i="5"/>
  <c r="L26" i="5"/>
  <c r="K27" i="5"/>
  <c r="L27" i="5"/>
  <c r="K28" i="5"/>
  <c r="L28" i="5"/>
  <c r="K29" i="5"/>
  <c r="L29" i="5"/>
  <c r="K30" i="5"/>
  <c r="L30" i="5"/>
  <c r="K31" i="5"/>
  <c r="L31" i="5"/>
  <c r="K32" i="5"/>
  <c r="L32" i="5"/>
  <c r="K33" i="5"/>
  <c r="L33" i="5"/>
  <c r="K34" i="5"/>
  <c r="L34" i="5"/>
  <c r="K35" i="5"/>
  <c r="L35" i="5"/>
  <c r="K36" i="5"/>
  <c r="L36" i="5"/>
  <c r="D5" i="5"/>
  <c r="E5" i="5"/>
  <c r="F5" i="5"/>
  <c r="G5" i="5"/>
  <c r="H5" i="5"/>
  <c r="I5" i="5"/>
  <c r="J5" i="5"/>
  <c r="D6" i="5"/>
  <c r="E6" i="5"/>
  <c r="F6" i="5"/>
  <c r="G6" i="5"/>
  <c r="H6" i="5"/>
  <c r="I6" i="5"/>
  <c r="J6" i="5"/>
  <c r="J50" i="5" s="1"/>
  <c r="D7" i="5"/>
  <c r="E7" i="5"/>
  <c r="F7" i="5"/>
  <c r="G7" i="5"/>
  <c r="H7" i="5"/>
  <c r="I7" i="5"/>
  <c r="J7" i="5"/>
  <c r="D8" i="5"/>
  <c r="E8" i="5"/>
  <c r="F8" i="5"/>
  <c r="G8" i="5"/>
  <c r="H8" i="5"/>
  <c r="I8" i="5"/>
  <c r="J8" i="5"/>
  <c r="D9" i="5"/>
  <c r="E9" i="5"/>
  <c r="F9" i="5"/>
  <c r="G9" i="5"/>
  <c r="H9" i="5"/>
  <c r="I9" i="5"/>
  <c r="J9" i="5"/>
  <c r="D10" i="5"/>
  <c r="E10" i="5"/>
  <c r="F10" i="5"/>
  <c r="G10" i="5"/>
  <c r="H10" i="5"/>
  <c r="I10" i="5"/>
  <c r="J10" i="5"/>
  <c r="D11" i="5"/>
  <c r="E11" i="5"/>
  <c r="F11" i="5"/>
  <c r="G11" i="5"/>
  <c r="H11" i="5"/>
  <c r="I11" i="5"/>
  <c r="J11" i="5"/>
  <c r="D12" i="5"/>
  <c r="E12" i="5"/>
  <c r="F12" i="5"/>
  <c r="G12" i="5"/>
  <c r="H12" i="5"/>
  <c r="I12" i="5"/>
  <c r="J12" i="5"/>
  <c r="D13" i="5"/>
  <c r="E13" i="5"/>
  <c r="F13" i="5"/>
  <c r="G13" i="5"/>
  <c r="H13" i="5"/>
  <c r="I13" i="5"/>
  <c r="J13" i="5"/>
  <c r="D14" i="5"/>
  <c r="E14" i="5"/>
  <c r="F14" i="5"/>
  <c r="G14" i="5"/>
  <c r="H14" i="5"/>
  <c r="I14" i="5"/>
  <c r="J14" i="5"/>
  <c r="D15" i="5"/>
  <c r="E15" i="5"/>
  <c r="F15" i="5"/>
  <c r="G15" i="5"/>
  <c r="H15" i="5"/>
  <c r="I15" i="5"/>
  <c r="J15" i="5"/>
  <c r="D16" i="5"/>
  <c r="E16" i="5"/>
  <c r="F16" i="5"/>
  <c r="G16" i="5"/>
  <c r="H16" i="5"/>
  <c r="I16" i="5"/>
  <c r="J16" i="5"/>
  <c r="D17" i="5"/>
  <c r="E17" i="5"/>
  <c r="F17" i="5"/>
  <c r="G17" i="5"/>
  <c r="H17" i="5"/>
  <c r="I17" i="5"/>
  <c r="J17" i="5"/>
  <c r="D18" i="5"/>
  <c r="E18" i="5"/>
  <c r="F18" i="5"/>
  <c r="G18" i="5"/>
  <c r="H18" i="5"/>
  <c r="I18" i="5"/>
  <c r="J18" i="5"/>
  <c r="D19" i="5"/>
  <c r="E19" i="5"/>
  <c r="F19" i="5"/>
  <c r="G19" i="5"/>
  <c r="H19" i="5"/>
  <c r="I19" i="5"/>
  <c r="J19" i="5"/>
  <c r="D20" i="5"/>
  <c r="E20" i="5"/>
  <c r="F20" i="5"/>
  <c r="G20" i="5"/>
  <c r="H20" i="5"/>
  <c r="I20" i="5"/>
  <c r="J20" i="5"/>
  <c r="D21" i="5"/>
  <c r="E21" i="5"/>
  <c r="F21" i="5"/>
  <c r="G21" i="5"/>
  <c r="H21" i="5"/>
  <c r="I21" i="5"/>
  <c r="J21" i="5"/>
  <c r="D22" i="5"/>
  <c r="E22" i="5"/>
  <c r="F22" i="5"/>
  <c r="G22" i="5"/>
  <c r="H22" i="5"/>
  <c r="I22" i="5"/>
  <c r="J22" i="5"/>
  <c r="D23" i="5"/>
  <c r="E23" i="5"/>
  <c r="F23" i="5"/>
  <c r="G23" i="5"/>
  <c r="H23" i="5"/>
  <c r="I23" i="5"/>
  <c r="J23" i="5"/>
  <c r="D24" i="5"/>
  <c r="E24" i="5"/>
  <c r="F24" i="5"/>
  <c r="G24" i="5"/>
  <c r="H24" i="5"/>
  <c r="I24" i="5"/>
  <c r="J24" i="5"/>
  <c r="D25" i="5"/>
  <c r="E25" i="5"/>
  <c r="F25" i="5"/>
  <c r="G25" i="5"/>
  <c r="H25" i="5"/>
  <c r="I25" i="5"/>
  <c r="J25" i="5"/>
  <c r="D26" i="5"/>
  <c r="E26" i="5"/>
  <c r="F26" i="5"/>
  <c r="G26" i="5"/>
  <c r="H26" i="5"/>
  <c r="I26" i="5"/>
  <c r="J26" i="5"/>
  <c r="D27" i="5"/>
  <c r="E27" i="5"/>
  <c r="F27" i="5"/>
  <c r="G27" i="5"/>
  <c r="H27" i="5"/>
  <c r="I27" i="5"/>
  <c r="J27" i="5"/>
  <c r="D28" i="5"/>
  <c r="E28" i="5"/>
  <c r="F28" i="5"/>
  <c r="G28" i="5"/>
  <c r="H28" i="5"/>
  <c r="I28" i="5"/>
  <c r="J28" i="5"/>
  <c r="D29" i="5"/>
  <c r="E29" i="5"/>
  <c r="F29" i="5"/>
  <c r="G29" i="5"/>
  <c r="H29" i="5"/>
  <c r="I29" i="5"/>
  <c r="J29" i="5"/>
  <c r="D30" i="5"/>
  <c r="E30" i="5"/>
  <c r="F30" i="5"/>
  <c r="G30" i="5"/>
  <c r="H30" i="5"/>
  <c r="I30" i="5"/>
  <c r="J30" i="5"/>
  <c r="D31" i="5"/>
  <c r="E31" i="5"/>
  <c r="F31" i="5"/>
  <c r="G31" i="5"/>
  <c r="H31" i="5"/>
  <c r="I31" i="5"/>
  <c r="J31" i="5"/>
  <c r="D32" i="5"/>
  <c r="E32" i="5"/>
  <c r="F32" i="5"/>
  <c r="G32" i="5"/>
  <c r="H32" i="5"/>
  <c r="I32" i="5"/>
  <c r="J32" i="5"/>
  <c r="D33" i="5"/>
  <c r="E33" i="5"/>
  <c r="F33" i="5"/>
  <c r="G33" i="5"/>
  <c r="H33" i="5"/>
  <c r="I33" i="5"/>
  <c r="J33" i="5"/>
  <c r="D34" i="5"/>
  <c r="E34" i="5"/>
  <c r="F34" i="5"/>
  <c r="G34" i="5"/>
  <c r="H34" i="5"/>
  <c r="I34" i="5"/>
  <c r="J34" i="5"/>
  <c r="D35" i="5"/>
  <c r="E35" i="5"/>
  <c r="F35" i="5"/>
  <c r="G35" i="5"/>
  <c r="H35" i="5"/>
  <c r="I35" i="5"/>
  <c r="J35" i="5"/>
  <c r="D36" i="5"/>
  <c r="E36" i="5"/>
  <c r="F36" i="5"/>
  <c r="G36" i="5"/>
  <c r="H36" i="5"/>
  <c r="I36" i="5"/>
  <c r="J36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5" i="5"/>
  <c r="C4" i="5"/>
  <c r="D4" i="5"/>
  <c r="E4" i="5"/>
  <c r="F4" i="5"/>
  <c r="G4" i="5"/>
  <c r="H4" i="5"/>
  <c r="I4" i="5"/>
  <c r="J4" i="5"/>
  <c r="K4" i="5"/>
  <c r="L4" i="5"/>
  <c r="M4" i="5" s="1"/>
  <c r="N4" i="5" s="1"/>
  <c r="O4" i="5" s="1"/>
  <c r="P4" i="5" s="1"/>
  <c r="Q4" i="5" s="1"/>
  <c r="B33" i="5"/>
  <c r="B34" i="5"/>
  <c r="B35" i="5"/>
  <c r="B36" i="5"/>
  <c r="B27" i="5"/>
  <c r="B28" i="5"/>
  <c r="B29" i="5"/>
  <c r="B30" i="5"/>
  <c r="B31" i="5"/>
  <c r="B32" i="5"/>
  <c r="B21" i="5"/>
  <c r="B22" i="5"/>
  <c r="B23" i="5"/>
  <c r="B24" i="5"/>
  <c r="B25" i="5"/>
  <c r="B26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4" i="5"/>
  <c r="S66" i="2"/>
  <c r="S65" i="2"/>
  <c r="S64" i="2"/>
  <c r="S63" i="2"/>
  <c r="R66" i="2"/>
  <c r="R65" i="2"/>
  <c r="R64" i="2"/>
  <c r="R63" i="2"/>
  <c r="Q66" i="2"/>
  <c r="Q65" i="2"/>
  <c r="Q64" i="2"/>
  <c r="Q63" i="2"/>
  <c r="P66" i="2"/>
  <c r="P65" i="2"/>
  <c r="P64" i="2"/>
  <c r="P63" i="2"/>
  <c r="O66" i="2"/>
  <c r="O65" i="2"/>
  <c r="O67" i="2" s="1"/>
  <c r="O64" i="2"/>
  <c r="O63" i="2"/>
  <c r="N66" i="2"/>
  <c r="N65" i="2"/>
  <c r="N64" i="2"/>
  <c r="N63" i="2"/>
  <c r="M66" i="2"/>
  <c r="M65" i="2"/>
  <c r="M64" i="2"/>
  <c r="M63" i="2"/>
  <c r="L66" i="2"/>
  <c r="L65" i="2"/>
  <c r="L64" i="2"/>
  <c r="L63" i="2"/>
  <c r="K66" i="2"/>
  <c r="K65" i="2"/>
  <c r="K64" i="2"/>
  <c r="K63" i="2"/>
  <c r="J66" i="2"/>
  <c r="J65" i="2"/>
  <c r="J64" i="2"/>
  <c r="J63" i="2"/>
  <c r="I66" i="2"/>
  <c r="I65" i="2"/>
  <c r="I64" i="2"/>
  <c r="I63" i="2"/>
  <c r="H66" i="2"/>
  <c r="H65" i="2"/>
  <c r="H64" i="2"/>
  <c r="H63" i="2"/>
  <c r="G66" i="2"/>
  <c r="G65" i="2"/>
  <c r="G67" i="2" s="1"/>
  <c r="G64" i="2"/>
  <c r="G63" i="2"/>
  <c r="F66" i="2"/>
  <c r="F65" i="2"/>
  <c r="F64" i="2"/>
  <c r="F63" i="2"/>
  <c r="E66" i="2"/>
  <c r="E65" i="2"/>
  <c r="E64" i="2"/>
  <c r="E63" i="2"/>
  <c r="D66" i="2"/>
  <c r="D65" i="2"/>
  <c r="D64" i="2"/>
  <c r="D63" i="2"/>
  <c r="E116" i="2"/>
  <c r="F116" i="2"/>
  <c r="G116" i="2"/>
  <c r="H116" i="2"/>
  <c r="I116" i="2"/>
  <c r="J116" i="2"/>
  <c r="K116" i="2"/>
  <c r="K119" i="2" s="1"/>
  <c r="L116" i="2"/>
  <c r="M116" i="2"/>
  <c r="N116" i="2"/>
  <c r="O116" i="2"/>
  <c r="O119" i="2" s="1"/>
  <c r="P116" i="2"/>
  <c r="P119" i="2" s="1"/>
  <c r="Q116" i="2"/>
  <c r="R116" i="2"/>
  <c r="R119" i="2" s="1"/>
  <c r="S116" i="2"/>
  <c r="S119" i="2" s="1"/>
  <c r="T115" i="2"/>
  <c r="T30" i="2" s="1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S109" i="2"/>
  <c r="S105" i="2"/>
  <c r="S104" i="2"/>
  <c r="T104" i="2" s="1"/>
  <c r="R109" i="2"/>
  <c r="R105" i="2"/>
  <c r="R104" i="2"/>
  <c r="Q109" i="2"/>
  <c r="Q105" i="2"/>
  <c r="Q104" i="2"/>
  <c r="P109" i="2"/>
  <c r="P105" i="2"/>
  <c r="P104" i="2"/>
  <c r="O109" i="2"/>
  <c r="O105" i="2"/>
  <c r="O104" i="2"/>
  <c r="N109" i="2"/>
  <c r="N105" i="2"/>
  <c r="N104" i="2"/>
  <c r="M109" i="2"/>
  <c r="M105" i="2"/>
  <c r="M104" i="2"/>
  <c r="L109" i="2"/>
  <c r="L105" i="2"/>
  <c r="L104" i="2"/>
  <c r="K109" i="2"/>
  <c r="K105" i="2"/>
  <c r="K104" i="2"/>
  <c r="J109" i="2"/>
  <c r="J105" i="2"/>
  <c r="J104" i="2"/>
  <c r="I109" i="2"/>
  <c r="I105" i="2"/>
  <c r="I104" i="2"/>
  <c r="H109" i="2"/>
  <c r="H105" i="2"/>
  <c r="H104" i="2"/>
  <c r="G109" i="2"/>
  <c r="G105" i="2"/>
  <c r="G104" i="2"/>
  <c r="F109" i="2"/>
  <c r="F105" i="2"/>
  <c r="F104" i="2"/>
  <c r="E109" i="2"/>
  <c r="E105" i="2"/>
  <c r="E104" i="2"/>
  <c r="D109" i="2"/>
  <c r="D105" i="2"/>
  <c r="D104" i="2"/>
  <c r="C109" i="2"/>
  <c r="X54" i="2"/>
  <c r="AB54" i="2" s="1"/>
  <c r="W54" i="2"/>
  <c r="AA54" i="2" s="1"/>
  <c r="V54" i="2"/>
  <c r="U54" i="2"/>
  <c r="V56" i="2"/>
  <c r="Z56" i="2" s="1"/>
  <c r="AD56" i="2" s="1"/>
  <c r="W56" i="2"/>
  <c r="AA56" i="2" s="1"/>
  <c r="X56" i="2"/>
  <c r="AB56" i="2" s="1"/>
  <c r="U56" i="2"/>
  <c r="Y56" i="2" s="1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T55" i="2"/>
  <c r="U55" i="2" s="1"/>
  <c r="S60" i="2"/>
  <c r="R60" i="2"/>
  <c r="Q60" i="2"/>
  <c r="U60" i="2" s="1"/>
  <c r="P60" i="2"/>
  <c r="T60" i="2" s="1"/>
  <c r="O60" i="2"/>
  <c r="N60" i="2"/>
  <c r="M60" i="2"/>
  <c r="L60" i="2"/>
  <c r="K60" i="2"/>
  <c r="J60" i="2"/>
  <c r="I60" i="2"/>
  <c r="H60" i="2"/>
  <c r="G60" i="2"/>
  <c r="F60" i="2"/>
  <c r="E60" i="2"/>
  <c r="D60" i="2"/>
  <c r="Y54" i="2"/>
  <c r="AC56" i="2"/>
  <c r="AG56" i="2" s="1"/>
  <c r="S48" i="2"/>
  <c r="S47" i="2"/>
  <c r="S49" i="2" s="1"/>
  <c r="S46" i="2"/>
  <c r="S45" i="2"/>
  <c r="S44" i="2"/>
  <c r="S43" i="2"/>
  <c r="S42" i="2"/>
  <c r="S41" i="2"/>
  <c r="S40" i="2"/>
  <c r="S39" i="2"/>
  <c r="S37" i="2"/>
  <c r="S34" i="2"/>
  <c r="S33" i="2"/>
  <c r="S31" i="2"/>
  <c r="S30" i="2"/>
  <c r="S19" i="2"/>
  <c r="S18" i="2"/>
  <c r="S17" i="2"/>
  <c r="S16" i="2"/>
  <c r="W16" i="2" s="1"/>
  <c r="S12" i="2"/>
  <c r="R48" i="2"/>
  <c r="R47" i="2"/>
  <c r="R49" i="2" s="1"/>
  <c r="R46" i="2"/>
  <c r="R45" i="2"/>
  <c r="R44" i="2"/>
  <c r="R43" i="2"/>
  <c r="R42" i="2"/>
  <c r="R41" i="2"/>
  <c r="R40" i="2"/>
  <c r="R39" i="2"/>
  <c r="R37" i="2"/>
  <c r="R34" i="2"/>
  <c r="R33" i="2"/>
  <c r="R31" i="2"/>
  <c r="R30" i="2"/>
  <c r="R22" i="2"/>
  <c r="R21" i="2"/>
  <c r="R19" i="2"/>
  <c r="R18" i="2"/>
  <c r="R17" i="2"/>
  <c r="R16" i="2"/>
  <c r="V16" i="2" s="1"/>
  <c r="R12" i="2"/>
  <c r="Q48" i="2"/>
  <c r="Q47" i="2"/>
  <c r="Q49" i="2" s="1"/>
  <c r="Q46" i="2"/>
  <c r="Q45" i="2"/>
  <c r="Q44" i="2"/>
  <c r="Q43" i="2"/>
  <c r="Q42" i="2"/>
  <c r="Q41" i="2"/>
  <c r="Q40" i="2"/>
  <c r="Q39" i="2"/>
  <c r="Q37" i="2"/>
  <c r="Q34" i="2"/>
  <c r="Q33" i="2"/>
  <c r="Q31" i="2"/>
  <c r="Q30" i="2"/>
  <c r="Q22" i="2"/>
  <c r="Q21" i="2"/>
  <c r="Q19" i="2"/>
  <c r="Q18" i="2"/>
  <c r="Q17" i="2"/>
  <c r="Q16" i="2"/>
  <c r="U16" i="2" s="1"/>
  <c r="Q12" i="2"/>
  <c r="P48" i="2"/>
  <c r="P47" i="2"/>
  <c r="P49" i="2" s="1"/>
  <c r="P46" i="2"/>
  <c r="P45" i="2"/>
  <c r="P44" i="2"/>
  <c r="P43" i="2"/>
  <c r="P42" i="2"/>
  <c r="P41" i="2"/>
  <c r="P40" i="2"/>
  <c r="P39" i="2"/>
  <c r="P37" i="2"/>
  <c r="P34" i="2"/>
  <c r="P33" i="2"/>
  <c r="P31" i="2"/>
  <c r="P30" i="2"/>
  <c r="P22" i="2"/>
  <c r="P21" i="2"/>
  <c r="P19" i="2"/>
  <c r="P18" i="2"/>
  <c r="P17" i="2"/>
  <c r="P16" i="2"/>
  <c r="P12" i="2"/>
  <c r="O48" i="2"/>
  <c r="O47" i="2"/>
  <c r="O49" i="2" s="1"/>
  <c r="O46" i="2"/>
  <c r="O45" i="2"/>
  <c r="O44" i="2"/>
  <c r="O43" i="2"/>
  <c r="O42" i="2"/>
  <c r="O41" i="2"/>
  <c r="O40" i="2"/>
  <c r="O39" i="2"/>
  <c r="O37" i="2"/>
  <c r="O34" i="2"/>
  <c r="O33" i="2"/>
  <c r="O31" i="2"/>
  <c r="O30" i="2"/>
  <c r="O22" i="2"/>
  <c r="O21" i="2"/>
  <c r="O19" i="2"/>
  <c r="O18" i="2"/>
  <c r="O17" i="2"/>
  <c r="O16" i="2"/>
  <c r="O12" i="2"/>
  <c r="N48" i="2"/>
  <c r="N47" i="2"/>
  <c r="N49" i="2" s="1"/>
  <c r="N46" i="2"/>
  <c r="N45" i="2"/>
  <c r="N44" i="2"/>
  <c r="N43" i="2"/>
  <c r="N42" i="2"/>
  <c r="N41" i="2"/>
  <c r="N40" i="2"/>
  <c r="N39" i="2"/>
  <c r="N37" i="2"/>
  <c r="N34" i="2"/>
  <c r="N33" i="2"/>
  <c r="N31" i="2"/>
  <c r="N30" i="2"/>
  <c r="N22" i="2"/>
  <c r="N21" i="2"/>
  <c r="N19" i="2"/>
  <c r="N18" i="2"/>
  <c r="N17" i="2"/>
  <c r="N16" i="2"/>
  <c r="N12" i="2"/>
  <c r="M16" i="2"/>
  <c r="M17" i="2"/>
  <c r="M18" i="2"/>
  <c r="M19" i="2"/>
  <c r="M21" i="2"/>
  <c r="M22" i="2"/>
  <c r="M30" i="2"/>
  <c r="M31" i="2"/>
  <c r="M33" i="2"/>
  <c r="M34" i="2"/>
  <c r="M37" i="2"/>
  <c r="M39" i="2"/>
  <c r="M40" i="2"/>
  <c r="M41" i="2"/>
  <c r="M42" i="2"/>
  <c r="M43" i="2"/>
  <c r="M44" i="2"/>
  <c r="M45" i="2"/>
  <c r="M46" i="2"/>
  <c r="M47" i="2"/>
  <c r="M49" i="2" s="1"/>
  <c r="M48" i="2"/>
  <c r="M12" i="2"/>
  <c r="D16" i="2"/>
  <c r="D17" i="2" s="1"/>
  <c r="E16" i="2"/>
  <c r="F16" i="2"/>
  <c r="F17" i="2" s="1"/>
  <c r="G16" i="2"/>
  <c r="G17" i="2" s="1"/>
  <c r="H16" i="2"/>
  <c r="H17" i="2" s="1"/>
  <c r="I16" i="2"/>
  <c r="I17" i="2" s="1"/>
  <c r="J16" i="2"/>
  <c r="J17" i="2" s="1"/>
  <c r="K16" i="2"/>
  <c r="L16" i="2"/>
  <c r="K17" i="2"/>
  <c r="L17" i="2"/>
  <c r="D18" i="2"/>
  <c r="E18" i="2"/>
  <c r="F18" i="2"/>
  <c r="G18" i="2"/>
  <c r="H18" i="2"/>
  <c r="I18" i="2"/>
  <c r="J18" i="2"/>
  <c r="K18" i="2"/>
  <c r="L18" i="2"/>
  <c r="D19" i="2"/>
  <c r="E19" i="2"/>
  <c r="F19" i="2"/>
  <c r="G19" i="2"/>
  <c r="H19" i="2"/>
  <c r="I19" i="2"/>
  <c r="J19" i="2"/>
  <c r="K19" i="2"/>
  <c r="L19" i="2"/>
  <c r="D21" i="2"/>
  <c r="E21" i="2"/>
  <c r="F21" i="2"/>
  <c r="G21" i="2"/>
  <c r="H21" i="2"/>
  <c r="I21" i="2"/>
  <c r="J21" i="2"/>
  <c r="J76" i="2" s="1"/>
  <c r="K21" i="2"/>
  <c r="L21" i="2"/>
  <c r="D22" i="2"/>
  <c r="E22" i="2"/>
  <c r="F22" i="2"/>
  <c r="G22" i="2"/>
  <c r="H22" i="2"/>
  <c r="I22" i="2"/>
  <c r="J22" i="2"/>
  <c r="K22" i="2"/>
  <c r="L22" i="2"/>
  <c r="D30" i="2"/>
  <c r="E30" i="2"/>
  <c r="F30" i="2"/>
  <c r="G30" i="2"/>
  <c r="H30" i="2"/>
  <c r="I30" i="2"/>
  <c r="J30" i="2"/>
  <c r="K30" i="2"/>
  <c r="L30" i="2"/>
  <c r="D31" i="2"/>
  <c r="E31" i="2"/>
  <c r="F31" i="2"/>
  <c r="G31" i="2"/>
  <c r="H31" i="2"/>
  <c r="I31" i="2"/>
  <c r="J31" i="2"/>
  <c r="K31" i="2"/>
  <c r="L31" i="2"/>
  <c r="D33" i="2"/>
  <c r="E33" i="2"/>
  <c r="F33" i="2"/>
  <c r="G33" i="2"/>
  <c r="H33" i="2"/>
  <c r="I33" i="2"/>
  <c r="J33" i="2"/>
  <c r="K33" i="2"/>
  <c r="L33" i="2"/>
  <c r="D34" i="2"/>
  <c r="E34" i="2"/>
  <c r="E87" i="2" s="1"/>
  <c r="F34" i="2"/>
  <c r="G34" i="2"/>
  <c r="H34" i="2"/>
  <c r="I34" i="2"/>
  <c r="J34" i="2"/>
  <c r="K34" i="2"/>
  <c r="L34" i="2"/>
  <c r="D37" i="2"/>
  <c r="E37" i="2"/>
  <c r="F37" i="2"/>
  <c r="G37" i="2"/>
  <c r="H37" i="2"/>
  <c r="I37" i="2"/>
  <c r="J37" i="2"/>
  <c r="K37" i="2"/>
  <c r="L37" i="2"/>
  <c r="D39" i="2"/>
  <c r="E39" i="2"/>
  <c r="E91" i="2" s="1"/>
  <c r="F39" i="2"/>
  <c r="G39" i="2"/>
  <c r="H39" i="2"/>
  <c r="I39" i="2"/>
  <c r="J39" i="2"/>
  <c r="K39" i="2"/>
  <c r="L39" i="2"/>
  <c r="D40" i="2"/>
  <c r="E40" i="2"/>
  <c r="E92" i="2" s="1"/>
  <c r="F40" i="2"/>
  <c r="G40" i="2"/>
  <c r="H40" i="2"/>
  <c r="I40" i="2"/>
  <c r="J40" i="2"/>
  <c r="K40" i="2"/>
  <c r="L40" i="2"/>
  <c r="D41" i="2"/>
  <c r="E41" i="2"/>
  <c r="F41" i="2"/>
  <c r="G41" i="2"/>
  <c r="H41" i="2"/>
  <c r="I41" i="2"/>
  <c r="J41" i="2"/>
  <c r="K41" i="2"/>
  <c r="L41" i="2"/>
  <c r="D42" i="2"/>
  <c r="E42" i="2"/>
  <c r="F42" i="2"/>
  <c r="G42" i="2"/>
  <c r="H42" i="2"/>
  <c r="I42" i="2"/>
  <c r="J42" i="2"/>
  <c r="K42" i="2"/>
  <c r="L42" i="2"/>
  <c r="D43" i="2"/>
  <c r="E43" i="2"/>
  <c r="F43" i="2"/>
  <c r="G43" i="2"/>
  <c r="H43" i="2"/>
  <c r="I43" i="2"/>
  <c r="J43" i="2"/>
  <c r="K43" i="2"/>
  <c r="L43" i="2"/>
  <c r="D44" i="2"/>
  <c r="E44" i="2"/>
  <c r="F44" i="2"/>
  <c r="G44" i="2"/>
  <c r="H44" i="2"/>
  <c r="I44" i="2"/>
  <c r="J44" i="2"/>
  <c r="K44" i="2"/>
  <c r="L44" i="2"/>
  <c r="D45" i="2"/>
  <c r="E45" i="2"/>
  <c r="F45" i="2"/>
  <c r="G45" i="2"/>
  <c r="H45" i="2"/>
  <c r="I45" i="2"/>
  <c r="I97" i="2" s="1"/>
  <c r="J45" i="2"/>
  <c r="K45" i="2"/>
  <c r="L45" i="2"/>
  <c r="D46" i="2"/>
  <c r="E46" i="2"/>
  <c r="F46" i="2"/>
  <c r="G46" i="2"/>
  <c r="H46" i="2"/>
  <c r="H98" i="2" s="1"/>
  <c r="I46" i="2"/>
  <c r="J46" i="2"/>
  <c r="K46" i="2"/>
  <c r="L46" i="2"/>
  <c r="D47" i="2"/>
  <c r="D49" i="2" s="1"/>
  <c r="E47" i="2"/>
  <c r="F47" i="2"/>
  <c r="F49" i="2" s="1"/>
  <c r="G47" i="2"/>
  <c r="G49" i="2" s="1"/>
  <c r="H47" i="2"/>
  <c r="H49" i="2" s="1"/>
  <c r="I47" i="2"/>
  <c r="I49" i="2" s="1"/>
  <c r="J47" i="2"/>
  <c r="J49" i="2" s="1"/>
  <c r="K47" i="2"/>
  <c r="K49" i="2" s="1"/>
  <c r="L47" i="2"/>
  <c r="L49" i="2" s="1"/>
  <c r="D48" i="2"/>
  <c r="E48" i="2"/>
  <c r="E100" i="2" s="1"/>
  <c r="F48" i="2"/>
  <c r="G48" i="2"/>
  <c r="H48" i="2"/>
  <c r="I48" i="2"/>
  <c r="J48" i="2"/>
  <c r="K48" i="2"/>
  <c r="L48" i="2"/>
  <c r="L12" i="2"/>
  <c r="K12" i="2"/>
  <c r="J12" i="2"/>
  <c r="I12" i="2"/>
  <c r="H12" i="2"/>
  <c r="G12" i="2"/>
  <c r="F12" i="2"/>
  <c r="E12" i="2"/>
  <c r="D1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5" i="2"/>
  <c r="C76" i="2"/>
  <c r="E99" i="2" l="1"/>
  <c r="E49" i="2"/>
  <c r="AF114" i="2"/>
  <c r="AF103" i="2" s="1"/>
  <c r="AF62" i="2"/>
  <c r="AF71" i="2" s="1"/>
  <c r="V114" i="2"/>
  <c r="V103" i="2" s="1"/>
  <c r="V62" i="2"/>
  <c r="V71" i="2" s="1"/>
  <c r="AD114" i="2"/>
  <c r="AD103" i="2" s="1"/>
  <c r="AD62" i="2"/>
  <c r="AD71" i="2" s="1"/>
  <c r="AL114" i="2"/>
  <c r="AL103" i="2" s="1"/>
  <c r="AL62" i="2"/>
  <c r="AL71" i="2" s="1"/>
  <c r="P32" i="2"/>
  <c r="P35" i="2" s="1"/>
  <c r="W114" i="2"/>
  <c r="W103" i="2" s="1"/>
  <c r="W62" i="2"/>
  <c r="W71" i="2" s="1"/>
  <c r="AE114" i="2"/>
  <c r="AE103" i="2" s="1"/>
  <c r="AE62" i="2"/>
  <c r="AE71" i="2" s="1"/>
  <c r="AM114" i="2"/>
  <c r="AM103" i="2" s="1"/>
  <c r="AM62" i="2"/>
  <c r="AM71" i="2" s="1"/>
  <c r="AN114" i="2"/>
  <c r="AN103" i="2" s="1"/>
  <c r="AN62" i="2"/>
  <c r="AN71" i="2" s="1"/>
  <c r="N20" i="2"/>
  <c r="Y114" i="2"/>
  <c r="Y103" i="2" s="1"/>
  <c r="Y62" i="2"/>
  <c r="Y71" i="2" s="1"/>
  <c r="AG114" i="2"/>
  <c r="AG103" i="2" s="1"/>
  <c r="AG62" i="2"/>
  <c r="AG71" i="2" s="1"/>
  <c r="Z114" i="2"/>
  <c r="Z103" i="2" s="1"/>
  <c r="Z62" i="2"/>
  <c r="Z71" i="2" s="1"/>
  <c r="AH114" i="2"/>
  <c r="AH103" i="2" s="1"/>
  <c r="AH62" i="2"/>
  <c r="AH71" i="2" s="1"/>
  <c r="AA114" i="2"/>
  <c r="AA103" i="2" s="1"/>
  <c r="AA62" i="2"/>
  <c r="AA71" i="2" s="1"/>
  <c r="AI114" i="2"/>
  <c r="AI103" i="2" s="1"/>
  <c r="AI62" i="2"/>
  <c r="AI71" i="2" s="1"/>
  <c r="X114" i="2"/>
  <c r="X103" i="2" s="1"/>
  <c r="X62" i="2"/>
  <c r="X71" i="2" s="1"/>
  <c r="T114" i="2"/>
  <c r="T103" i="2" s="1"/>
  <c r="T62" i="2"/>
  <c r="T71" i="2" s="1"/>
  <c r="AB114" i="2"/>
  <c r="AB103" i="2" s="1"/>
  <c r="AB62" i="2"/>
  <c r="AB71" i="2" s="1"/>
  <c r="AJ114" i="2"/>
  <c r="AJ103" i="2" s="1"/>
  <c r="AJ62" i="2"/>
  <c r="AJ71" i="2" s="1"/>
  <c r="U114" i="2"/>
  <c r="U103" i="2" s="1"/>
  <c r="U62" i="2"/>
  <c r="U71" i="2" s="1"/>
  <c r="AC114" i="2"/>
  <c r="AC103" i="2" s="1"/>
  <c r="AC62" i="2"/>
  <c r="AC71" i="2" s="1"/>
  <c r="AK114" i="2"/>
  <c r="AK103" i="2" s="1"/>
  <c r="AK62" i="2"/>
  <c r="AK71" i="2" s="1"/>
  <c r="V60" i="2"/>
  <c r="L20" i="2"/>
  <c r="L24" i="2" s="1"/>
  <c r="L25" i="2" s="1"/>
  <c r="L28" i="2" s="1"/>
  <c r="L82" i="2" s="1"/>
  <c r="D20" i="2"/>
  <c r="D24" i="2" s="1"/>
  <c r="D25" i="2" s="1"/>
  <c r="J20" i="2"/>
  <c r="J24" i="2" s="1"/>
  <c r="J25" i="2" s="1"/>
  <c r="J28" i="2" s="1"/>
  <c r="J82" i="2" s="1"/>
  <c r="H20" i="2"/>
  <c r="H24" i="2" s="1"/>
  <c r="H25" i="2" s="1"/>
  <c r="H28" i="2" s="1"/>
  <c r="N24" i="2"/>
  <c r="N78" i="2" s="1"/>
  <c r="N32" i="2"/>
  <c r="S20" i="2"/>
  <c r="S24" i="2" s="1"/>
  <c r="I20" i="2"/>
  <c r="I24" i="2" s="1"/>
  <c r="I25" i="2" s="1"/>
  <c r="I28" i="2" s="1"/>
  <c r="I82" i="2" s="1"/>
  <c r="Q20" i="2"/>
  <c r="Q24" i="2" s="1"/>
  <c r="Q25" i="2" s="1"/>
  <c r="F20" i="2"/>
  <c r="F24" i="2" s="1"/>
  <c r="F25" i="2" s="1"/>
  <c r="F28" i="2" s="1"/>
  <c r="R20" i="2"/>
  <c r="R24" i="2" s="1"/>
  <c r="R25" i="2" s="1"/>
  <c r="E20" i="2"/>
  <c r="E24" i="2" s="1"/>
  <c r="M20" i="2"/>
  <c r="M24" i="2" s="1"/>
  <c r="M25" i="2" s="1"/>
  <c r="M28" i="2" s="1"/>
  <c r="M82" i="2" s="1"/>
  <c r="O20" i="2"/>
  <c r="O24" i="2" s="1"/>
  <c r="O25" i="2" s="1"/>
  <c r="O28" i="2" s="1"/>
  <c r="G20" i="2"/>
  <c r="G24" i="2" s="1"/>
  <c r="G25" i="2" s="1"/>
  <c r="G28" i="2" s="1"/>
  <c r="R118" i="2"/>
  <c r="K20" i="2"/>
  <c r="K24" i="2" s="1"/>
  <c r="P20" i="2"/>
  <c r="P24" i="2" s="1"/>
  <c r="P25" i="2" s="1"/>
  <c r="P28" i="2" s="1"/>
  <c r="S118" i="2"/>
  <c r="E68" i="2"/>
  <c r="F68" i="2"/>
  <c r="H68" i="2"/>
  <c r="K68" i="2"/>
  <c r="M68" i="2"/>
  <c r="O68" i="2"/>
  <c r="P68" i="2"/>
  <c r="R68" i="2"/>
  <c r="G50" i="5"/>
  <c r="K50" i="5"/>
  <c r="T118" i="2"/>
  <c r="U118" i="2" s="1"/>
  <c r="F50" i="5"/>
  <c r="H67" i="2"/>
  <c r="Q67" i="2"/>
  <c r="E50" i="5"/>
  <c r="I77" i="2"/>
  <c r="V18" i="2"/>
  <c r="Q32" i="2"/>
  <c r="U18" i="2"/>
  <c r="W18" i="2"/>
  <c r="R32" i="2"/>
  <c r="F32" i="2"/>
  <c r="M32" i="2"/>
  <c r="J32" i="2"/>
  <c r="H32" i="2"/>
  <c r="I32" i="2"/>
  <c r="E72" i="2"/>
  <c r="E17" i="2"/>
  <c r="E73" i="2" s="1"/>
  <c r="G32" i="2"/>
  <c r="O32" i="2"/>
  <c r="E32" i="2"/>
  <c r="L32" i="2"/>
  <c r="D32" i="2"/>
  <c r="K32" i="2"/>
  <c r="S32" i="2"/>
  <c r="F98" i="2"/>
  <c r="G97" i="2"/>
  <c r="Q94" i="2"/>
  <c r="F99" i="2"/>
  <c r="J77" i="2"/>
  <c r="P73" i="2"/>
  <c r="P111" i="2"/>
  <c r="R67" i="2"/>
  <c r="G72" i="2"/>
  <c r="F67" i="2"/>
  <c r="I67" i="2"/>
  <c r="K67" i="2"/>
  <c r="N67" i="2"/>
  <c r="P67" i="2"/>
  <c r="S67" i="2"/>
  <c r="I98" i="2"/>
  <c r="I80" i="2"/>
  <c r="J98" i="2"/>
  <c r="J80" i="2"/>
  <c r="G73" i="2"/>
  <c r="L118" i="2"/>
  <c r="M99" i="2"/>
  <c r="F95" i="2"/>
  <c r="O100" i="2"/>
  <c r="I99" i="2"/>
  <c r="G93" i="2"/>
  <c r="H73" i="2"/>
  <c r="I72" i="2"/>
  <c r="G112" i="2"/>
  <c r="M108" i="2"/>
  <c r="Q96" i="2"/>
  <c r="F91" i="2"/>
  <c r="N92" i="2"/>
  <c r="V55" i="2"/>
  <c r="W55" i="2" s="1"/>
  <c r="X55" i="2" s="1"/>
  <c r="Y55" i="2" s="1"/>
  <c r="Z55" i="2" s="1"/>
  <c r="AA55" i="2" s="1"/>
  <c r="K73" i="2"/>
  <c r="M97" i="2"/>
  <c r="M80" i="2"/>
  <c r="K99" i="2"/>
  <c r="F96" i="2"/>
  <c r="K91" i="2"/>
  <c r="W14" i="2"/>
  <c r="K92" i="2"/>
  <c r="M72" i="2"/>
  <c r="E96" i="2"/>
  <c r="F97" i="2"/>
  <c r="E80" i="2"/>
  <c r="K72" i="2"/>
  <c r="D92" i="2"/>
  <c r="F82" i="2"/>
  <c r="K80" i="2"/>
  <c r="F77" i="2"/>
  <c r="F74" i="2"/>
  <c r="M94" i="2"/>
  <c r="M86" i="2"/>
  <c r="M74" i="2"/>
  <c r="P74" i="2"/>
  <c r="Q99" i="2"/>
  <c r="F86" i="2"/>
  <c r="F87" i="2"/>
  <c r="F75" i="2"/>
  <c r="K98" i="2"/>
  <c r="F94" i="2"/>
  <c r="E86" i="2"/>
  <c r="M101" i="2"/>
  <c r="M93" i="2"/>
  <c r="S111" i="2"/>
  <c r="E97" i="2"/>
  <c r="F80" i="2"/>
  <c r="F101" i="2"/>
  <c r="F93" i="2"/>
  <c r="F84" i="2"/>
  <c r="F73" i="2"/>
  <c r="H75" i="2"/>
  <c r="M100" i="2"/>
  <c r="M73" i="2"/>
  <c r="N87" i="2"/>
  <c r="J67" i="2"/>
  <c r="D108" i="2"/>
  <c r="L108" i="2"/>
  <c r="M75" i="2"/>
  <c r="E94" i="2"/>
  <c r="F100" i="2"/>
  <c r="J96" i="2"/>
  <c r="E93" i="2"/>
  <c r="F92" i="2"/>
  <c r="E84" i="2"/>
  <c r="H80" i="2"/>
  <c r="E113" i="2"/>
  <c r="M113" i="2"/>
  <c r="L98" i="2"/>
  <c r="D98" i="2"/>
  <c r="L80" i="2"/>
  <c r="D80" i="2"/>
  <c r="L97" i="2"/>
  <c r="D97" i="2"/>
  <c r="J84" i="2"/>
  <c r="P98" i="2"/>
  <c r="R76" i="2"/>
  <c r="R84" i="2"/>
  <c r="H108" i="2"/>
  <c r="D96" i="2"/>
  <c r="AF54" i="2"/>
  <c r="R72" i="2"/>
  <c r="O91" i="2"/>
  <c r="Q101" i="2"/>
  <c r="L68" i="2"/>
  <c r="L101" i="2"/>
  <c r="L73" i="2"/>
  <c r="L94" i="2"/>
  <c r="J68" i="2"/>
  <c r="R75" i="2"/>
  <c r="R98" i="2"/>
  <c r="L119" i="2"/>
  <c r="J91" i="2"/>
  <c r="J75" i="2"/>
  <c r="J94" i="2"/>
  <c r="P85" i="2"/>
  <c r="P93" i="2"/>
  <c r="J95" i="2"/>
  <c r="S68" i="2"/>
  <c r="I68" i="2"/>
  <c r="P101" i="2"/>
  <c r="P84" i="2"/>
  <c r="J86" i="2"/>
  <c r="P95" i="2"/>
  <c r="R97" i="2"/>
  <c r="M118" i="2"/>
  <c r="P87" i="2"/>
  <c r="N98" i="2"/>
  <c r="P99" i="2"/>
  <c r="P75" i="2"/>
  <c r="AH56" i="2"/>
  <c r="AL56" i="2" s="1"/>
  <c r="Q68" i="2"/>
  <c r="G68" i="2"/>
  <c r="F112" i="2"/>
  <c r="I113" i="2"/>
  <c r="N112" i="2"/>
  <c r="J108" i="2"/>
  <c r="J87" i="2"/>
  <c r="P100" i="2"/>
  <c r="P77" i="2"/>
  <c r="J93" i="2"/>
  <c r="J100" i="2"/>
  <c r="J92" i="2"/>
  <c r="J73" i="2"/>
  <c r="R73" i="2"/>
  <c r="Q112" i="2"/>
  <c r="P92" i="2"/>
  <c r="J74" i="2"/>
  <c r="J101" i="2"/>
  <c r="H96" i="2"/>
  <c r="H86" i="2"/>
  <c r="N99" i="2"/>
  <c r="J112" i="2"/>
  <c r="J99" i="2"/>
  <c r="J72" i="2"/>
  <c r="P80" i="2"/>
  <c r="H112" i="2"/>
  <c r="H99" i="2"/>
  <c r="J97" i="2"/>
  <c r="H91" i="2"/>
  <c r="H72" i="2"/>
  <c r="N80" i="2"/>
  <c r="N97" i="2"/>
  <c r="O76" i="2"/>
  <c r="O98" i="2"/>
  <c r="P72" i="2"/>
  <c r="P91" i="2"/>
  <c r="O118" i="2"/>
  <c r="O86" i="2"/>
  <c r="N101" i="2"/>
  <c r="H100" i="2"/>
  <c r="N95" i="2"/>
  <c r="P76" i="2"/>
  <c r="N93" i="2"/>
  <c r="O96" i="2"/>
  <c r="O73" i="2"/>
  <c r="H77" i="2"/>
  <c r="H87" i="2"/>
  <c r="I87" i="2"/>
  <c r="H82" i="2"/>
  <c r="O92" i="2"/>
  <c r="O80" i="2"/>
  <c r="I75" i="2"/>
  <c r="N77" i="2"/>
  <c r="N91" i="2"/>
  <c r="N118" i="2"/>
  <c r="I94" i="2"/>
  <c r="O84" i="2"/>
  <c r="I91" i="2"/>
  <c r="N96" i="2"/>
  <c r="I96" i="2"/>
  <c r="I95" i="2"/>
  <c r="N73" i="2"/>
  <c r="N84" i="2"/>
  <c r="S91" i="2"/>
  <c r="S99" i="2"/>
  <c r="G111" i="2"/>
  <c r="O99" i="2"/>
  <c r="I112" i="2"/>
  <c r="O77" i="2"/>
  <c r="H92" i="2"/>
  <c r="O112" i="2"/>
  <c r="H95" i="2"/>
  <c r="S92" i="2"/>
  <c r="S100" i="2"/>
  <c r="O72" i="2"/>
  <c r="O94" i="2"/>
  <c r="O93" i="2"/>
  <c r="O74" i="2"/>
  <c r="O97" i="2"/>
  <c r="H97" i="2"/>
  <c r="N72" i="2"/>
  <c r="N94" i="2"/>
  <c r="I92" i="2"/>
  <c r="I101" i="2"/>
  <c r="H94" i="2"/>
  <c r="I93" i="2"/>
  <c r="I84" i="2"/>
  <c r="H74" i="2"/>
  <c r="D91" i="2"/>
  <c r="N74" i="2"/>
  <c r="N86" i="2"/>
  <c r="O75" i="2"/>
  <c r="O87" i="2"/>
  <c r="O95" i="2"/>
  <c r="P96" i="2"/>
  <c r="Q97" i="2"/>
  <c r="O82" i="2"/>
  <c r="I74" i="2"/>
  <c r="I86" i="2"/>
  <c r="N76" i="2"/>
  <c r="H101" i="2"/>
  <c r="I100" i="2"/>
  <c r="H93" i="2"/>
  <c r="H84" i="2"/>
  <c r="I73" i="2"/>
  <c r="K101" i="2"/>
  <c r="N75" i="2"/>
  <c r="P97" i="2"/>
  <c r="Q75" i="2"/>
  <c r="O111" i="2"/>
  <c r="S75" i="2"/>
  <c r="D76" i="2"/>
  <c r="K77" i="2"/>
  <c r="L72" i="2"/>
  <c r="D73" i="2"/>
  <c r="S84" i="2"/>
  <c r="D87" i="2"/>
  <c r="L77" i="2"/>
  <c r="L91" i="2"/>
  <c r="R91" i="2"/>
  <c r="S72" i="2"/>
  <c r="Q92" i="2"/>
  <c r="Q72" i="2"/>
  <c r="R112" i="2"/>
  <c r="N68" i="2"/>
  <c r="H50" i="5"/>
  <c r="L50" i="5"/>
  <c r="D84" i="2"/>
  <c r="D99" i="2"/>
  <c r="K93" i="2"/>
  <c r="L87" i="2"/>
  <c r="S94" i="2"/>
  <c r="Q91" i="2"/>
  <c r="S112" i="2"/>
  <c r="D95" i="2"/>
  <c r="P82" i="2"/>
  <c r="R111" i="2"/>
  <c r="K97" i="2"/>
  <c r="K94" i="2"/>
  <c r="D101" i="2"/>
  <c r="D74" i="2"/>
  <c r="L84" i="2"/>
  <c r="L99" i="2"/>
  <c r="S97" i="2"/>
  <c r="D94" i="2"/>
  <c r="H76" i="2"/>
  <c r="S87" i="2"/>
  <c r="Q84" i="2"/>
  <c r="K96" i="2"/>
  <c r="K95" i="2"/>
  <c r="D77" i="2"/>
  <c r="J111" i="2"/>
  <c r="J113" i="2"/>
  <c r="D50" i="5"/>
  <c r="S74" i="2"/>
  <c r="S98" i="2"/>
  <c r="R87" i="2"/>
  <c r="R101" i="2"/>
  <c r="L76" i="2"/>
  <c r="K87" i="2"/>
  <c r="R86" i="2"/>
  <c r="R100" i="2"/>
  <c r="L74" i="2"/>
  <c r="K100" i="2"/>
  <c r="S76" i="2"/>
  <c r="D75" i="2"/>
  <c r="D100" i="2"/>
  <c r="L86" i="2"/>
  <c r="Q77" i="2"/>
  <c r="R96" i="2"/>
  <c r="S95" i="2"/>
  <c r="L96" i="2"/>
  <c r="D86" i="2"/>
  <c r="R93" i="2"/>
  <c r="S101" i="2"/>
  <c r="K76" i="2"/>
  <c r="D93" i="2"/>
  <c r="S93" i="2"/>
  <c r="R92" i="2"/>
  <c r="K75" i="2"/>
  <c r="S73" i="2"/>
  <c r="L75" i="2"/>
  <c r="L100" i="2"/>
  <c r="L93" i="2"/>
  <c r="Q98" i="2"/>
  <c r="Q73" i="2"/>
  <c r="L112" i="2"/>
  <c r="F72" i="2"/>
  <c r="M91" i="2"/>
  <c r="Q93" i="2"/>
  <c r="R94" i="2"/>
  <c r="S96" i="2"/>
  <c r="E111" i="2"/>
  <c r="H113" i="2"/>
  <c r="K108" i="2"/>
  <c r="S108" i="2"/>
  <c r="G108" i="2"/>
  <c r="O108" i="2"/>
  <c r="L92" i="2"/>
  <c r="Q87" i="2"/>
  <c r="S86" i="2"/>
  <c r="Q76" i="2"/>
  <c r="D72" i="2"/>
  <c r="Q95" i="2"/>
  <c r="K74" i="2"/>
  <c r="K84" i="2"/>
  <c r="R99" i="2"/>
  <c r="K86" i="2"/>
  <c r="Q100" i="2"/>
  <c r="I76" i="2"/>
  <c r="N100" i="2"/>
  <c r="O101" i="2"/>
  <c r="P86" i="2"/>
  <c r="P94" i="2"/>
  <c r="Q74" i="2"/>
  <c r="Q86" i="2"/>
  <c r="R74" i="2"/>
  <c r="R77" i="2"/>
  <c r="R95" i="2"/>
  <c r="Q119" i="2"/>
  <c r="U119" i="2" s="1"/>
  <c r="E67" i="2"/>
  <c r="I50" i="5"/>
  <c r="T52" i="2"/>
  <c r="T13" i="2" s="1"/>
  <c r="X60" i="2"/>
  <c r="G91" i="2"/>
  <c r="G76" i="2"/>
  <c r="G77" i="2"/>
  <c r="G84" i="2"/>
  <c r="G86" i="2"/>
  <c r="G87" i="2"/>
  <c r="G98" i="2"/>
  <c r="G82" i="2"/>
  <c r="G94" i="2"/>
  <c r="G100" i="2"/>
  <c r="G80" i="2"/>
  <c r="G74" i="2"/>
  <c r="G96" i="2"/>
  <c r="G95" i="2"/>
  <c r="G101" i="2"/>
  <c r="G92" i="2"/>
  <c r="M95" i="2"/>
  <c r="M112" i="2"/>
  <c r="M92" i="2"/>
  <c r="M96" i="2"/>
  <c r="M84" i="2"/>
  <c r="M87" i="2"/>
  <c r="M77" i="2"/>
  <c r="M98" i="2"/>
  <c r="M76" i="2"/>
  <c r="T111" i="2"/>
  <c r="G99" i="2"/>
  <c r="F108" i="2"/>
  <c r="N108" i="2"/>
  <c r="G75" i="2"/>
  <c r="G113" i="2"/>
  <c r="F113" i="2"/>
  <c r="L111" i="2"/>
  <c r="K111" i="2"/>
  <c r="K112" i="2"/>
  <c r="O113" i="2"/>
  <c r="N113" i="2"/>
  <c r="I108" i="2"/>
  <c r="Q108" i="2"/>
  <c r="F76" i="2"/>
  <c r="E75" i="2"/>
  <c r="E95" i="2"/>
  <c r="L95" i="2"/>
  <c r="D112" i="2"/>
  <c r="AK56" i="2"/>
  <c r="Z54" i="2"/>
  <c r="AD54" i="2" s="1"/>
  <c r="AF56" i="2"/>
  <c r="AJ56" i="2" s="1"/>
  <c r="AN56" i="2" s="1"/>
  <c r="AE54" i="2"/>
  <c r="E101" i="2"/>
  <c r="E74" i="2"/>
  <c r="Y60" i="2"/>
  <c r="N111" i="2"/>
  <c r="M111" i="2"/>
  <c r="Q113" i="2"/>
  <c r="P113" i="2"/>
  <c r="P118" i="2"/>
  <c r="Q118" i="2"/>
  <c r="E76" i="2"/>
  <c r="E77" i="2"/>
  <c r="E112" i="2"/>
  <c r="E98" i="2"/>
  <c r="F111" i="2"/>
  <c r="H111" i="2"/>
  <c r="I111" i="2"/>
  <c r="L113" i="2"/>
  <c r="K113" i="2"/>
  <c r="Q111" i="2"/>
  <c r="P112" i="2"/>
  <c r="S113" i="2"/>
  <c r="P108" i="2"/>
  <c r="AE56" i="2"/>
  <c r="W60" i="2"/>
  <c r="R108" i="2"/>
  <c r="L67" i="2"/>
  <c r="M67" i="2"/>
  <c r="AC54" i="2"/>
  <c r="AJ54" i="2"/>
  <c r="R113" i="2"/>
  <c r="E108" i="2"/>
  <c r="M119" i="2"/>
  <c r="U52" i="2"/>
  <c r="U13" i="2" s="1"/>
  <c r="N119" i="2"/>
  <c r="K85" i="2" l="1"/>
  <c r="K35" i="2"/>
  <c r="L85" i="2"/>
  <c r="L35" i="2"/>
  <c r="J85" i="2"/>
  <c r="J35" i="2"/>
  <c r="E85" i="2"/>
  <c r="E35" i="2"/>
  <c r="M85" i="2"/>
  <c r="M35" i="2"/>
  <c r="N85" i="2"/>
  <c r="N35" i="2"/>
  <c r="H85" i="2"/>
  <c r="H35" i="2"/>
  <c r="O85" i="2"/>
  <c r="O35" i="2"/>
  <c r="F85" i="2"/>
  <c r="F35" i="2"/>
  <c r="Q85" i="2"/>
  <c r="Q35" i="2"/>
  <c r="G85" i="2"/>
  <c r="G35" i="2"/>
  <c r="R85" i="2"/>
  <c r="R35" i="2"/>
  <c r="I85" i="2"/>
  <c r="I35" i="2"/>
  <c r="D85" i="2"/>
  <c r="D35" i="2"/>
  <c r="S85" i="2"/>
  <c r="S35" i="2"/>
  <c r="D27" i="2"/>
  <c r="D28" i="2"/>
  <c r="D82" i="2" s="1"/>
  <c r="R26" i="2"/>
  <c r="R80" i="2" s="1"/>
  <c r="R28" i="2"/>
  <c r="R82" i="2" s="1"/>
  <c r="Q26" i="2"/>
  <c r="Q80" i="2" s="1"/>
  <c r="Q28" i="2"/>
  <c r="Q82" i="2" s="1"/>
  <c r="V118" i="2"/>
  <c r="W118" i="2" s="1"/>
  <c r="X118" i="2" s="1"/>
  <c r="Y118" i="2" s="1"/>
  <c r="Z118" i="2" s="1"/>
  <c r="AA118" i="2" s="1"/>
  <c r="AB118" i="2" s="1"/>
  <c r="AC118" i="2" s="1"/>
  <c r="AD118" i="2" s="1"/>
  <c r="AE118" i="2" s="1"/>
  <c r="AF118" i="2" s="1"/>
  <c r="AG118" i="2" s="1"/>
  <c r="AH118" i="2" s="1"/>
  <c r="AI118" i="2" s="1"/>
  <c r="AJ118" i="2" s="1"/>
  <c r="AK118" i="2" s="1"/>
  <c r="AL118" i="2" s="1"/>
  <c r="AM118" i="2" s="1"/>
  <c r="AN118" i="2" s="1"/>
  <c r="U116" i="2"/>
  <c r="N25" i="2"/>
  <c r="R27" i="2"/>
  <c r="M27" i="2"/>
  <c r="P27" i="2"/>
  <c r="F79" i="2"/>
  <c r="F27" i="2"/>
  <c r="K25" i="2"/>
  <c r="K78" i="2"/>
  <c r="Q27" i="2"/>
  <c r="H27" i="2"/>
  <c r="I27" i="2"/>
  <c r="D29" i="2"/>
  <c r="D81" i="2"/>
  <c r="J27" i="2"/>
  <c r="G27" i="2"/>
  <c r="O27" i="2"/>
  <c r="N27" i="2"/>
  <c r="V52" i="2"/>
  <c r="V13" i="2" s="1"/>
  <c r="L27" i="2"/>
  <c r="E25" i="2"/>
  <c r="W52" i="2"/>
  <c r="W13" i="2" s="1"/>
  <c r="W15" i="2" s="1"/>
  <c r="X52" i="2"/>
  <c r="X13" i="2" s="1"/>
  <c r="Y52" i="2"/>
  <c r="Y13" i="2" s="1"/>
  <c r="Q78" i="2"/>
  <c r="J79" i="2"/>
  <c r="J78" i="2"/>
  <c r="G79" i="2"/>
  <c r="G78" i="2"/>
  <c r="O79" i="2"/>
  <c r="O78" i="2"/>
  <c r="P78" i="2"/>
  <c r="D79" i="2"/>
  <c r="D78" i="2"/>
  <c r="I79" i="2"/>
  <c r="I78" i="2"/>
  <c r="M79" i="2"/>
  <c r="M78" i="2"/>
  <c r="R78" i="2"/>
  <c r="H78" i="2"/>
  <c r="H79" i="2"/>
  <c r="F78" i="2"/>
  <c r="E78" i="2"/>
  <c r="L78" i="2"/>
  <c r="L79" i="2"/>
  <c r="T67" i="2"/>
  <c r="T65" i="2" s="1"/>
  <c r="AB60" i="2"/>
  <c r="AF60" i="2" s="1"/>
  <c r="AJ60" i="2" s="1"/>
  <c r="T74" i="2"/>
  <c r="U75" i="2"/>
  <c r="V77" i="2"/>
  <c r="Z77" i="2" s="1"/>
  <c r="AD77" i="2" s="1"/>
  <c r="T86" i="2"/>
  <c r="T84" i="2"/>
  <c r="V75" i="2"/>
  <c r="Z75" i="2" s="1"/>
  <c r="AD75" i="2" s="1"/>
  <c r="AH75" i="2" s="1"/>
  <c r="AI56" i="2"/>
  <c r="AM56" i="2" s="1"/>
  <c r="AA60" i="2"/>
  <c r="AE60" i="2" s="1"/>
  <c r="T72" i="2"/>
  <c r="T77" i="2"/>
  <c r="T75" i="2"/>
  <c r="T68" i="2"/>
  <c r="T66" i="2" s="1"/>
  <c r="V119" i="2"/>
  <c r="W119" i="2" s="1"/>
  <c r="U77" i="2"/>
  <c r="W75" i="2"/>
  <c r="AA75" i="2" s="1"/>
  <c r="AE75" i="2" s="1"/>
  <c r="AN54" i="2"/>
  <c r="E84" i="1"/>
  <c r="AI54" i="2"/>
  <c r="T113" i="2"/>
  <c r="U113" i="2" s="1"/>
  <c r="AC60" i="2"/>
  <c r="AG54" i="2"/>
  <c r="AK54" i="2" s="1"/>
  <c r="AA14" i="2"/>
  <c r="T108" i="2"/>
  <c r="V14" i="2"/>
  <c r="V15" i="2" s="1"/>
  <c r="Z60" i="2"/>
  <c r="Z52" i="2" s="1"/>
  <c r="Z13" i="2" s="1"/>
  <c r="AH54" i="2"/>
  <c r="AL54" i="2" s="1"/>
  <c r="AB55" i="2"/>
  <c r="V116" i="2" l="1"/>
  <c r="W116" i="2" s="1"/>
  <c r="X116" i="2" s="1"/>
  <c r="U115" i="2"/>
  <c r="U30" i="2" s="1"/>
  <c r="K79" i="2"/>
  <c r="K28" i="2"/>
  <c r="K82" i="2" s="1"/>
  <c r="N79" i="2"/>
  <c r="N28" i="2"/>
  <c r="N82" i="2" s="1"/>
  <c r="E27" i="2"/>
  <c r="E81" i="2" s="1"/>
  <c r="E28" i="2"/>
  <c r="E82" i="2" s="1"/>
  <c r="W109" i="2"/>
  <c r="O81" i="2"/>
  <c r="O29" i="2"/>
  <c r="F81" i="2"/>
  <c r="F29" i="2"/>
  <c r="G29" i="2"/>
  <c r="G81" i="2"/>
  <c r="L81" i="2"/>
  <c r="L29" i="2"/>
  <c r="I29" i="2"/>
  <c r="I81" i="2"/>
  <c r="H29" i="2"/>
  <c r="H81" i="2"/>
  <c r="J29" i="2"/>
  <c r="J81" i="2"/>
  <c r="M29" i="2"/>
  <c r="M81" i="2"/>
  <c r="E79" i="2"/>
  <c r="N29" i="2"/>
  <c r="N81" i="2"/>
  <c r="D83" i="2"/>
  <c r="D36" i="2"/>
  <c r="D38" i="2" s="1"/>
  <c r="D90" i="2" s="1"/>
  <c r="K27" i="2"/>
  <c r="R79" i="2"/>
  <c r="P79" i="2"/>
  <c r="Q79" i="2"/>
  <c r="U67" i="2"/>
  <c r="U65" i="2" s="1"/>
  <c r="W17" i="2"/>
  <c r="W73" i="2" s="1"/>
  <c r="W74" i="2"/>
  <c r="AA74" i="2" s="1"/>
  <c r="AE74" i="2" s="1"/>
  <c r="AI74" i="2" s="1"/>
  <c r="AM74" i="2" s="1"/>
  <c r="W72" i="2"/>
  <c r="AA72" i="2" s="1"/>
  <c r="Y75" i="2"/>
  <c r="AC75" i="2" s="1"/>
  <c r="AG75" i="2" s="1"/>
  <c r="AH77" i="2"/>
  <c r="AL77" i="2" s="1"/>
  <c r="AE14" i="2"/>
  <c r="X75" i="2"/>
  <c r="AB75" i="2" s="1"/>
  <c r="X77" i="2"/>
  <c r="U86" i="2"/>
  <c r="AA52" i="2"/>
  <c r="AA13" i="2" s="1"/>
  <c r="AA15" i="2" s="1"/>
  <c r="U84" i="2"/>
  <c r="X119" i="2"/>
  <c r="X115" i="2" s="1"/>
  <c r="X30" i="2" s="1"/>
  <c r="U68" i="2"/>
  <c r="V68" i="2" s="1"/>
  <c r="AI60" i="2"/>
  <c r="W115" i="2"/>
  <c r="W30" i="2" s="1"/>
  <c r="V115" i="2"/>
  <c r="V30" i="2" s="1"/>
  <c r="W19" i="2"/>
  <c r="W20" i="2" s="1"/>
  <c r="Y77" i="2"/>
  <c r="V113" i="2"/>
  <c r="W113" i="2" s="1"/>
  <c r="T105" i="2"/>
  <c r="U105" i="2" s="1"/>
  <c r="AL75" i="2"/>
  <c r="AC55" i="2"/>
  <c r="AB52" i="2"/>
  <c r="AB13" i="2" s="1"/>
  <c r="AI75" i="2"/>
  <c r="AM75" i="2" s="1"/>
  <c r="Z14" i="2"/>
  <c r="Z15" i="2" s="1"/>
  <c r="AD60" i="2"/>
  <c r="AH60" i="2" s="1"/>
  <c r="AL60" i="2" s="1"/>
  <c r="Y116" i="2"/>
  <c r="V22" i="2"/>
  <c r="V72" i="2"/>
  <c r="V17" i="2"/>
  <c r="V73" i="2" s="1"/>
  <c r="V19" i="2"/>
  <c r="V20" i="2" s="1"/>
  <c r="V109" i="2"/>
  <c r="V74" i="2"/>
  <c r="AM54" i="2"/>
  <c r="U108" i="2"/>
  <c r="AG60" i="2"/>
  <c r="AK60" i="2" s="1"/>
  <c r="AN60" i="2"/>
  <c r="E29" i="2" l="1"/>
  <c r="L36" i="2"/>
  <c r="L38" i="2" s="1"/>
  <c r="L90" i="2" s="1"/>
  <c r="L83" i="2"/>
  <c r="D88" i="2"/>
  <c r="J83" i="2"/>
  <c r="J36" i="2"/>
  <c r="J38" i="2" s="1"/>
  <c r="J90" i="2" s="1"/>
  <c r="V67" i="2"/>
  <c r="W67" i="2" s="1"/>
  <c r="N83" i="2"/>
  <c r="N36" i="2"/>
  <c r="N38" i="2" s="1"/>
  <c r="N90" i="2" s="1"/>
  <c r="E83" i="2"/>
  <c r="E36" i="2"/>
  <c r="E38" i="2" s="1"/>
  <c r="E90" i="2" s="1"/>
  <c r="F36" i="2"/>
  <c r="F38" i="2" s="1"/>
  <c r="F90" i="2" s="1"/>
  <c r="F83" i="2"/>
  <c r="G83" i="2"/>
  <c r="G36" i="2"/>
  <c r="G38" i="2" s="1"/>
  <c r="G90" i="2" s="1"/>
  <c r="H36" i="2"/>
  <c r="H38" i="2" s="1"/>
  <c r="H90" i="2" s="1"/>
  <c r="H83" i="2"/>
  <c r="O36" i="2"/>
  <c r="O38" i="2" s="1"/>
  <c r="O90" i="2" s="1"/>
  <c r="O83" i="2"/>
  <c r="K81" i="2"/>
  <c r="K29" i="2"/>
  <c r="M36" i="2"/>
  <c r="M38" i="2" s="1"/>
  <c r="M90" i="2" s="1"/>
  <c r="M83" i="2"/>
  <c r="I36" i="2"/>
  <c r="I38" i="2" s="1"/>
  <c r="I90" i="2" s="1"/>
  <c r="I83" i="2"/>
  <c r="Q29" i="2"/>
  <c r="Q81" i="2"/>
  <c r="P81" i="2"/>
  <c r="P29" i="2"/>
  <c r="R29" i="2"/>
  <c r="R81" i="2"/>
  <c r="AB77" i="2"/>
  <c r="AF77" i="2" s="1"/>
  <c r="AM60" i="2"/>
  <c r="U66" i="2"/>
  <c r="V66" i="2" s="1"/>
  <c r="Y119" i="2"/>
  <c r="Z119" i="2" s="1"/>
  <c r="AF75" i="2"/>
  <c r="AJ75" i="2" s="1"/>
  <c r="AN75" i="2" s="1"/>
  <c r="V84" i="2"/>
  <c r="V31" i="2" s="1"/>
  <c r="V32" i="2" s="1"/>
  <c r="V86" i="2"/>
  <c r="AA19" i="2"/>
  <c r="AA18" i="2"/>
  <c r="W68" i="2"/>
  <c r="X68" i="2" s="1"/>
  <c r="AC77" i="2"/>
  <c r="V105" i="2"/>
  <c r="W105" i="2" s="1"/>
  <c r="Z19" i="2"/>
  <c r="Z22" i="2"/>
  <c r="Z72" i="2"/>
  <c r="Z116" i="2"/>
  <c r="Z74" i="2"/>
  <c r="AC52" i="2"/>
  <c r="AC13" i="2" s="1"/>
  <c r="AD55" i="2"/>
  <c r="AK75" i="2"/>
  <c r="AE72" i="2"/>
  <c r="AI72" i="2" s="1"/>
  <c r="AA16" i="2"/>
  <c r="AA17" i="2" s="1"/>
  <c r="AA73" i="2" s="1"/>
  <c r="T106" i="2"/>
  <c r="T21" i="2" s="1"/>
  <c r="V108" i="2"/>
  <c r="W108" i="2" s="1"/>
  <c r="X113" i="2"/>
  <c r="Y113" i="2" s="1"/>
  <c r="AI14" i="2"/>
  <c r="X67" i="2" l="1"/>
  <c r="G89" i="2"/>
  <c r="G88" i="2"/>
  <c r="M88" i="2"/>
  <c r="M89" i="2"/>
  <c r="J88" i="2"/>
  <c r="J89" i="2"/>
  <c r="K36" i="2"/>
  <c r="K38" i="2" s="1"/>
  <c r="K90" i="2" s="1"/>
  <c r="K83" i="2"/>
  <c r="E88" i="2"/>
  <c r="E89" i="2"/>
  <c r="O89" i="2"/>
  <c r="O88" i="2"/>
  <c r="F88" i="2"/>
  <c r="F89" i="2"/>
  <c r="N89" i="2"/>
  <c r="N88" i="2"/>
  <c r="V65" i="2"/>
  <c r="W65" i="2" s="1"/>
  <c r="X65" i="2" s="1"/>
  <c r="I88" i="2"/>
  <c r="I89" i="2"/>
  <c r="H88" i="2"/>
  <c r="H89" i="2"/>
  <c r="L89" i="2"/>
  <c r="L88" i="2"/>
  <c r="R36" i="2"/>
  <c r="R38" i="2" s="1"/>
  <c r="R83" i="2"/>
  <c r="P83" i="2"/>
  <c r="P36" i="2"/>
  <c r="P38" i="2" s="1"/>
  <c r="P90" i="2" s="1"/>
  <c r="Q36" i="2"/>
  <c r="Q38" i="2" s="1"/>
  <c r="Q90" i="2" s="1"/>
  <c r="Q83" i="2"/>
  <c r="AA20" i="2"/>
  <c r="AD14" i="2"/>
  <c r="AJ77" i="2"/>
  <c r="AN77" i="2" s="1"/>
  <c r="Y115" i="2"/>
  <c r="Y30" i="2" s="1"/>
  <c r="AA119" i="2"/>
  <c r="AB119" i="2" s="1"/>
  <c r="AC119" i="2" s="1"/>
  <c r="AD119" i="2" s="1"/>
  <c r="AE119" i="2" s="1"/>
  <c r="Y68" i="2"/>
  <c r="Z68" i="2" s="1"/>
  <c r="W66" i="2"/>
  <c r="X66" i="2" s="1"/>
  <c r="W84" i="2"/>
  <c r="W31" i="2" s="1"/>
  <c r="W32" i="2" s="1"/>
  <c r="W86" i="2"/>
  <c r="V33" i="2"/>
  <c r="V35" i="2" s="1"/>
  <c r="AM72" i="2"/>
  <c r="AG77" i="2"/>
  <c r="AK77" i="2" s="1"/>
  <c r="Z113" i="2"/>
  <c r="AA113" i="2" s="1"/>
  <c r="AA116" i="2"/>
  <c r="Z115" i="2"/>
  <c r="Z30" i="2" s="1"/>
  <c r="Y67" i="2"/>
  <c r="X108" i="2"/>
  <c r="AD74" i="2"/>
  <c r="AH74" i="2" s="1"/>
  <c r="Z16" i="2"/>
  <c r="Z17" i="2" s="1"/>
  <c r="Z73" i="2" s="1"/>
  <c r="AM14" i="2"/>
  <c r="AD52" i="2"/>
  <c r="AD13" i="2" s="1"/>
  <c r="AE55" i="2"/>
  <c r="AD72" i="2"/>
  <c r="Z18" i="2"/>
  <c r="Z20" i="2" s="1"/>
  <c r="X105" i="2"/>
  <c r="Y105" i="2" s="1"/>
  <c r="K89" i="2" l="1"/>
  <c r="K88" i="2"/>
  <c r="Q88" i="2"/>
  <c r="Q89" i="2"/>
  <c r="P89" i="2"/>
  <c r="P88" i="2"/>
  <c r="R89" i="2"/>
  <c r="R90" i="2"/>
  <c r="R88" i="2"/>
  <c r="AD15" i="2"/>
  <c r="AD16" i="2" s="1"/>
  <c r="AD17" i="2" s="1"/>
  <c r="AD73" i="2" s="1"/>
  <c r="AL14" i="2"/>
  <c r="AH14" i="2"/>
  <c r="X84" i="2"/>
  <c r="Y66" i="2"/>
  <c r="Z66" i="2" s="1"/>
  <c r="X86" i="2"/>
  <c r="W33" i="2"/>
  <c r="W35" i="2" s="1"/>
  <c r="AL74" i="2"/>
  <c r="AA68" i="2"/>
  <c r="AF119" i="2"/>
  <c r="AB113" i="2"/>
  <c r="AC113" i="2" s="1"/>
  <c r="Z105" i="2"/>
  <c r="AA105" i="2" s="1"/>
  <c r="AH72" i="2"/>
  <c r="AL72" i="2" s="1"/>
  <c r="Y65" i="2"/>
  <c r="Z67" i="2"/>
  <c r="AB116" i="2"/>
  <c r="AA115" i="2"/>
  <c r="AA30" i="2" s="1"/>
  <c r="AF55" i="2"/>
  <c r="AE52" i="2"/>
  <c r="AE13" i="2" s="1"/>
  <c r="AE15" i="2" s="1"/>
  <c r="AD19" i="2"/>
  <c r="AD22" i="2"/>
  <c r="Y108" i="2"/>
  <c r="AD18" i="2" l="1"/>
  <c r="AD20" i="2" s="1"/>
  <c r="Y84" i="2"/>
  <c r="Y86" i="2"/>
  <c r="AA66" i="2"/>
  <c r="AB105" i="2"/>
  <c r="AC105" i="2" s="1"/>
  <c r="AB68" i="2"/>
  <c r="AC116" i="2"/>
  <c r="AB115" i="2"/>
  <c r="AB30" i="2" s="1"/>
  <c r="Z65" i="2"/>
  <c r="Z108" i="2"/>
  <c r="AA67" i="2"/>
  <c r="AE16" i="2"/>
  <c r="AE17" i="2" s="1"/>
  <c r="AE73" i="2" s="1"/>
  <c r="AE18" i="2"/>
  <c r="AE19" i="2"/>
  <c r="AF52" i="2"/>
  <c r="AF13" i="2" s="1"/>
  <c r="AG55" i="2"/>
  <c r="AG119" i="2"/>
  <c r="AD113" i="2"/>
  <c r="AE113" i="2" s="1"/>
  <c r="AE20" i="2" l="1"/>
  <c r="Z84" i="2"/>
  <c r="AA84" i="2" s="1"/>
  <c r="Z86" i="2"/>
  <c r="Z33" i="2" s="1"/>
  <c r="AC68" i="2"/>
  <c r="AB66" i="2"/>
  <c r="AD116" i="2"/>
  <c r="AC115" i="2"/>
  <c r="AC30" i="2" s="1"/>
  <c r="AB67" i="2"/>
  <c r="AC67" i="2" s="1"/>
  <c r="AG52" i="2"/>
  <c r="AG13" i="2" s="1"/>
  <c r="AH55" i="2"/>
  <c r="AA108" i="2"/>
  <c r="AB108" i="2" s="1"/>
  <c r="AF113" i="2"/>
  <c r="AH119" i="2"/>
  <c r="AA65" i="2"/>
  <c r="AD105" i="2"/>
  <c r="AE105" i="2" s="1"/>
  <c r="Z31" i="2" l="1"/>
  <c r="Z32" i="2" s="1"/>
  <c r="Z35" i="2" s="1"/>
  <c r="AA31" i="2"/>
  <c r="AA32" i="2" s="1"/>
  <c r="AB84" i="2"/>
  <c r="AA86" i="2"/>
  <c r="AA33" i="2" s="1"/>
  <c r="AF105" i="2"/>
  <c r="AC108" i="2"/>
  <c r="AC66" i="2"/>
  <c r="AD68" i="2"/>
  <c r="AE68" i="2" s="1"/>
  <c r="AI119" i="2"/>
  <c r="AJ119" i="2" s="1"/>
  <c r="AK119" i="2" s="1"/>
  <c r="AD67" i="2"/>
  <c r="AE67" i="2" s="1"/>
  <c r="AI55" i="2"/>
  <c r="AH52" i="2"/>
  <c r="AH13" i="2" s="1"/>
  <c r="AH15" i="2" s="1"/>
  <c r="AE116" i="2"/>
  <c r="AD115" i="2"/>
  <c r="AD30" i="2" s="1"/>
  <c r="AB65" i="2"/>
  <c r="AC65" i="2" s="1"/>
  <c r="AG113" i="2"/>
  <c r="AG105" i="2" l="1"/>
  <c r="AA35" i="2"/>
  <c r="AC84" i="2"/>
  <c r="AB86" i="2"/>
  <c r="AD108" i="2"/>
  <c r="AE108" i="2" s="1"/>
  <c r="AF108" i="2" s="1"/>
  <c r="AD66" i="2"/>
  <c r="AE66" i="2" s="1"/>
  <c r="AF68" i="2"/>
  <c r="AH113" i="2"/>
  <c r="AJ55" i="2"/>
  <c r="AI52" i="2"/>
  <c r="AI13" i="2" s="1"/>
  <c r="AI15" i="2" s="1"/>
  <c r="AF116" i="2"/>
  <c r="AE115" i="2"/>
  <c r="AE30" i="2" s="1"/>
  <c r="AL119" i="2"/>
  <c r="AH18" i="2"/>
  <c r="AH19" i="2"/>
  <c r="AH16" i="2"/>
  <c r="AH17" i="2" s="1"/>
  <c r="AH73" i="2" s="1"/>
  <c r="AH22" i="2"/>
  <c r="AD65" i="2"/>
  <c r="AE65" i="2" s="1"/>
  <c r="AF67" i="2"/>
  <c r="AG67" i="2" s="1"/>
  <c r="AH20" i="2" l="1"/>
  <c r="AH105" i="2"/>
  <c r="AD84" i="2"/>
  <c r="AE84" i="2" s="1"/>
  <c r="AE31" i="2" s="1"/>
  <c r="AE32" i="2" s="1"/>
  <c r="AC86" i="2"/>
  <c r="AG108" i="2"/>
  <c r="AI113" i="2"/>
  <c r="AJ113" i="2" s="1"/>
  <c r="AK113" i="2" s="1"/>
  <c r="AL113" i="2" s="1"/>
  <c r="AG68" i="2"/>
  <c r="AF66" i="2"/>
  <c r="AM119" i="2"/>
  <c r="AI16" i="2"/>
  <c r="AI17" i="2" s="1"/>
  <c r="AI73" i="2" s="1"/>
  <c r="AI18" i="2"/>
  <c r="AI19" i="2"/>
  <c r="AJ52" i="2"/>
  <c r="AJ13" i="2" s="1"/>
  <c r="AK55" i="2"/>
  <c r="AF65" i="2"/>
  <c r="AG65" i="2" s="1"/>
  <c r="AH67" i="2"/>
  <c r="AI67" i="2" s="1"/>
  <c r="AG116" i="2"/>
  <c r="AF115" i="2"/>
  <c r="AF30" i="2" s="1"/>
  <c r="AI20" i="2" l="1"/>
  <c r="AD31" i="2"/>
  <c r="AD32" i="2" s="1"/>
  <c r="AF84" i="2"/>
  <c r="AI105" i="2"/>
  <c r="AJ105" i="2" s="1"/>
  <c r="AK105" i="2" s="1"/>
  <c r="AL105" i="2" s="1"/>
  <c r="AD86" i="2"/>
  <c r="AD33" i="2" s="1"/>
  <c r="AH108" i="2"/>
  <c r="AG66" i="2"/>
  <c r="AN119" i="2"/>
  <c r="AH68" i="2"/>
  <c r="AI68" i="2" s="1"/>
  <c r="AH65" i="2"/>
  <c r="AI65" i="2" s="1"/>
  <c r="AK52" i="2"/>
  <c r="AK13" i="2" s="1"/>
  <c r="AL55" i="2"/>
  <c r="AM113" i="2"/>
  <c r="AN113" i="2" s="1"/>
  <c r="AH116" i="2"/>
  <c r="AG115" i="2"/>
  <c r="AG30" i="2" s="1"/>
  <c r="AJ67" i="2"/>
  <c r="AM105" i="2" l="1"/>
  <c r="AN105" i="2" s="1"/>
  <c r="AD35" i="2"/>
  <c r="AG84" i="2"/>
  <c r="AI108" i="2"/>
  <c r="AE86" i="2"/>
  <c r="AE33" i="2" s="1"/>
  <c r="AE35" i="2" s="1"/>
  <c r="AJ68" i="2"/>
  <c r="AK68" i="2" s="1"/>
  <c r="AH66" i="2"/>
  <c r="AI66" i="2" s="1"/>
  <c r="AJ65" i="2"/>
  <c r="AM55" i="2"/>
  <c r="AL52" i="2"/>
  <c r="AL13" i="2" s="1"/>
  <c r="AL15" i="2" s="1"/>
  <c r="AK67" i="2"/>
  <c r="AI116" i="2"/>
  <c r="AH115" i="2"/>
  <c r="AH30" i="2" s="1"/>
  <c r="AH84" i="2" l="1"/>
  <c r="AI84" i="2" s="1"/>
  <c r="AI31" i="2" s="1"/>
  <c r="AF86" i="2"/>
  <c r="AJ108" i="2"/>
  <c r="AK65" i="2"/>
  <c r="AJ66" i="2"/>
  <c r="AK66" i="2" s="1"/>
  <c r="AL68" i="2"/>
  <c r="AM68" i="2" s="1"/>
  <c r="AL19" i="2"/>
  <c r="AL18" i="2"/>
  <c r="AL22" i="2"/>
  <c r="AL16" i="2"/>
  <c r="AL17" i="2" s="1"/>
  <c r="AL73" i="2" s="1"/>
  <c r="AL67" i="2"/>
  <c r="AN55" i="2"/>
  <c r="AN52" i="2" s="1"/>
  <c r="AN13" i="2" s="1"/>
  <c r="AM52" i="2"/>
  <c r="AM13" i="2" s="1"/>
  <c r="AM15" i="2" s="1"/>
  <c r="AJ116" i="2"/>
  <c r="AI115" i="2"/>
  <c r="AI30" i="2" s="1"/>
  <c r="AL20" i="2" l="1"/>
  <c r="AL66" i="2"/>
  <c r="AM66" i="2" s="1"/>
  <c r="AI32" i="2"/>
  <c r="AH31" i="2"/>
  <c r="AH32" i="2" s="1"/>
  <c r="AJ84" i="2"/>
  <c r="AG86" i="2"/>
  <c r="AK108" i="2"/>
  <c r="AN68" i="2"/>
  <c r="AL65" i="2"/>
  <c r="AM67" i="2"/>
  <c r="AK116" i="2"/>
  <c r="AJ115" i="2"/>
  <c r="AJ30" i="2" s="1"/>
  <c r="AM16" i="2"/>
  <c r="AM17" i="2" s="1"/>
  <c r="AM73" i="2" s="1"/>
  <c r="AM18" i="2"/>
  <c r="AM19" i="2"/>
  <c r="AM20" i="2" l="1"/>
  <c r="AK84" i="2"/>
  <c r="AL84" i="2" s="1"/>
  <c r="AH86" i="2"/>
  <c r="AH33" i="2" s="1"/>
  <c r="AH35" i="2" s="1"/>
  <c r="AN66" i="2"/>
  <c r="AL108" i="2"/>
  <c r="AM65" i="2"/>
  <c r="AL116" i="2"/>
  <c r="AK115" i="2"/>
  <c r="AK30" i="2" s="1"/>
  <c r="AN67" i="2"/>
  <c r="AI86" i="2" l="1"/>
  <c r="AJ86" i="2" s="1"/>
  <c r="AM108" i="2"/>
  <c r="AN108" i="2" s="1"/>
  <c r="AN65" i="2"/>
  <c r="AM84" i="2"/>
  <c r="AL31" i="2"/>
  <c r="AM116" i="2"/>
  <c r="AL115" i="2"/>
  <c r="AL30" i="2" s="1"/>
  <c r="AI33" i="2" l="1"/>
  <c r="AI35" i="2" s="1"/>
  <c r="AK86" i="2"/>
  <c r="AL32" i="2"/>
  <c r="AN84" i="2"/>
  <c r="AM31" i="2"/>
  <c r="AN116" i="2"/>
  <c r="AN115" i="2" s="1"/>
  <c r="AN30" i="2" s="1"/>
  <c r="AM115" i="2"/>
  <c r="AM30" i="2" s="1"/>
  <c r="AM32" i="2" l="1"/>
  <c r="AL86" i="2"/>
  <c r="AL33" i="2" s="1"/>
  <c r="AL35" i="2" s="1"/>
  <c r="AM86" i="2" l="1"/>
  <c r="AN86" i="2" s="1"/>
  <c r="AM33" i="2" l="1"/>
  <c r="AM35" i="2" s="1"/>
  <c r="T14" i="2" l="1"/>
  <c r="T15" i="2" s="1"/>
  <c r="T19" i="2" l="1"/>
  <c r="T16" i="2"/>
  <c r="X16" i="2" s="1"/>
  <c r="T22" i="2"/>
  <c r="T18" i="2"/>
  <c r="T31" i="2"/>
  <c r="T32" i="2" s="1"/>
  <c r="T35" i="2" s="1"/>
  <c r="T112" i="2"/>
  <c r="T33" i="2"/>
  <c r="X14" i="2"/>
  <c r="X15" i="2" s="1"/>
  <c r="T17" i="2" l="1"/>
  <c r="T73" i="2" s="1"/>
  <c r="AB14" i="2"/>
  <c r="AB15" i="2" s="1"/>
  <c r="T20" i="2"/>
  <c r="T24" i="2" s="1"/>
  <c r="X18" i="2"/>
  <c r="X20" i="2" s="1"/>
  <c r="Y112" i="2"/>
  <c r="X109" i="2"/>
  <c r="X17" i="2"/>
  <c r="X73" i="2" s="1"/>
  <c r="X22" i="2"/>
  <c r="X19" i="2"/>
  <c r="X31" i="2"/>
  <c r="X32" i="2" s="1"/>
  <c r="X33" i="2"/>
  <c r="X72" i="2"/>
  <c r="AB33" i="2" l="1"/>
  <c r="AB31" i="2"/>
  <c r="AB32" i="2" s="1"/>
  <c r="AB22" i="2"/>
  <c r="AB19" i="2"/>
  <c r="X35" i="2"/>
  <c r="Z112" i="2"/>
  <c r="Z109" i="2" s="1"/>
  <c r="T78" i="2"/>
  <c r="T25" i="2"/>
  <c r="T28" i="2" s="1"/>
  <c r="AF14" i="2"/>
  <c r="AF15" i="2" s="1"/>
  <c r="AB72" i="2"/>
  <c r="AB16" i="2" s="1"/>
  <c r="AB17" i="2" s="1"/>
  <c r="AB73" i="2" s="1"/>
  <c r="X74" i="2"/>
  <c r="AB35" i="2" l="1"/>
  <c r="T27" i="2"/>
  <c r="T26" i="2"/>
  <c r="AJ14" i="2"/>
  <c r="AJ15" i="2" s="1"/>
  <c r="AA112" i="2"/>
  <c r="AA109" i="2" s="1"/>
  <c r="AF72" i="2"/>
  <c r="AF19" i="2"/>
  <c r="AF22" i="2"/>
  <c r="AF33" i="2"/>
  <c r="AF31" i="2"/>
  <c r="AF32" i="2" s="1"/>
  <c r="AB74" i="2"/>
  <c r="AB18" i="2" s="1"/>
  <c r="AB20" i="2" s="1"/>
  <c r="T79" i="2"/>
  <c r="AJ31" i="2" l="1"/>
  <c r="AJ32" i="2" s="1"/>
  <c r="AB112" i="2"/>
  <c r="AC112" i="2" s="1"/>
  <c r="AJ22" i="2"/>
  <c r="AJ33" i="2"/>
  <c r="AJ35" i="2" s="1"/>
  <c r="AJ19" i="2"/>
  <c r="AN14" i="2"/>
  <c r="AN15" i="2" s="1"/>
  <c r="AF74" i="2"/>
  <c r="AF18" i="2" s="1"/>
  <c r="AF20" i="2" s="1"/>
  <c r="AJ72" i="2"/>
  <c r="AJ16" i="2" s="1"/>
  <c r="AJ17" i="2" s="1"/>
  <c r="AJ73" i="2" s="1"/>
  <c r="T80" i="2"/>
  <c r="T82" i="2"/>
  <c r="AF16" i="2"/>
  <c r="AF17" i="2" s="1"/>
  <c r="AF73" i="2" s="1"/>
  <c r="AF35" i="2"/>
  <c r="AN19" i="2" l="1"/>
  <c r="AN31" i="2"/>
  <c r="AN32" i="2" s="1"/>
  <c r="AJ74" i="2"/>
  <c r="AJ18" i="2" s="1"/>
  <c r="AJ20" i="2" s="1"/>
  <c r="AD112" i="2"/>
  <c r="AD109" i="2" s="1"/>
  <c r="AB109" i="2"/>
  <c r="AN33" i="2"/>
  <c r="AN22" i="2"/>
  <c r="AN72" i="2"/>
  <c r="AN16" i="2" s="1"/>
  <c r="AN17" i="2" s="1"/>
  <c r="AN73" i="2" s="1"/>
  <c r="T81" i="2"/>
  <c r="T29" i="2"/>
  <c r="AN74" i="2" l="1"/>
  <c r="AN18" i="2" s="1"/>
  <c r="AN20" i="2" s="1"/>
  <c r="AE112" i="2"/>
  <c r="AE109" i="2" s="1"/>
  <c r="AN35" i="2"/>
  <c r="T83" i="2"/>
  <c r="T36" i="2"/>
  <c r="AF112" i="2" l="1"/>
  <c r="AF109" i="2" s="1"/>
  <c r="T88" i="2"/>
  <c r="AG112" i="2" l="1"/>
  <c r="AH112" i="2" s="1"/>
  <c r="AH109" i="2" s="1"/>
  <c r="T38" i="2"/>
  <c r="T42" i="2" l="1"/>
  <c r="T90" i="2"/>
  <c r="AI112" i="2"/>
  <c r="AI109" i="2" s="1"/>
  <c r="AJ112" i="2"/>
  <c r="T45" i="2" l="1"/>
  <c r="T94" i="2"/>
  <c r="AJ109" i="2"/>
  <c r="AK112" i="2"/>
  <c r="T47" i="2" l="1"/>
  <c r="T97" i="2"/>
  <c r="AL112" i="2"/>
  <c r="T99" i="2" l="1"/>
  <c r="T49" i="2"/>
  <c r="AL109" i="2"/>
  <c r="AM112" i="2"/>
  <c r="B9" i="2" l="1"/>
  <c r="B7" i="2" s="1"/>
  <c r="B8" i="2" s="1"/>
  <c r="T101" i="2"/>
  <c r="T64" i="2"/>
  <c r="AM109" i="2"/>
  <c r="AN112" i="2"/>
  <c r="AN109" i="2" s="1"/>
  <c r="Y14" i="2" l="1"/>
  <c r="Y15" i="2" s="1"/>
  <c r="U14" i="2"/>
  <c r="U15" i="2" s="1"/>
  <c r="Y22" i="2" l="1"/>
  <c r="AC14" i="2"/>
  <c r="AC15" i="2" s="1"/>
  <c r="Y33" i="2"/>
  <c r="Y109" i="2"/>
  <c r="Y31" i="2"/>
  <c r="Y32" i="2" s="1"/>
  <c r="Y35" i="2" s="1"/>
  <c r="Y19" i="2"/>
  <c r="U31" i="2"/>
  <c r="U32" i="2" s="1"/>
  <c r="U33" i="2"/>
  <c r="U17" i="2"/>
  <c r="U73" i="2" s="1"/>
  <c r="U74" i="2"/>
  <c r="U22" i="2"/>
  <c r="U72" i="2"/>
  <c r="U19" i="2"/>
  <c r="U20" i="2" s="1"/>
  <c r="U109" i="2"/>
  <c r="U104" i="2" s="1"/>
  <c r="AG14" i="2"/>
  <c r="AG15" i="2" s="1"/>
  <c r="U35" i="2" l="1"/>
  <c r="AK14" i="2"/>
  <c r="AK15" i="2" s="1"/>
  <c r="V104" i="2"/>
  <c r="U106" i="2"/>
  <c r="U21" i="2" s="1"/>
  <c r="Y74" i="2"/>
  <c r="Y18" i="2" s="1"/>
  <c r="Y20" i="2" s="1"/>
  <c r="AG22" i="2"/>
  <c r="AG31" i="2"/>
  <c r="AG32" i="2" s="1"/>
  <c r="AG109" i="2"/>
  <c r="AG19" i="2"/>
  <c r="AG33" i="2"/>
  <c r="AC19" i="2"/>
  <c r="AC22" i="2"/>
  <c r="AC33" i="2"/>
  <c r="AC31" i="2"/>
  <c r="AC32" i="2" s="1"/>
  <c r="AC35" i="2" s="1"/>
  <c r="AC109" i="2"/>
  <c r="Y72" i="2"/>
  <c r="Y16" i="2" s="1"/>
  <c r="Y17" i="2" s="1"/>
  <c r="Y73" i="2" s="1"/>
  <c r="U24" i="2" l="1"/>
  <c r="U78" i="2" s="1"/>
  <c r="AC72" i="2"/>
  <c r="AC74" i="2"/>
  <c r="AC18" i="2" s="1"/>
  <c r="AC20" i="2" s="1"/>
  <c r="W104" i="2"/>
  <c r="V106" i="2"/>
  <c r="V21" i="2" s="1"/>
  <c r="V24" i="2" s="1"/>
  <c r="AG35" i="2"/>
  <c r="AK19" i="2"/>
  <c r="AK33" i="2"/>
  <c r="AK22" i="2"/>
  <c r="AK31" i="2"/>
  <c r="AK32" i="2" s="1"/>
  <c r="AK109" i="2"/>
  <c r="U25" i="2" l="1"/>
  <c r="AK35" i="2"/>
  <c r="AG74" i="2"/>
  <c r="AG18" i="2" s="1"/>
  <c r="AG20" i="2" s="1"/>
  <c r="AC16" i="2"/>
  <c r="AC17" i="2" s="1"/>
  <c r="AC73" i="2" s="1"/>
  <c r="AG72" i="2"/>
  <c r="W106" i="2"/>
  <c r="W21" i="2" s="1"/>
  <c r="X104" i="2"/>
  <c r="AK74" i="2" l="1"/>
  <c r="AK18" i="2" s="1"/>
  <c r="AK20" i="2" s="1"/>
  <c r="U26" i="2"/>
  <c r="U80" i="2" s="1"/>
  <c r="U28" i="2"/>
  <c r="U82" i="2" s="1"/>
  <c r="U79" i="2"/>
  <c r="AG16" i="2"/>
  <c r="AG17" i="2" s="1"/>
  <c r="AG73" i="2" s="1"/>
  <c r="AK72" i="2"/>
  <c r="AK16" i="2" s="1"/>
  <c r="AK17" i="2" s="1"/>
  <c r="AK73" i="2" s="1"/>
  <c r="U27" i="2"/>
  <c r="V78" i="2"/>
  <c r="V25" i="2"/>
  <c r="Y104" i="2"/>
  <c r="X106" i="2"/>
  <c r="X21" i="2" s="1"/>
  <c r="X24" i="2" s="1"/>
  <c r="V26" i="2" l="1"/>
  <c r="V28" i="2"/>
  <c r="V79" i="2"/>
  <c r="Z104" i="2"/>
  <c r="Y106" i="2"/>
  <c r="Y21" i="2" s="1"/>
  <c r="Y24" i="2" s="1"/>
  <c r="U81" i="2"/>
  <c r="U29" i="2"/>
  <c r="U83" i="2" l="1"/>
  <c r="U36" i="2"/>
  <c r="Z106" i="2"/>
  <c r="Z21" i="2" s="1"/>
  <c r="Z24" i="2" s="1"/>
  <c r="AA104" i="2"/>
  <c r="X78" i="2"/>
  <c r="X25" i="2"/>
  <c r="V27" i="2"/>
  <c r="V82" i="2"/>
  <c r="V80" i="2"/>
  <c r="X26" i="2" l="1"/>
  <c r="X28" i="2"/>
  <c r="AA106" i="2"/>
  <c r="AA21" i="2" s="1"/>
  <c r="AB104" i="2"/>
  <c r="Y25" i="2"/>
  <c r="Y78" i="2"/>
  <c r="V81" i="2"/>
  <c r="V29" i="2"/>
  <c r="X79" i="2"/>
  <c r="U88" i="2"/>
  <c r="Y26" i="2" l="1"/>
  <c r="Y28" i="2"/>
  <c r="Z78" i="2"/>
  <c r="Z25" i="2"/>
  <c r="X27" i="2"/>
  <c r="X80" i="2"/>
  <c r="X82" i="2"/>
  <c r="Y79" i="2"/>
  <c r="V36" i="2"/>
  <c r="V83" i="2"/>
  <c r="AB106" i="2"/>
  <c r="AB21" i="2" s="1"/>
  <c r="AB24" i="2" s="1"/>
  <c r="AC104" i="2"/>
  <c r="Z26" i="2" l="1"/>
  <c r="Z28" i="2"/>
  <c r="Z79" i="2"/>
  <c r="AD104" i="2"/>
  <c r="AC106" i="2"/>
  <c r="AC21" i="2" s="1"/>
  <c r="AC24" i="2" s="1"/>
  <c r="X29" i="2"/>
  <c r="X81" i="2"/>
  <c r="V88" i="2"/>
  <c r="Y80" i="2"/>
  <c r="Y82" i="2"/>
  <c r="Y27" i="2"/>
  <c r="Z82" i="2" l="1"/>
  <c r="Z80" i="2"/>
  <c r="Z27" i="2"/>
  <c r="AD106" i="2"/>
  <c r="AD21" i="2" s="1"/>
  <c r="AD24" i="2" s="1"/>
  <c r="AE104" i="2"/>
  <c r="Y81" i="2"/>
  <c r="Y29" i="2"/>
  <c r="X83" i="2"/>
  <c r="X36" i="2"/>
  <c r="AB25" i="2"/>
  <c r="AB78" i="2"/>
  <c r="AB26" i="2" l="1"/>
  <c r="AB28" i="2"/>
  <c r="Y83" i="2"/>
  <c r="Y36" i="2"/>
  <c r="Z81" i="2"/>
  <c r="Z29" i="2"/>
  <c r="AC78" i="2"/>
  <c r="AC25" i="2"/>
  <c r="AB79" i="2"/>
  <c r="X88" i="2"/>
  <c r="AE106" i="2"/>
  <c r="AE21" i="2" s="1"/>
  <c r="AF104" i="2"/>
  <c r="AC26" i="2" l="1"/>
  <c r="AC28" i="2"/>
  <c r="AE76" i="2"/>
  <c r="Y88" i="2"/>
  <c r="AC79" i="2"/>
  <c r="AF106" i="2"/>
  <c r="AF21" i="2" s="1"/>
  <c r="AF24" i="2" s="1"/>
  <c r="AG104" i="2"/>
  <c r="AB80" i="2"/>
  <c r="AB82" i="2"/>
  <c r="AB27" i="2"/>
  <c r="Z83" i="2"/>
  <c r="Z36" i="2"/>
  <c r="AD78" i="2"/>
  <c r="AD25" i="2"/>
  <c r="AD26" i="2" l="1"/>
  <c r="AD28" i="2"/>
  <c r="Z88" i="2"/>
  <c r="AD79" i="2"/>
  <c r="AF76" i="2"/>
  <c r="AB81" i="2"/>
  <c r="AB29" i="2"/>
  <c r="AG106" i="2"/>
  <c r="AG21" i="2" s="1"/>
  <c r="AG24" i="2" s="1"/>
  <c r="AH104" i="2"/>
  <c r="AC80" i="2"/>
  <c r="AC82" i="2"/>
  <c r="AC27" i="2"/>
  <c r="AH106" i="2" l="1"/>
  <c r="AH21" i="2" s="1"/>
  <c r="AH24" i="2" s="1"/>
  <c r="AI104" i="2"/>
  <c r="AC81" i="2"/>
  <c r="AC29" i="2"/>
  <c r="AG76" i="2"/>
  <c r="AB36" i="2"/>
  <c r="AB83" i="2"/>
  <c r="AF25" i="2"/>
  <c r="AF78" i="2"/>
  <c r="AD82" i="2"/>
  <c r="AD27" i="2"/>
  <c r="AD80" i="2"/>
  <c r="AF26" i="2" l="1"/>
  <c r="AF28" i="2"/>
  <c r="AB88" i="2"/>
  <c r="AD81" i="2"/>
  <c r="AD29" i="2"/>
  <c r="AG78" i="2"/>
  <c r="AG25" i="2"/>
  <c r="AC36" i="2"/>
  <c r="AC83" i="2"/>
  <c r="AI106" i="2"/>
  <c r="AI21" i="2" s="1"/>
  <c r="AJ104" i="2"/>
  <c r="AF79" i="2"/>
  <c r="AH76" i="2"/>
  <c r="AG26" i="2" l="1"/>
  <c r="AG28" i="2"/>
  <c r="AD36" i="2"/>
  <c r="AD83" i="2"/>
  <c r="AG79" i="2"/>
  <c r="AF82" i="2"/>
  <c r="AF80" i="2"/>
  <c r="AF27" i="2"/>
  <c r="AJ106" i="2"/>
  <c r="AJ21" i="2" s="1"/>
  <c r="AJ24" i="2" s="1"/>
  <c r="AK104" i="2"/>
  <c r="AI76" i="2"/>
  <c r="AC88" i="2"/>
  <c r="AH78" i="2"/>
  <c r="AH25" i="2"/>
  <c r="AH26" i="2" l="1"/>
  <c r="AH28" i="2"/>
  <c r="AG80" i="2"/>
  <c r="AG27" i="2"/>
  <c r="AG82" i="2"/>
  <c r="AH79" i="2"/>
  <c r="AF29" i="2"/>
  <c r="AF81" i="2"/>
  <c r="AD88" i="2"/>
  <c r="AK106" i="2"/>
  <c r="AK21" i="2" s="1"/>
  <c r="AK24" i="2" s="1"/>
  <c r="AL104" i="2"/>
  <c r="AJ76" i="2"/>
  <c r="AH80" i="2" l="1"/>
  <c r="AH27" i="2"/>
  <c r="AH82" i="2"/>
  <c r="AG29" i="2"/>
  <c r="AG81" i="2"/>
  <c r="AJ78" i="2"/>
  <c r="AJ25" i="2"/>
  <c r="AF36" i="2"/>
  <c r="AF83" i="2"/>
  <c r="AL106" i="2"/>
  <c r="AL21" i="2" s="1"/>
  <c r="AL24" i="2" s="1"/>
  <c r="AM104" i="2"/>
  <c r="AK76" i="2"/>
  <c r="AJ26" i="2" l="1"/>
  <c r="AJ28" i="2"/>
  <c r="AG36" i="2"/>
  <c r="AG83" i="2"/>
  <c r="AF88" i="2"/>
  <c r="AJ79" i="2"/>
  <c r="AN104" i="2"/>
  <c r="AN106" i="2" s="1"/>
  <c r="AN21" i="2" s="1"/>
  <c r="AN24" i="2" s="1"/>
  <c r="AM106" i="2"/>
  <c r="AM21" i="2" s="1"/>
  <c r="AK78" i="2"/>
  <c r="AK25" i="2"/>
  <c r="AH29" i="2"/>
  <c r="AH81" i="2"/>
  <c r="AL76" i="2"/>
  <c r="AK26" i="2" l="1"/>
  <c r="AK28" i="2"/>
  <c r="AK79" i="2"/>
  <c r="AM76" i="2"/>
  <c r="AL78" i="2"/>
  <c r="AL25" i="2"/>
  <c r="AJ82" i="2"/>
  <c r="AJ27" i="2"/>
  <c r="AJ80" i="2"/>
  <c r="AN76" i="2"/>
  <c r="AG88" i="2"/>
  <c r="AH36" i="2"/>
  <c r="AH83" i="2"/>
  <c r="AL26" i="2" l="1"/>
  <c r="AL28" i="2"/>
  <c r="AK80" i="2"/>
  <c r="AK27" i="2"/>
  <c r="AK82" i="2"/>
  <c r="AJ29" i="2"/>
  <c r="AJ81" i="2"/>
  <c r="AL79" i="2"/>
  <c r="AN78" i="2"/>
  <c r="AN25" i="2"/>
  <c r="AH88" i="2"/>
  <c r="AN26" i="2" l="1"/>
  <c r="AN28" i="2"/>
  <c r="AK81" i="2"/>
  <c r="AK29" i="2"/>
  <c r="AL80" i="2"/>
  <c r="AL82" i="2"/>
  <c r="AL27" i="2"/>
  <c r="AJ36" i="2"/>
  <c r="AJ83" i="2"/>
  <c r="AN79" i="2"/>
  <c r="AL29" i="2" l="1"/>
  <c r="AL81" i="2"/>
  <c r="AJ88" i="2"/>
  <c r="AK83" i="2"/>
  <c r="AK36" i="2"/>
  <c r="AN80" i="2"/>
  <c r="AN82" i="2"/>
  <c r="AN27" i="2"/>
  <c r="AN29" i="2" l="1"/>
  <c r="AN81" i="2"/>
  <c r="AL83" i="2"/>
  <c r="AL36" i="2"/>
  <c r="AK88" i="2"/>
  <c r="AL88" i="2" l="1"/>
  <c r="AN83" i="2"/>
  <c r="AN36" i="2"/>
  <c r="AN88" i="2" l="1"/>
  <c r="S78" i="2"/>
  <c r="S77" i="2"/>
  <c r="W77" i="2" s="1"/>
  <c r="W22" i="2" l="1"/>
  <c r="W24" i="2" s="1"/>
  <c r="AA77" i="2"/>
  <c r="AA22" i="2" s="1"/>
  <c r="AA24" i="2" s="1"/>
  <c r="S25" i="2"/>
  <c r="S28" i="2" s="1"/>
  <c r="S27" i="2" l="1"/>
  <c r="S26" i="2"/>
  <c r="AA78" i="2"/>
  <c r="AA25" i="2"/>
  <c r="S79" i="2"/>
  <c r="W78" i="2"/>
  <c r="W25" i="2"/>
  <c r="AE77" i="2"/>
  <c r="AE22" i="2" s="1"/>
  <c r="AE24" i="2" s="1"/>
  <c r="W26" i="2" l="1"/>
  <c r="W28" i="2"/>
  <c r="AA26" i="2"/>
  <c r="AA28" i="2"/>
  <c r="S82" i="2"/>
  <c r="S80" i="2"/>
  <c r="AI77" i="2"/>
  <c r="AI22" i="2" s="1"/>
  <c r="AI24" i="2" s="1"/>
  <c r="AI78" i="2" s="1"/>
  <c r="W79" i="2"/>
  <c r="S81" i="2"/>
  <c r="S29" i="2"/>
  <c r="AA79" i="2"/>
  <c r="AE78" i="2"/>
  <c r="AE25" i="2"/>
  <c r="AM77" i="2" l="1"/>
  <c r="AM22" i="2" s="1"/>
  <c r="AM24" i="2" s="1"/>
  <c r="AM25" i="2" s="1"/>
  <c r="AE26" i="2"/>
  <c r="AE28" i="2"/>
  <c r="AI25" i="2"/>
  <c r="AA27" i="2"/>
  <c r="AA80" i="2"/>
  <c r="AA82" i="2"/>
  <c r="S83" i="2"/>
  <c r="S36" i="2"/>
  <c r="S38" i="2" s="1"/>
  <c r="W82" i="2"/>
  <c r="W27" i="2"/>
  <c r="W80" i="2"/>
  <c r="AE79" i="2"/>
  <c r="AI79" i="2"/>
  <c r="AM78" i="2" l="1"/>
  <c r="AM26" i="2"/>
  <c r="AM28" i="2"/>
  <c r="AI26" i="2"/>
  <c r="AI80" i="2" s="1"/>
  <c r="AI28" i="2"/>
  <c r="AI82" i="2" s="1"/>
  <c r="AA29" i="2"/>
  <c r="AA81" i="2"/>
  <c r="S90" i="2"/>
  <c r="S89" i="2"/>
  <c r="S88" i="2"/>
  <c r="AE27" i="2"/>
  <c r="AE82" i="2"/>
  <c r="AE80" i="2"/>
  <c r="W81" i="2"/>
  <c r="W29" i="2"/>
  <c r="AM79" i="2"/>
  <c r="AI27" i="2" l="1"/>
  <c r="AI81" i="2" s="1"/>
  <c r="AM80" i="2"/>
  <c r="AM82" i="2"/>
  <c r="AM27" i="2"/>
  <c r="W36" i="2"/>
  <c r="W83" i="2"/>
  <c r="AE29" i="2"/>
  <c r="AE81" i="2"/>
  <c r="AA83" i="2"/>
  <c r="AA36" i="2"/>
  <c r="AI29" i="2" l="1"/>
  <c r="AI83" i="2" s="1"/>
  <c r="U37" i="2"/>
  <c r="AA88" i="2"/>
  <c r="W37" i="2"/>
  <c r="W38" i="2" s="1"/>
  <c r="AM29" i="2"/>
  <c r="AM81" i="2"/>
  <c r="AE83" i="2"/>
  <c r="AE36" i="2"/>
  <c r="W88" i="2"/>
  <c r="U38" i="2" l="1"/>
  <c r="U42" i="2" s="1"/>
  <c r="W42" i="2"/>
  <c r="W90" i="2"/>
  <c r="AI36" i="2"/>
  <c r="AI88" i="2" s="1"/>
  <c r="AE88" i="2"/>
  <c r="AM36" i="2"/>
  <c r="AM83" i="2"/>
  <c r="Y89" i="2"/>
  <c r="V37" i="2"/>
  <c r="V38" i="2" s="1"/>
  <c r="U90" i="2" l="1"/>
  <c r="V42" i="2"/>
  <c r="V90" i="2"/>
  <c r="W45" i="2"/>
  <c r="W94" i="2"/>
  <c r="U45" i="2"/>
  <c r="U94" i="2"/>
  <c r="Y37" i="2"/>
  <c r="Y38" i="2" s="1"/>
  <c r="Z89" i="2"/>
  <c r="AA89" i="2" s="1"/>
  <c r="AM88" i="2"/>
  <c r="X37" i="2"/>
  <c r="X38" i="2" s="1"/>
  <c r="U47" i="2" l="1"/>
  <c r="U97" i="2"/>
  <c r="Y42" i="2"/>
  <c r="Y90" i="2"/>
  <c r="X42" i="2"/>
  <c r="X90" i="2"/>
  <c r="W47" i="2"/>
  <c r="W97" i="2"/>
  <c r="V45" i="2"/>
  <c r="V94" i="2"/>
  <c r="AA37" i="2"/>
  <c r="AA38" i="2" s="1"/>
  <c r="Z37" i="2"/>
  <c r="Z38" i="2" s="1"/>
  <c r="AB89" i="2"/>
  <c r="AC89" i="2" s="1"/>
  <c r="Z42" i="2" l="1"/>
  <c r="Z90" i="2"/>
  <c r="W49" i="2"/>
  <c r="W99" i="2"/>
  <c r="X45" i="2"/>
  <c r="X94" i="2"/>
  <c r="AA42" i="2"/>
  <c r="AA90" i="2"/>
  <c r="Y45" i="2"/>
  <c r="Y94" i="2"/>
  <c r="V47" i="2"/>
  <c r="V97" i="2"/>
  <c r="U49" i="2"/>
  <c r="U99" i="2"/>
  <c r="AD89" i="2"/>
  <c r="AD37" i="2" s="1"/>
  <c r="AD38" i="2" s="1"/>
  <c r="AC37" i="2"/>
  <c r="AC38" i="2" s="1"/>
  <c r="AB37" i="2"/>
  <c r="AB38" i="2" s="1"/>
  <c r="AA45" i="2" l="1"/>
  <c r="AA94" i="2"/>
  <c r="AB42" i="2"/>
  <c r="AB90" i="2"/>
  <c r="U101" i="2"/>
  <c r="U63" i="2"/>
  <c r="U64" i="2"/>
  <c r="X47" i="2"/>
  <c r="X97" i="2"/>
  <c r="V49" i="2"/>
  <c r="V99" i="2"/>
  <c r="AD42" i="2"/>
  <c r="AD90" i="2"/>
  <c r="AC42" i="2"/>
  <c r="AC90" i="2"/>
  <c r="W101" i="2"/>
  <c r="W64" i="2"/>
  <c r="W63" i="2"/>
  <c r="Y47" i="2"/>
  <c r="Y97" i="2"/>
  <c r="Z45" i="2"/>
  <c r="Z94" i="2"/>
  <c r="AE89" i="2"/>
  <c r="AF89" i="2" s="1"/>
  <c r="X49" i="2" l="1"/>
  <c r="X99" i="2"/>
  <c r="AC45" i="2"/>
  <c r="AC94" i="2"/>
  <c r="Z47" i="2"/>
  <c r="Z97" i="2"/>
  <c r="AD45" i="2"/>
  <c r="AD94" i="2"/>
  <c r="Y49" i="2"/>
  <c r="Y99" i="2"/>
  <c r="AB45" i="2"/>
  <c r="AB94" i="2"/>
  <c r="V101" i="2"/>
  <c r="V63" i="2"/>
  <c r="V64" i="2"/>
  <c r="AA47" i="2"/>
  <c r="AA97" i="2"/>
  <c r="AE37" i="2"/>
  <c r="AE38" i="2" s="1"/>
  <c r="AF37" i="2"/>
  <c r="AF38" i="2" s="1"/>
  <c r="AG89" i="2"/>
  <c r="AD47" i="2" l="1"/>
  <c r="AD97" i="2"/>
  <c r="AC47" i="2"/>
  <c r="AC97" i="2"/>
  <c r="AA49" i="2"/>
  <c r="AA99" i="2"/>
  <c r="Z49" i="2"/>
  <c r="Z99" i="2"/>
  <c r="AF42" i="2"/>
  <c r="AF90" i="2"/>
  <c r="AB47" i="2"/>
  <c r="AB97" i="2"/>
  <c r="AE42" i="2"/>
  <c r="AE90" i="2"/>
  <c r="Y101" i="2"/>
  <c r="Y63" i="2"/>
  <c r="Y64" i="2"/>
  <c r="X101" i="2"/>
  <c r="X64" i="2"/>
  <c r="X63" i="2"/>
  <c r="AG37" i="2"/>
  <c r="AG38" i="2" s="1"/>
  <c r="AH89" i="2"/>
  <c r="AA101" i="2" l="1"/>
  <c r="AA63" i="2"/>
  <c r="AA64" i="2"/>
  <c r="AC49" i="2"/>
  <c r="AC99" i="2"/>
  <c r="AG42" i="2"/>
  <c r="AG90" i="2"/>
  <c r="Z101" i="2"/>
  <c r="Z63" i="2"/>
  <c r="Z64" i="2"/>
  <c r="AE45" i="2"/>
  <c r="AE94" i="2"/>
  <c r="AB49" i="2"/>
  <c r="AB99" i="2"/>
  <c r="AF45" i="2"/>
  <c r="AF94" i="2"/>
  <c r="AD49" i="2"/>
  <c r="AD99" i="2"/>
  <c r="AH37" i="2"/>
  <c r="AH38" i="2" s="1"/>
  <c r="AI89" i="2"/>
  <c r="AG45" i="2" l="1"/>
  <c r="AG94" i="2"/>
  <c r="AH42" i="2"/>
  <c r="AH90" i="2"/>
  <c r="AF47" i="2"/>
  <c r="AF97" i="2"/>
  <c r="AB101" i="2"/>
  <c r="AB63" i="2"/>
  <c r="AB64" i="2"/>
  <c r="AC101" i="2"/>
  <c r="AC64" i="2"/>
  <c r="AC63" i="2"/>
  <c r="AE47" i="2"/>
  <c r="AE97" i="2"/>
  <c r="AD101" i="2"/>
  <c r="AD63" i="2"/>
  <c r="AD64" i="2"/>
  <c r="AJ89" i="2"/>
  <c r="AK89" i="2" s="1"/>
  <c r="AI37" i="2"/>
  <c r="AI38" i="2" s="1"/>
  <c r="AE99" i="2" l="1"/>
  <c r="AE49" i="2"/>
  <c r="AF49" i="2"/>
  <c r="AF99" i="2"/>
  <c r="AI42" i="2"/>
  <c r="AI90" i="2"/>
  <c r="AH45" i="2"/>
  <c r="AH94" i="2"/>
  <c r="AG47" i="2"/>
  <c r="AG97" i="2"/>
  <c r="AJ37" i="2"/>
  <c r="AJ38" i="2" s="1"/>
  <c r="AK37" i="2"/>
  <c r="AK38" i="2" s="1"/>
  <c r="AL89" i="2"/>
  <c r="AL37" i="2" s="1"/>
  <c r="AL38" i="2" s="1"/>
  <c r="AL42" i="2" l="1"/>
  <c r="AL90" i="2"/>
  <c r="AH47" i="2"/>
  <c r="AH97" i="2"/>
  <c r="AK42" i="2"/>
  <c r="AK90" i="2"/>
  <c r="AE63" i="2"/>
  <c r="AE101" i="2"/>
  <c r="AE64" i="2"/>
  <c r="AI45" i="2"/>
  <c r="AI94" i="2"/>
  <c r="AJ42" i="2"/>
  <c r="AJ90" i="2"/>
  <c r="AF101" i="2"/>
  <c r="AF63" i="2"/>
  <c r="AF64" i="2"/>
  <c r="AG49" i="2"/>
  <c r="AG99" i="2"/>
  <c r="AM89" i="2"/>
  <c r="AM37" i="2" s="1"/>
  <c r="AM38" i="2" s="1"/>
  <c r="AM42" i="2" l="1"/>
  <c r="AM90" i="2"/>
  <c r="AI47" i="2"/>
  <c r="AI97" i="2"/>
  <c r="AK45" i="2"/>
  <c r="AK94" i="2"/>
  <c r="AJ45" i="2"/>
  <c r="AJ94" i="2"/>
  <c r="AH49" i="2"/>
  <c r="AH99" i="2"/>
  <c r="AG101" i="2"/>
  <c r="AG64" i="2"/>
  <c r="AG63" i="2"/>
  <c r="AL45" i="2"/>
  <c r="AL94" i="2"/>
  <c r="AN89" i="2"/>
  <c r="AN37" i="2" s="1"/>
  <c r="AN38" i="2" s="1"/>
  <c r="AN42" i="2" l="1"/>
  <c r="AN90" i="2"/>
  <c r="AJ47" i="2"/>
  <c r="AJ97" i="2"/>
  <c r="AL47" i="2"/>
  <c r="AL97" i="2"/>
  <c r="AK47" i="2"/>
  <c r="AK97" i="2"/>
  <c r="AI49" i="2"/>
  <c r="AI99" i="2"/>
  <c r="AH101" i="2"/>
  <c r="AH64" i="2"/>
  <c r="AH63" i="2"/>
  <c r="AM45" i="2"/>
  <c r="AM94" i="2"/>
  <c r="AK49" i="2" l="1"/>
  <c r="AK99" i="2"/>
  <c r="AM47" i="2"/>
  <c r="AM97" i="2"/>
  <c r="AJ99" i="2"/>
  <c r="AJ49" i="2"/>
  <c r="AL99" i="2"/>
  <c r="AL49" i="2"/>
  <c r="AI101" i="2"/>
  <c r="AI64" i="2"/>
  <c r="AI63" i="2"/>
  <c r="AN45" i="2"/>
  <c r="AN94" i="2"/>
  <c r="AL64" i="2" l="1"/>
  <c r="AL101" i="2"/>
  <c r="AL63" i="2"/>
  <c r="AN47" i="2"/>
  <c r="AN97" i="2"/>
  <c r="AJ64" i="2"/>
  <c r="AJ101" i="2"/>
  <c r="AJ63" i="2"/>
  <c r="AM49" i="2"/>
  <c r="AM99" i="2"/>
  <c r="AK101" i="2"/>
  <c r="AK64" i="2"/>
  <c r="AK63" i="2"/>
  <c r="AN49" i="2" l="1"/>
  <c r="AN99" i="2"/>
  <c r="AM101" i="2"/>
  <c r="AM63" i="2"/>
  <c r="AM64" i="2"/>
  <c r="AN101" i="2" l="1"/>
  <c r="AN63" i="2"/>
  <c r="AN6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Fadyantoon</author>
    <author>tc={231A26C7-527D-470D-BFB8-19B8DF852052}</author>
  </authors>
  <commentList>
    <comment ref="T37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Fadyantoon:</t>
        </r>
        <r>
          <rPr>
            <sz val="9"/>
            <color indexed="81"/>
            <rFont val="Tahoma"/>
            <family val="2"/>
          </rPr>
          <t xml:space="preserve">
17.06% Tax Rate. 
Use Go Seek Function to normalize the Tax Rate to 9% in FY19 based on the management guideline. </t>
        </r>
      </text>
    </comment>
    <comment ref="T53" authorId="1" shapeId="0" xr:uid="{231A26C7-527D-470D-BFB8-19B8DF852052}">
      <text>
        <t>[Threaded comment]
Your version of Excel allows you to read this threaded comment; however, any edits to it will get removed if the file is opened in a newer version of Excel. Learn more: https://go.microsoft.com/fwlink/?linkid=870924
Comment:
    Used an optimization model to create a weighted moving average to forecast other revenue in order to reduce the mean squared error MSE.  The Overall MSE for the optimization model ~ 6%.</t>
      </text>
    </comment>
    <comment ref="T109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 xml:space="preserve">Fadyantoon:Assumption: Average of 80 and 90 = $85M in FY2019
Capex in 2019 Q4 = $85 - Previous quarters + $10 M
</t>
        </r>
        <r>
          <rPr>
            <sz val="9"/>
            <color indexed="81"/>
            <rFont val="Tahoma"/>
            <family val="2"/>
          </rPr>
          <t xml:space="preserve">
expect cash Capex in 2019 to be between $80 and $90 million to support anticipated Cheesecake Factory unit growth and ongoing maintenance needs. In addition, expect $10 million to support the plan North Italia and FRC openings during the fourth quarter.</t>
        </r>
      </text>
    </comment>
  </commentList>
</comments>
</file>

<file path=xl/sharedStrings.xml><?xml version="1.0" encoding="utf-8"?>
<sst xmlns="http://schemas.openxmlformats.org/spreadsheetml/2006/main" count="596" uniqueCount="366">
  <si>
    <t>ANNUAL INCOME :</t>
  </si>
  <si>
    <t>fiscal_year</t>
  </si>
  <si>
    <t>TTM</t>
  </si>
  <si>
    <t>OperatingRevenue</t>
  </si>
  <si>
    <t>OtherRevenue</t>
  </si>
  <si>
    <t>TotalRevenue</t>
  </si>
  <si>
    <t>CostofRevenue</t>
  </si>
  <si>
    <t>GrossProfit</t>
  </si>
  <si>
    <t>SalesMarketingExpense</t>
  </si>
  <si>
    <t>LaborExpense</t>
  </si>
  <si>
    <t>OtherGeneralAdministrativeExpense</t>
  </si>
  <si>
    <t>GeneralAdministrativeExpense</t>
  </si>
  <si>
    <t>OtherSellingGeneralAdministrativeExpenses</t>
  </si>
  <si>
    <t>SellingGeneralAdministrativeExpenses</t>
  </si>
  <si>
    <t>ResearchDevelopmentExpense</t>
  </si>
  <si>
    <t>CFDepreciationAmortization</t>
  </si>
  <si>
    <t>RestructuringRemediationImpairmentProvisions</t>
  </si>
  <si>
    <t>OtherOperatingExpenses</t>
  </si>
  <si>
    <t>OperatingExpenses</t>
  </si>
  <si>
    <t>CostOperatingExpenses</t>
  </si>
  <si>
    <t>TotalOperatingExpenses</t>
  </si>
  <si>
    <t>EBITDA</t>
  </si>
  <si>
    <t>OperatingProfit</t>
  </si>
  <si>
    <t>EBIT</t>
  </si>
  <si>
    <t>InterestExpense</t>
  </si>
  <si>
    <t>InterestIncome</t>
  </si>
  <si>
    <t>OtherInterestIncomeExpenseNet</t>
  </si>
  <si>
    <t>NonoperatingGainsLosses</t>
  </si>
  <si>
    <t>OtherNonoperatingIncomeExpense</t>
  </si>
  <si>
    <t>TotalNonoperatingIncomeExpense</t>
  </si>
  <si>
    <t>IncomeBeforeTaxes</t>
  </si>
  <si>
    <t>IncomeTaxes</t>
  </si>
  <si>
    <t>IncomeAfterTaxes</t>
  </si>
  <si>
    <t>NoncontrollingInterest</t>
  </si>
  <si>
    <t>EquityEarnings</t>
  </si>
  <si>
    <t>MinorityInterestEquityEarnings</t>
  </si>
  <si>
    <t>IncomebeforeExtraordinaryItems</t>
  </si>
  <si>
    <t>ExtraordinaryItems</t>
  </si>
  <si>
    <t>AccountingChange</t>
  </si>
  <si>
    <t>NetIncomefromContinuingOperationsApplicabletoCommon</t>
  </si>
  <si>
    <t>DiscontinuedOperations</t>
  </si>
  <si>
    <t>NetIncomeApplicabletoCommon</t>
  </si>
  <si>
    <t>PreferredDividends</t>
  </si>
  <si>
    <t>NetIncome</t>
  </si>
  <si>
    <t>EPSBasic</t>
  </si>
  <si>
    <t>EPSDiluted</t>
  </si>
  <si>
    <t>DividendsPerShare</t>
  </si>
  <si>
    <t>SharesOutstandingBasic</t>
  </si>
  <si>
    <t>SharesOutstandingDiluted</t>
  </si>
  <si>
    <t>ANNUAL BALANCE :</t>
  </si>
  <si>
    <t>CashandCashEquivalents</t>
  </si>
  <si>
    <t>RestrictedCash</t>
  </si>
  <si>
    <t>ShorttermInvestments</t>
  </si>
  <si>
    <t>CashCashEquivalentsandShorttermInvestments</t>
  </si>
  <si>
    <t>AccountsReceivableTradeNet</t>
  </si>
  <si>
    <t>AccountsNotesReceivableNet</t>
  </si>
  <si>
    <t>OtherReceivables</t>
  </si>
  <si>
    <t>TotalReceivablesNet</t>
  </si>
  <si>
    <t>InventoriesNet</t>
  </si>
  <si>
    <t>PrepaidExpenses</t>
  </si>
  <si>
    <t>DeferredIncomeTaxesCurrent</t>
  </si>
  <si>
    <t>OtherCurrentAssets</t>
  </si>
  <si>
    <t>TotalCurrentAssets</t>
  </si>
  <si>
    <t>LandAndImprovements</t>
  </si>
  <si>
    <t>BuildingsAndImprovements</t>
  </si>
  <si>
    <t>MachineryFurnitureEquipment</t>
  </si>
  <si>
    <t>ConstructionInProgress</t>
  </si>
  <si>
    <t>GrossPropertyPlantandEquipment</t>
  </si>
  <si>
    <t>PropertyPlantEquipmentNet</t>
  </si>
  <si>
    <t>AccumulatedDepreciation</t>
  </si>
  <si>
    <t>LongtermInvestments</t>
  </si>
  <si>
    <t>OtherInvestments</t>
  </si>
  <si>
    <t>IntangibleAssets</t>
  </si>
  <si>
    <t>Goodwill</t>
  </si>
  <si>
    <t>GoodwillIntangibleAssetsNet</t>
  </si>
  <si>
    <t>DeferredIncomeTaxesLongterm</t>
  </si>
  <si>
    <t>DeferredCharges</t>
  </si>
  <si>
    <t>AccruedInterest</t>
  </si>
  <si>
    <t>OtherAssets</t>
  </si>
  <si>
    <t>TotalLongtermAssets</t>
  </si>
  <si>
    <t>TotalAssets</t>
  </si>
  <si>
    <t>AccountsPayable</t>
  </si>
  <si>
    <t>AccruedExpenses</t>
  </si>
  <si>
    <t>OtherAccountsPayableandAccruedExpenses</t>
  </si>
  <si>
    <t>AccountsPayableandAccruedExpenses</t>
  </si>
  <si>
    <t>AmountsDuetoRelatedPartiesShortterm</t>
  </si>
  <si>
    <t>DeferredIncomeTaxLiabilitiesShortterm</t>
  </si>
  <si>
    <t>DeferredLiabilityCharges</t>
  </si>
  <si>
    <t>IncomeTaxesPayable</t>
  </si>
  <si>
    <t>CurrentPortionofLongtermDebt</t>
  </si>
  <si>
    <t>ShorttermBorrowings</t>
  </si>
  <si>
    <t>TotalShorttermDebt</t>
  </si>
  <si>
    <t>ShortTermDebtAndCurrentPortion</t>
  </si>
  <si>
    <t>OtherCurrentLiabilities</t>
  </si>
  <si>
    <t>TotalCurrentLiabilities</t>
  </si>
  <si>
    <t>TotalLongtermDebt</t>
  </si>
  <si>
    <t>OtherBorrowings</t>
  </si>
  <si>
    <t>NotesPayable</t>
  </si>
  <si>
    <t>PensionPostretirementObligation</t>
  </si>
  <si>
    <t>LongtermDeferredIncomeTaxLiabilities</t>
  </si>
  <si>
    <t>LongtermDeferredLiabilityCharges</t>
  </si>
  <si>
    <t>OtherLiabilities</t>
  </si>
  <si>
    <t>MinorityInterest</t>
  </si>
  <si>
    <t>TotalLongtermLiabilities</t>
  </si>
  <si>
    <t>TotalLiabilities</t>
  </si>
  <si>
    <t>CommonStock</t>
  </si>
  <si>
    <t>PreferredStock</t>
  </si>
  <si>
    <t>AdditionalPaidinCapital</t>
  </si>
  <si>
    <t>AdditionalPaidinCapitalPreferredStock</t>
  </si>
  <si>
    <t>RetainedEarnings</t>
  </si>
  <si>
    <t>TreasuryStock</t>
  </si>
  <si>
    <t>OtherAccumulatedComprehensiveIncome</t>
  </si>
  <si>
    <t>PartnersCapital</t>
  </si>
  <si>
    <t>OtherEquity</t>
  </si>
  <si>
    <t>TotalStockholdersEquity</t>
  </si>
  <si>
    <t>LiabilitiesStockholdersEquity</t>
  </si>
  <si>
    <t>ANNUAL CASH FLOW :</t>
  </si>
  <si>
    <t>CFNetIncome</t>
  </si>
  <si>
    <t>NetWorkingCapital</t>
  </si>
  <si>
    <t>EmployeeCompensation</t>
  </si>
  <si>
    <t>StockOptionTaxBenefits</t>
  </si>
  <si>
    <t>AdjustmentforSpecialCharges</t>
  </si>
  <si>
    <t>DeferredIncomeTaxes</t>
  </si>
  <si>
    <t>RealizedGainsLosses</t>
  </si>
  <si>
    <t>AdjustmentforMinorityInterest</t>
  </si>
  <si>
    <t>AdjustmentforEquityEarnings</t>
  </si>
  <si>
    <t>OtherAdjustments</t>
  </si>
  <si>
    <t>TotalNoncashAdjustments</t>
  </si>
  <si>
    <t>ChangeinAccountsReceivable</t>
  </si>
  <si>
    <t>ChangeinInventories</t>
  </si>
  <si>
    <t>ChangeinPrepaidExpenses</t>
  </si>
  <si>
    <t>ChangeinOtherCurrentAssets</t>
  </si>
  <si>
    <t>ChangeinCurrentAssets</t>
  </si>
  <si>
    <t>ChangeinOtherAssets</t>
  </si>
  <si>
    <t>ChangeinAccountsPayableAccruedExpenses</t>
  </si>
  <si>
    <t>ChangeinDeferredRevenue</t>
  </si>
  <si>
    <t>ChangeinIncomeTaxesPayable</t>
  </si>
  <si>
    <t>ChangeinOtherCurrentLiabilities</t>
  </si>
  <si>
    <t>ChangeinCurrentLiabilities</t>
  </si>
  <si>
    <t>ChangeinOtherLiabilities</t>
  </si>
  <si>
    <t>ChangeinOperatingAssetsLiabilities</t>
  </si>
  <si>
    <t>TotalAdjustments</t>
  </si>
  <si>
    <t>CashfromOperatingActivities</t>
  </si>
  <si>
    <t>CapitalExpenditures</t>
  </si>
  <si>
    <t>PurchaseofInvestments</t>
  </si>
  <si>
    <t>SaleofInvestments</t>
  </si>
  <si>
    <t>OtherInvestmentChangesNet</t>
  </si>
  <si>
    <t>InvestmentChangesNet</t>
  </si>
  <si>
    <t>AcquisitionSaleofBusinessNet</t>
  </si>
  <si>
    <t>SaleofPropertyPlantEquipment</t>
  </si>
  <si>
    <t>OtherInvestingActivities</t>
  </si>
  <si>
    <t>CashfromInvestingActivities</t>
  </si>
  <si>
    <t>ChangeinShorttermBorrowingsNet</t>
  </si>
  <si>
    <t>LongtermDebtProceeds</t>
  </si>
  <si>
    <t>LongtermDebtPayments</t>
  </si>
  <si>
    <t>ChangeinLongtermDebtNet</t>
  </si>
  <si>
    <t>OtherDebtNet</t>
  </si>
  <si>
    <t>ChangeinDebtNet</t>
  </si>
  <si>
    <t>IssuanceofEquity</t>
  </si>
  <si>
    <t>RepurchaseofEquity</t>
  </si>
  <si>
    <t>OtherEquityTransactionsNet</t>
  </si>
  <si>
    <t>ChangeinEquityNet</t>
  </si>
  <si>
    <t>DividendsPaid</t>
  </si>
  <si>
    <t>OtherFinancingActivitiesNet</t>
  </si>
  <si>
    <t>CashfromFinancingActivities</t>
  </si>
  <si>
    <t>CashfromDiscontinuedOperations</t>
  </si>
  <si>
    <t>EffectofExchangeRateonCash</t>
  </si>
  <si>
    <t>CashandCashEquivalentsBeginningofYear</t>
  </si>
  <si>
    <t>CashandCashEquivalentsEndofYear</t>
  </si>
  <si>
    <t>CashPaidforIncomeTaxes</t>
  </si>
  <si>
    <t>CashPaidforInterestExpense</t>
  </si>
  <si>
    <t>NetChangeinCash</t>
  </si>
  <si>
    <t>CapEx</t>
  </si>
  <si>
    <t>FreeCashFlow</t>
  </si>
  <si>
    <t>OwnerEarningsFCF</t>
  </si>
  <si>
    <t>QUARTERLY INCOME :</t>
  </si>
  <si>
    <t>fiscal_quarter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</si>
  <si>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</si>
  <si>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</si>
  <si>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</si>
  <si>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</si>
  <si>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</si>
  <si>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</si>
  <si>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</si>
  <si>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</si>
  <si>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</si>
  <si>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</si>
  <si>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</si>
  <si>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</si>
  <si>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</si>
  <si>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</si>
  <si>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</si>
  <si>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</si>
  <si>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QUARTERLY BALANCE :</t>
  </si>
  <si>
    <t>QUARTERLY CASH FLOW :</t>
  </si>
  <si>
    <t xml:space="preserve">Assumptions </t>
  </si>
  <si>
    <t xml:space="preserve"> 2015Q4 </t>
  </si>
  <si>
    <t xml:space="preserve"> 2016Q1 </t>
  </si>
  <si>
    <t xml:space="preserve"> 2016Q2 </t>
  </si>
  <si>
    <t xml:space="preserve"> 2016Q3 </t>
  </si>
  <si>
    <t xml:space="preserve"> 2016Q4 </t>
  </si>
  <si>
    <t xml:space="preserve"> 2017Q1 </t>
  </si>
  <si>
    <t xml:space="preserve"> 2017Q2 </t>
  </si>
  <si>
    <t xml:space="preserve"> 2017Q3 </t>
  </si>
  <si>
    <t xml:space="preserve"> 2017Q4 </t>
  </si>
  <si>
    <t xml:space="preserve"> 2018Q1 </t>
  </si>
  <si>
    <t xml:space="preserve"> 2018Q2 </t>
  </si>
  <si>
    <t xml:space="preserve"> 2018Q3 </t>
  </si>
  <si>
    <t xml:space="preserve"> 2018Q4 </t>
  </si>
  <si>
    <t xml:space="preserve"> 2019Q1 </t>
  </si>
  <si>
    <t xml:space="preserve"> 2019Q2 </t>
  </si>
  <si>
    <t xml:space="preserve"> 2019Q3 </t>
  </si>
  <si>
    <t>Comparable restaurant sales</t>
  </si>
  <si>
    <t xml:space="preserve">Store Count </t>
  </si>
  <si>
    <t>Restaurants opened during period -Cheesecake Factory</t>
  </si>
  <si>
    <t xml:space="preserve">North Italia Restaurant </t>
  </si>
  <si>
    <t xml:space="preserve">Flower Child </t>
  </si>
  <si>
    <t>Blue cells = Analyst estimates (last updated 12/19/2019)</t>
  </si>
  <si>
    <t>Purple cells = Company guidance (last updated 12/19/2019)</t>
  </si>
  <si>
    <t>Orange cells = Consensus estimates (last updated 12/19/2019)</t>
  </si>
  <si>
    <t xml:space="preserve">Estimated stores included in comp sales calculation </t>
  </si>
  <si>
    <t xml:space="preserve">Other sales excluded from comp calc </t>
  </si>
  <si>
    <t>Revenue per store ($M)</t>
  </si>
  <si>
    <t xml:space="preserve">The Cheesecake Factory restaurants revenue </t>
  </si>
  <si>
    <t xml:space="preserve">2019Q4 </t>
  </si>
  <si>
    <t xml:space="preserve">2020Q1 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</si>
  <si>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</si>
  <si>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</si>
  <si>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</si>
  <si>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</si>
  <si>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</si>
  <si>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</si>
  <si>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</si>
  <si>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</si>
  <si>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</si>
  <si>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</si>
  <si>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</si>
  <si>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</si>
  <si>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</si>
  <si>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2023Q3</t>
  </si>
  <si>
    <t>2023Q4</t>
  </si>
  <si>
    <t>2024Q4</t>
  </si>
  <si>
    <t>2024Q1</t>
  </si>
  <si>
    <t>2024Q2</t>
  </si>
  <si>
    <t>2024Q3</t>
  </si>
  <si>
    <t xml:space="preserve">Cost of Revenue Margin </t>
  </si>
  <si>
    <t xml:space="preserve">Gross Margin </t>
  </si>
  <si>
    <t>Labor Expense</t>
  </si>
  <si>
    <t>Assumptions Margins</t>
  </si>
  <si>
    <t xml:space="preserve">Q4 </t>
  </si>
  <si>
    <t>CheeseCake Factory</t>
  </si>
  <si>
    <t xml:space="preserve">Store Opening </t>
  </si>
  <si>
    <t>licensed locations</t>
  </si>
  <si>
    <t>Net Interest Post Acquisition</t>
  </si>
  <si>
    <t>EPS and Combs</t>
  </si>
  <si>
    <t>Tax Rate</t>
  </si>
  <si>
    <t xml:space="preserve">Operating Expense </t>
  </si>
  <si>
    <t>Ratios &amp; Assumptions</t>
  </si>
  <si>
    <t>CapEx Growth Rate  QoQ</t>
  </si>
  <si>
    <t xml:space="preserve">CapEx to Revenue </t>
  </si>
  <si>
    <t xml:space="preserve">Dep &amp; Amort exp-to-avg-PP&amp;E &amp; Int </t>
  </si>
  <si>
    <t xml:space="preserve">Amortization </t>
  </si>
  <si>
    <t>Int Assets Growth Rate</t>
  </si>
  <si>
    <t xml:space="preserve">Modeling Interest Expense </t>
  </si>
  <si>
    <t>Interest Expense</t>
  </si>
  <si>
    <t xml:space="preserve">Long-Term Debt </t>
  </si>
  <si>
    <t>Growth in Total Debt QoQ</t>
  </si>
  <si>
    <t>Interest Expense as a Percentage of Avg Debt</t>
  </si>
  <si>
    <t>Other sales excluded from comp QoQ</t>
  </si>
  <si>
    <t xml:space="preserve">Period </t>
  </si>
  <si>
    <t>Q</t>
  </si>
  <si>
    <t>Q3</t>
  </si>
  <si>
    <t>July 3 -Aug 6, 2019</t>
  </si>
  <si>
    <t>Tot of Shares  Purchased</t>
  </si>
  <si>
    <t>Average Price</t>
  </si>
  <si>
    <t xml:space="preserve">In Thousand </t>
  </si>
  <si>
    <t>Sep 4 - Oct 1 2019</t>
  </si>
  <si>
    <t>Aug 7- Sep 3 2019</t>
  </si>
  <si>
    <t>Apri 3 -May 7,2019</t>
  </si>
  <si>
    <t>Q2</t>
  </si>
  <si>
    <t>May 8 - June 4,2019</t>
  </si>
  <si>
    <t>June 5 - July 2, 2019</t>
  </si>
  <si>
    <t>Share Count Analysis Change</t>
  </si>
  <si>
    <t>Shares Outstanding Basic (in Millions)</t>
  </si>
  <si>
    <t>Shares Outstanding Diluted (in Million)</t>
  </si>
  <si>
    <t xml:space="preserve">Change in basic shares  </t>
  </si>
  <si>
    <t xml:space="preserve">Change in diluted shares </t>
  </si>
  <si>
    <t>Implied P/E 18 target value</t>
  </si>
  <si>
    <t>Net Income in 2019</t>
  </si>
  <si>
    <t xml:space="preserve">Stock Price </t>
  </si>
  <si>
    <t>Margin of Safety</t>
  </si>
  <si>
    <t>Basic shares outstanding in Millions</t>
  </si>
  <si>
    <t>Modeling Depreciation and Amortization</t>
  </si>
  <si>
    <t>Year</t>
  </si>
  <si>
    <t>Average</t>
  </si>
  <si>
    <t>Date</t>
  </si>
  <si>
    <t>Open</t>
  </si>
  <si>
    <t>High</t>
  </si>
  <si>
    <t>Low</t>
  </si>
  <si>
    <t>Close</t>
  </si>
  <si>
    <t>Adj Close</t>
  </si>
  <si>
    <t>Volume</t>
  </si>
  <si>
    <t xml:space="preserve">Year </t>
  </si>
  <si>
    <t xml:space="preserve">Month 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</si>
  <si>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</si>
  <si>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</si>
  <si>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</si>
  <si>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</si>
  <si>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</si>
  <si>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</si>
  <si>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</si>
  <si>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</si>
  <si>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</si>
  <si>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</si>
  <si>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</si>
  <si>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</si>
  <si>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Max</t>
  </si>
  <si>
    <t>Min</t>
  </si>
  <si>
    <t xml:space="preserve">Book Value </t>
  </si>
  <si>
    <t>Growth Rate</t>
  </si>
  <si>
    <t>Assumptions</t>
  </si>
  <si>
    <t>Revenue Growth Rate</t>
  </si>
  <si>
    <t xml:space="preserve">Ten Year </t>
  </si>
  <si>
    <t>6 Year</t>
  </si>
  <si>
    <t>3 Year</t>
  </si>
  <si>
    <t>YOY</t>
  </si>
  <si>
    <t xml:space="preserve"> </t>
  </si>
  <si>
    <t xml:space="preserve">Cheesecake Factory Income Statement </t>
  </si>
  <si>
    <t>Depreciation and Amortization Expenses</t>
  </si>
  <si>
    <t>Fiscal 2020 Outlook</t>
  </si>
  <si>
    <t>Cost of Revenue</t>
  </si>
  <si>
    <t>Gross Profit</t>
  </si>
  <si>
    <t>Total Revenue</t>
  </si>
  <si>
    <t>Other General Administrative Expense</t>
  </si>
  <si>
    <t>Operating Expenses</t>
  </si>
  <si>
    <t>Selling General Administrative Expenses</t>
  </si>
  <si>
    <t>Other Operating Expenses</t>
  </si>
  <si>
    <t>Cost Operating Expenses</t>
  </si>
  <si>
    <t>Total Operating Expenses</t>
  </si>
  <si>
    <t>Restructuring Remediation Impairment Provisions</t>
  </si>
  <si>
    <t>(Dollars in Thousands, except per share data)</t>
  </si>
  <si>
    <t>Operating Profit</t>
  </si>
  <si>
    <t xml:space="preserve">      Interest Expense</t>
  </si>
  <si>
    <t xml:space="preserve">     Interest Income</t>
  </si>
  <si>
    <t>Other Interest Income Expense Net</t>
  </si>
  <si>
    <t>Nonoperating Gains Losses</t>
  </si>
  <si>
    <t>Other Nonoperating Income Expense</t>
  </si>
  <si>
    <t>Total Nonoperating Income Expense</t>
  </si>
  <si>
    <t>Income Before Taxes</t>
  </si>
  <si>
    <t>Income Taxes</t>
  </si>
  <si>
    <t>Income After Taxes</t>
  </si>
  <si>
    <t>Noncontrolling Interest</t>
  </si>
  <si>
    <t>Equity Earnings</t>
  </si>
  <si>
    <t>Minority Interest EquityEarnings</t>
  </si>
  <si>
    <t>Extraordinary Items</t>
  </si>
  <si>
    <t>Accounting Change</t>
  </si>
  <si>
    <t>Net Income from Continuing Operations Applicableto Common</t>
  </si>
  <si>
    <t>Discontinued Operations</t>
  </si>
  <si>
    <t>Net Income Applicable to Common</t>
  </si>
  <si>
    <t>Preferred Dividends</t>
  </si>
  <si>
    <t>Net Income</t>
  </si>
  <si>
    <t>EPS Basic</t>
  </si>
  <si>
    <t>EPS Diluted</t>
  </si>
  <si>
    <t>Property Plant Equipment Net</t>
  </si>
  <si>
    <t>Goodwill Intangible Assets Net</t>
  </si>
  <si>
    <t xml:space="preserve"> Depreciation Amortization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</si>
</sst>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5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_(&quot;$&quot;* #,##0_);_(&quot;$&quot;* \(#,##0\);_(&quot;$&quot;* &quot;-&quot;??_);_(@_)"/>
    <numFmt numFmtId="166" formatCode="_(* #,##0.0_);_(* \(#,##0.0\);_(* &quot;-&quot;??_);_(@_)"/>
    <numFmt numFmtId="167" formatCode="0.0%"/>
    <numFmt numFmtId="168" formatCode="0.0_)\%;\(0.0\)\%;0.0_)\%;@_)_%"/>
    <numFmt numFmtId="169" formatCode="#,##0.0_)_%;\(#,##0.0\)_%;0.0_)_%;@_)_%"/>
    <numFmt numFmtId="170" formatCode="#,##0.0_);\(#,##0.0\);#,##0.0_);@_)"/>
    <numFmt numFmtId="171" formatCode="&quot;$&quot;_(#,##0.00_);&quot;$&quot;\(#,##0.00\);&quot;$&quot;_(0.00_);@_)"/>
    <numFmt numFmtId="172" formatCode="#,##0.00_);\(#,##0.00\);0.00_);@_)"/>
    <numFmt numFmtId="173" formatCode="\€_(#,##0.00_);\€\(#,##0.00\);\€_(0.00_);@_)"/>
    <numFmt numFmtId="174" formatCode="#,##0_)\x;\(#,##0\)\x;0_)\x;@_)_x"/>
    <numFmt numFmtId="175" formatCode="#,##0_)_x;\(#,##0\)_x;0_)_x;@_)_x"/>
    <numFmt numFmtId="176" formatCode="* #,##0.00_);\(#,##0.00\)"/>
    <numFmt numFmtId="177" formatCode="&quot;$&quot;#,##0;\-&quot;$&quot;#,##0"/>
    <numFmt numFmtId="178" formatCode="#,##0;\-#,##0;&quot;-&quot;"/>
    <numFmt numFmtId="179" formatCode="0.000000"/>
    <numFmt numFmtId="180" formatCode="_(* #,##0,,_);_(* \(#,##0,,\);_(* &quot;-&quot;_)"/>
    <numFmt numFmtId="181" formatCode="_(* #,##0_);[Red]_(* \(#,##0\);_(* &quot;&quot;&quot;&quot;&quot;&quot;&quot;&quot;\ \-\ &quot;&quot;&quot;&quot;&quot;&quot;&quot;&quot;_);_(@_)"/>
    <numFmt numFmtId="182" formatCode="&quot;£&quot;#,##0;[Red]\-&quot;£&quot;#,##0"/>
    <numFmt numFmtId="183" formatCode="_(* #,##0,_);[Red]_(* \(#,##0,\);_(* &quot;&quot;&quot;&quot;&quot;&quot;&quot;&quot;\ \-\ &quot;&quot;&quot;&quot;&quot;&quot;&quot;&quot;_);_(@_)"/>
    <numFmt numFmtId="184" formatCode="0.00_);[Red]\(0.00\)"/>
    <numFmt numFmtId="185" formatCode="0%;\(0%\);;"/>
    <numFmt numFmtId="186" formatCode="&quot;£&quot;#,##0.00;[Red]\-&quot;£&quot;#,##0.00"/>
    <numFmt numFmtId="187" formatCode="_(* #,##0.000_);_(* \(#,##0.000\);_(* &quot;-&quot;_);_(@_)"/>
    <numFmt numFmtId="188" formatCode="0%;\(0%\);&quot;-&quot;"/>
    <numFmt numFmtId="189" formatCode="_-&quot;£&quot;* #,##0_-;\-&quot;£&quot;* #,##0_-;_-&quot;£&quot;* &quot;-&quot;_-;_-@_-"/>
    <numFmt numFmtId="190" formatCode="_(&quot;$&quot;* #,##0,_);_(&quot;$&quot;* \(#,##0,\);_(&quot;$&quot;* &quot;-&quot;_);_(@_)"/>
    <numFmt numFmtId="191" formatCode="#,##0\ ;\(#,##0.0\)"/>
    <numFmt numFmtId="192" formatCode="0.0"/>
    <numFmt numFmtId="193" formatCode="#,##0.00;\-#,##0.00;&quot;-&quot;"/>
    <numFmt numFmtId="194" formatCode="_._.* \(#,##0\)_%;_._.* #,##0_)_%;_._.* 0_)_%;_._.@_)_%"/>
    <numFmt numFmtId="195" formatCode="_._.&quot;$&quot;* \(#,##0\)_%;_._.&quot;$&quot;* #,##0_)_%;_._.&quot;$&quot;* 0_)_%;_._.@_)_%"/>
    <numFmt numFmtId="196" formatCode="&quot;$&quot;0.00_)"/>
    <numFmt numFmtId="197" formatCode="&quot;SFr.&quot;\ #,##0.00;&quot;SFr.&quot;\ \-#,##0.00"/>
    <numFmt numFmtId="198" formatCode="#,##0;\(#,##0\)"/>
    <numFmt numFmtId="199" formatCode="_([$€-2]* #,##0.00_);_([$€-2]* \(#,##0.00\);_([$€-2]* &quot;-&quot;??_)"/>
    <numFmt numFmtId="200" formatCode="_-* #,##0\ _D_M_-;\-* #,##0\ _D_M_-;_-* &quot;-&quot;\ _D_M_-;_-@_-"/>
    <numFmt numFmtId="201" formatCode="_-* #,##0.00\ _D_M_-;\-* #,##0.00\ _D_M_-;_-* &quot;-&quot;??\ _D_M_-;_-@_-"/>
    <numFmt numFmtId="202" formatCode="_-* #,##0\ &quot;DM&quot;_-;\-* #,##0\ &quot;DM&quot;_-;_-* &quot;-&quot;\ &quot;DM&quot;_-;_-@_-"/>
    <numFmt numFmtId="203" formatCode="_-* #,##0.00\ &quot;DM&quot;_-;\-* #,##0.00\ &quot;DM&quot;_-;_-* &quot;-&quot;??\ &quot;DM&quot;_-;_-@_-"/>
    <numFmt numFmtId="204" formatCode="#,##0.0_);\(#,##0.0\)"/>
    <numFmt numFmtId="205" formatCode="#,##0.0\ ;\(#,##0.0\)"/>
    <numFmt numFmtId="206" formatCode="0%;\(0%\)"/>
    <numFmt numFmtId="207" formatCode="&quot;SFr.&quot;#,##0;[Red]&quot;SFr.&quot;\-#,##0"/>
    <numFmt numFmtId="208" formatCode="#,##0.0000000000;\-#,##0.0000000000"/>
    <numFmt numFmtId="209" formatCode="#,##0.0;\-#,##0.0"/>
    <numFmt numFmtId="210" formatCode="#,##0.000;\-#,##0.000"/>
    <numFmt numFmtId="211" formatCode="#,##0.0000;\-#,##0.0000"/>
    <numFmt numFmtId="212" formatCode="#,##0.00000;\-#,##0.00000"/>
    <numFmt numFmtId="213" formatCode="#,##0.000000;\-#,##0.000000"/>
    <numFmt numFmtId="214" formatCode="#,##0.0000000;\-#,##0.0000000"/>
    <numFmt numFmtId="215" formatCode="#,##0.00000000;\-#,##0.00000000"/>
    <numFmt numFmtId="216" formatCode="#,##0.000000000;\-#,##0.000000000"/>
    <numFmt numFmtId="217" formatCode="#,##0___);\(#,##0.00\)"/>
    <numFmt numFmtId="218" formatCode="#,##0&quot;%&quot;"/>
    <numFmt numFmtId="219" formatCode="#,##0_);[Red]\(#,##0\);&quot;-&quot;"/>
    <numFmt numFmtId="220" formatCode="_-&quot;£&quot;* #,##0.00_-;\-&quot;£&quot;* #,##0.00_-;_-&quot;£&quot;* &quot;-&quot;??_-;_-@_-"/>
    <numFmt numFmtId="221" formatCode="*-"/>
    <numFmt numFmtId="222" formatCode="#,##0;[Red]\(#,##0\)"/>
    <numFmt numFmtId="223" formatCode="_-&quot;$&quot;* #,##0_-;\-&quot;$&quot;* #,##0_-;_-&quot;$&quot;* &quot;-&quot;_-;_-@_-"/>
    <numFmt numFmtId="224" formatCode="_-&quot;$&quot;* #,##0.00_-;\-&quot;$&quot;* #,##0.00_-;_-&quot;$&quot;* &quot;-&quot;??_-;_-@_-"/>
    <numFmt numFmtId="226" formatCode="#.##"/>
  </numFmts>
  <fonts count="6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 val="singleAccounting"/>
      <sz val="11"/>
      <color theme="2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i/>
      <sz val="11"/>
      <color theme="3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b/>
      <u/>
      <sz val="12"/>
      <color theme="2"/>
      <name val="Calibri"/>
      <family val="2"/>
      <scheme val="minor"/>
    </font>
    <font>
      <sz val="12"/>
      <color rgb="FF00000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name val="Calibri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2"/>
      <name val="Times New Roman"/>
      <family val="1"/>
    </font>
    <font>
      <sz val="10"/>
      <name val="Helv"/>
      <family val="2"/>
    </font>
    <font>
      <sz val="8"/>
      <name val="Helv"/>
    </font>
    <font>
      <b/>
      <sz val="12"/>
      <name val="Tms Rmn"/>
    </font>
    <font>
      <b/>
      <i/>
      <sz val="12"/>
      <name val="Tms Rmn"/>
    </font>
    <font>
      <b/>
      <sz val="10"/>
      <name val="MS Sans Serif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sz val="10"/>
      <name val="Helv"/>
    </font>
    <font>
      <sz val="10"/>
      <color theme="1"/>
      <name val="Arial"/>
      <family val="2"/>
    </font>
    <font>
      <sz val="10"/>
      <color indexed="0"/>
      <name val="MS Sans Serif"/>
      <family val="2"/>
    </font>
    <font>
      <b/>
      <sz val="14"/>
      <name val="Arial"/>
      <family val="2"/>
    </font>
    <font>
      <sz val="11"/>
      <color indexed="12"/>
      <name val="Times New Roman"/>
      <family val="1"/>
    </font>
    <font>
      <sz val="11"/>
      <name val="Times New Roman"/>
      <family val="1"/>
    </font>
    <font>
      <sz val="10"/>
      <color indexed="12"/>
      <name val="Helv"/>
    </font>
    <font>
      <sz val="8"/>
      <color indexed="18"/>
      <name val="Helv"/>
    </font>
    <font>
      <b/>
      <u/>
      <sz val="10"/>
      <color indexed="8"/>
      <name val="Times New Roman"/>
      <family val="1"/>
    </font>
    <font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Trebuchet MS"/>
      <family val="2"/>
    </font>
    <font>
      <sz val="10"/>
      <color indexed="14"/>
      <name val="Arial"/>
      <family val="2"/>
    </font>
    <font>
      <sz val="10"/>
      <name val="MS Sans Serif"/>
      <family val="2"/>
    </font>
    <font>
      <sz val="7"/>
      <name val="Small Fonts"/>
      <family val="2"/>
    </font>
    <font>
      <sz val="12"/>
      <name val="Helv"/>
      <family val="2"/>
    </font>
    <font>
      <sz val="10"/>
      <name val="Trebuchet MS"/>
      <family val="2"/>
    </font>
    <font>
      <sz val="10"/>
      <name val="Tms Rmn"/>
    </font>
    <font>
      <sz val="10"/>
      <name val="Tms Rmn"/>
      <family val="1"/>
    </font>
    <font>
      <sz val="11"/>
      <color indexed="8"/>
      <name val="Calibri"/>
      <family val="2"/>
    </font>
    <font>
      <b/>
      <u/>
      <sz val="26"/>
      <color indexed="9"/>
      <name val="Arial"/>
      <family val="2"/>
    </font>
    <font>
      <sz val="10"/>
      <color indexed="10"/>
      <name val="Arial"/>
      <family val="2"/>
    </font>
    <font>
      <sz val="12"/>
      <name val="Helv"/>
    </font>
    <font>
      <sz val="10"/>
      <color rgb="FF404040"/>
      <name val="Segoe UI"/>
      <family val="2"/>
    </font>
    <font>
      <b/>
      <sz val="10"/>
      <color rgb="FF404040"/>
      <name val="Segoe UI"/>
      <family val="2"/>
    </font>
    <font>
      <b/>
      <sz val="10"/>
      <color indexed="10"/>
      <name val="Arial"/>
      <family val="2"/>
    </font>
    <font>
      <sz val="8"/>
      <name val="Tms Rmn"/>
    </font>
    <font>
      <b/>
      <sz val="11.5"/>
      <color theme="1"/>
      <name val="Times New Roman"/>
      <family val="1"/>
    </font>
    <font>
      <b/>
      <sz val="11"/>
      <color theme="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35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>
      <alignment vertical="top"/>
    </xf>
    <xf numFmtId="0" fontId="14" fillId="0" borderId="0"/>
    <xf numFmtId="43" fontId="14" fillId="0" borderId="0" applyFont="0" applyFill="0" applyBorder="0" applyAlignment="0" applyProtection="0"/>
    <xf numFmtId="168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3" fillId="9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Protection="0">
      <alignment horizontal="right"/>
    </xf>
    <xf numFmtId="0" fontId="16" fillId="0" borderId="0" applyNumberFormat="0" applyFill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17" fillId="0" borderId="11" applyNumberFormat="0" applyFill="0" applyAlignment="0" applyProtection="0"/>
    <xf numFmtId="0" fontId="18" fillId="0" borderId="12" applyNumberFormat="0" applyFill="0" applyProtection="0">
      <alignment horizontal="center"/>
    </xf>
    <xf numFmtId="0" fontId="18" fillId="0" borderId="0" applyNumberFormat="0" applyFill="0" applyBorder="0" applyProtection="0">
      <alignment horizontal="left"/>
    </xf>
    <xf numFmtId="0" fontId="19" fillId="0" borderId="0" applyNumberFormat="0" applyFill="0" applyBorder="0" applyProtection="0">
      <alignment horizontal="centerContinuous"/>
    </xf>
    <xf numFmtId="0" fontId="20" fillId="0" borderId="0" applyNumberFormat="0" applyFill="0" applyBorder="0" applyAlignment="0" applyProtection="0"/>
    <xf numFmtId="0" fontId="21" fillId="0" borderId="0"/>
    <xf numFmtId="176" fontId="22" fillId="0" borderId="0">
      <alignment horizontal="center"/>
    </xf>
    <xf numFmtId="37" fontId="23" fillId="0" borderId="0"/>
    <xf numFmtId="37" fontId="24" fillId="0" borderId="0"/>
    <xf numFmtId="177" fontId="25" fillId="0" borderId="8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25" fillId="0" borderId="8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25" fillId="0" borderId="8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25" fillId="0" borderId="8" applyAlignment="0" applyProtection="0"/>
    <xf numFmtId="177" fontId="1" fillId="0" borderId="0" applyAlignment="0" applyProtection="0"/>
    <xf numFmtId="177" fontId="1" fillId="0" borderId="0" applyAlignment="0" applyProtection="0"/>
    <xf numFmtId="177" fontId="1" fillId="0" borderId="0" applyAlignment="0" applyProtection="0"/>
    <xf numFmtId="177" fontId="25" fillId="0" borderId="8" applyAlignment="0" applyProtection="0"/>
    <xf numFmtId="177" fontId="25" fillId="0" borderId="8" applyAlignment="0" applyProtection="0"/>
    <xf numFmtId="177" fontId="25" fillId="0" borderId="8" applyAlignment="0" applyProtection="0"/>
    <xf numFmtId="177" fontId="25" fillId="0" borderId="8" applyAlignment="0" applyProtection="0"/>
    <xf numFmtId="177" fontId="1" fillId="0" borderId="0" applyAlignment="0" applyProtection="0"/>
    <xf numFmtId="178" fontId="26" fillId="0" borderId="0" applyFill="0" applyBorder="0" applyAlignment="0"/>
    <xf numFmtId="179" fontId="13" fillId="0" borderId="0" applyFill="0" applyBorder="0" applyAlignment="0"/>
    <xf numFmtId="180" fontId="13" fillId="0" borderId="0" applyFill="0" applyBorder="0" applyAlignment="0"/>
    <xf numFmtId="166" fontId="13" fillId="0" borderId="0" applyFill="0" applyBorder="0" applyAlignment="0"/>
    <xf numFmtId="181" fontId="13" fillId="0" borderId="0" applyFill="0" applyBorder="0" applyAlignment="0"/>
    <xf numFmtId="182" fontId="13" fillId="0" borderId="0" applyFill="0" applyBorder="0" applyAlignment="0"/>
    <xf numFmtId="183" fontId="13" fillId="0" borderId="0" applyFill="0" applyBorder="0" applyAlignment="0"/>
    <xf numFmtId="184" fontId="13" fillId="0" borderId="0" applyFill="0" applyBorder="0" applyAlignment="0"/>
    <xf numFmtId="185" fontId="13" fillId="0" borderId="0" applyFill="0" applyBorder="0" applyAlignment="0"/>
    <xf numFmtId="186" fontId="13" fillId="0" borderId="0" applyFill="0" applyBorder="0" applyAlignment="0"/>
    <xf numFmtId="178" fontId="26" fillId="0" borderId="0" applyFill="0" applyBorder="0" applyAlignment="0"/>
    <xf numFmtId="187" fontId="13" fillId="0" borderId="0" applyFill="0" applyBorder="0" applyAlignment="0"/>
    <xf numFmtId="188" fontId="13" fillId="0" borderId="0" applyFill="0" applyBorder="0" applyAlignment="0"/>
    <xf numFmtId="189" fontId="13" fillId="0" borderId="0" applyFill="0" applyBorder="0" applyAlignment="0"/>
    <xf numFmtId="180" fontId="13" fillId="0" borderId="0" applyFill="0" applyBorder="0" applyAlignment="0"/>
    <xf numFmtId="166" fontId="13" fillId="0" borderId="0" applyFill="0" applyBorder="0" applyAlignment="0"/>
    <xf numFmtId="0" fontId="27" fillId="0" borderId="0" applyFill="0" applyBorder="0" applyProtection="0">
      <alignment horizontal="center"/>
      <protection locked="0"/>
    </xf>
    <xf numFmtId="0" fontId="28" fillId="0" borderId="0"/>
    <xf numFmtId="190" fontId="13" fillId="0" borderId="0"/>
    <xf numFmtId="190" fontId="13" fillId="0" borderId="0"/>
    <xf numFmtId="190" fontId="13" fillId="0" borderId="0"/>
    <xf numFmtId="190" fontId="13" fillId="0" borderId="0"/>
    <xf numFmtId="190" fontId="13" fillId="0" borderId="0"/>
    <xf numFmtId="190" fontId="13" fillId="0" borderId="0"/>
    <xf numFmtId="190" fontId="13" fillId="0" borderId="0"/>
    <xf numFmtId="190" fontId="13" fillId="0" borderId="0"/>
    <xf numFmtId="191" fontId="28" fillId="0" borderId="9"/>
    <xf numFmtId="192" fontId="1" fillId="0" borderId="0"/>
    <xf numFmtId="0" fontId="21" fillId="0" borderId="9"/>
    <xf numFmtId="192" fontId="1" fillId="0" borderId="0"/>
    <xf numFmtId="178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43" fontId="13" fillId="0" borderId="0" applyFont="0" applyFill="0" applyBorder="0" applyAlignment="0" applyProtection="0">
      <alignment wrapText="1"/>
    </xf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>
      <alignment wrapText="1"/>
    </xf>
    <xf numFmtId="43" fontId="13" fillId="0" borderId="0" applyFont="0" applyFill="0" applyBorder="0" applyAlignment="0" applyProtection="0">
      <alignment wrapText="1"/>
    </xf>
    <xf numFmtId="43" fontId="13" fillId="0" borderId="0" applyFont="0" applyFill="0" applyBorder="0" applyAlignment="0" applyProtection="0"/>
    <xf numFmtId="4" fontId="28" fillId="0" borderId="0" applyFont="0" applyFill="0" applyBorder="0" applyAlignment="0" applyProtection="0"/>
    <xf numFmtId="4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" fontId="1" fillId="0" borderId="0" applyFont="0" applyFill="0" applyBorder="0" applyAlignment="0" applyProtection="0"/>
    <xf numFmtId="4" fontId="2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Fill="0" applyBorder="0" applyAlignment="0" applyProtection="0">
      <protection locked="0"/>
    </xf>
    <xf numFmtId="193" fontId="13" fillId="0" borderId="0">
      <alignment horizontal="center"/>
    </xf>
    <xf numFmtId="194" fontId="32" fillId="0" borderId="0" applyFill="0" applyBorder="0" applyProtection="0"/>
    <xf numFmtId="195" fontId="33" fillId="0" borderId="0" applyFont="0" applyFill="0" applyBorder="0" applyAlignment="0" applyProtection="0"/>
    <xf numFmtId="196" fontId="34" fillId="0" borderId="13">
      <protection hidden="1"/>
    </xf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8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1" fontId="22" fillId="0" borderId="0"/>
    <xf numFmtId="14" fontId="35" fillId="0" borderId="0">
      <alignment horizontal="center"/>
    </xf>
    <xf numFmtId="14" fontId="26" fillId="0" borderId="0" applyFill="0" applyBorder="0" applyAlignment="0"/>
    <xf numFmtId="15" fontId="36" fillId="10" borderId="0" applyNumberFormat="0" applyFont="0" applyFill="0" applyBorder="0" applyAlignment="0">
      <alignment horizontal="center" wrapText="1"/>
    </xf>
    <xf numFmtId="0" fontId="26" fillId="0" borderId="1" applyNumberFormat="0" applyFill="0" applyBorder="0" applyAlignment="0" applyProtection="0"/>
    <xf numFmtId="197" fontId="28" fillId="0" borderId="0" applyFont="0" applyFill="0" applyBorder="0" applyAlignment="0" applyProtection="0"/>
    <xf numFmtId="198" fontId="33" fillId="0" borderId="0" applyFont="0" applyFill="0" applyBorder="0" applyAlignment="0" applyProtection="0"/>
    <xf numFmtId="178" fontId="37" fillId="0" borderId="0" applyFill="0" applyBorder="0" applyAlignment="0"/>
    <xf numFmtId="187" fontId="13" fillId="0" borderId="0" applyFill="0" applyBorder="0" applyAlignment="0"/>
    <xf numFmtId="180" fontId="13" fillId="0" borderId="0" applyFill="0" applyBorder="0" applyAlignment="0"/>
    <xf numFmtId="166" fontId="13" fillId="0" borderId="0" applyFill="0" applyBorder="0" applyAlignment="0"/>
    <xf numFmtId="178" fontId="37" fillId="0" borderId="0" applyFill="0" applyBorder="0" applyAlignment="0"/>
    <xf numFmtId="187" fontId="13" fillId="0" borderId="0" applyFill="0" applyBorder="0" applyAlignment="0"/>
    <xf numFmtId="188" fontId="13" fillId="0" borderId="0" applyFill="0" applyBorder="0" applyAlignment="0"/>
    <xf numFmtId="189" fontId="13" fillId="0" borderId="0" applyFill="0" applyBorder="0" applyAlignment="0"/>
    <xf numFmtId="180" fontId="13" fillId="0" borderId="0" applyFill="0" applyBorder="0" applyAlignment="0"/>
    <xf numFmtId="166" fontId="13" fillId="0" borderId="0" applyFill="0" applyBorder="0" applyAlignment="0"/>
    <xf numFmtId="196" fontId="34" fillId="0" borderId="13">
      <protection hidden="1"/>
    </xf>
    <xf numFmtId="199" fontId="13" fillId="0" borderId="0" applyFont="0" applyFill="0" applyBorder="0" applyAlignment="0" applyProtection="0"/>
    <xf numFmtId="38" fontId="38" fillId="10" borderId="0" applyNumberFormat="0" applyBorder="0" applyAlignment="0" applyProtection="0"/>
    <xf numFmtId="0" fontId="39" fillId="0" borderId="14" applyNumberFormat="0" applyAlignment="0" applyProtection="0">
      <alignment horizontal="left" vertical="center"/>
    </xf>
    <xf numFmtId="0" fontId="39" fillId="0" borderId="1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39" fillId="0" borderId="1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39" fillId="0" borderId="1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39" fillId="0" borderId="1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left" vertical="center"/>
    </xf>
    <xf numFmtId="0" fontId="39" fillId="0" borderId="10">
      <alignment horizontal="left" vertical="center"/>
    </xf>
    <xf numFmtId="0" fontId="39" fillId="0" borderId="10">
      <alignment horizontal="left" vertical="center"/>
    </xf>
    <xf numFmtId="0" fontId="39" fillId="0" borderId="10">
      <alignment horizontal="left" vertical="center"/>
    </xf>
    <xf numFmtId="0" fontId="39" fillId="0" borderId="10">
      <alignment horizontal="left" vertical="center"/>
    </xf>
    <xf numFmtId="0" fontId="1" fillId="0" borderId="0">
      <alignment horizontal="left" vertical="center"/>
    </xf>
    <xf numFmtId="14" fontId="40" fillId="11" borderId="13">
      <alignment horizontal="center" vertical="center" wrapText="1"/>
    </xf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7" fillId="0" borderId="0" applyFill="0" applyAlignment="0" applyProtection="0">
      <protection locked="0"/>
    </xf>
    <xf numFmtId="0" fontId="27" fillId="0" borderId="9" applyFill="0" applyAlignment="0" applyProtection="0"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0" fontId="38" fillId="12" borderId="1" applyNumberFormat="0" applyBorder="0" applyAlignment="0" applyProtection="0"/>
    <xf numFmtId="178" fontId="44" fillId="0" borderId="0" applyFill="0" applyBorder="0" applyAlignment="0"/>
    <xf numFmtId="187" fontId="13" fillId="0" borderId="0" applyFill="0" applyBorder="0" applyAlignment="0"/>
    <xf numFmtId="180" fontId="13" fillId="0" borderId="0" applyFill="0" applyBorder="0" applyAlignment="0"/>
    <xf numFmtId="166" fontId="13" fillId="0" borderId="0" applyFill="0" applyBorder="0" applyAlignment="0"/>
    <xf numFmtId="178" fontId="44" fillId="0" borderId="0" applyFill="0" applyBorder="0" applyAlignment="0"/>
    <xf numFmtId="187" fontId="13" fillId="0" borderId="0" applyFill="0" applyBorder="0" applyAlignment="0"/>
    <xf numFmtId="188" fontId="13" fillId="0" borderId="0" applyFill="0" applyBorder="0" applyAlignment="0"/>
    <xf numFmtId="189" fontId="13" fillId="0" borderId="0" applyFill="0" applyBorder="0" applyAlignment="0"/>
    <xf numFmtId="180" fontId="13" fillId="0" borderId="0" applyFill="0" applyBorder="0" applyAlignment="0"/>
    <xf numFmtId="166" fontId="13" fillId="0" borderId="0" applyFill="0" applyBorder="0" applyAlignment="0"/>
    <xf numFmtId="200" fontId="13" fillId="0" borderId="0" applyFont="0" applyFill="0" applyBorder="0" applyAlignment="0" applyProtection="0"/>
    <xf numFmtId="201" fontId="13" fillId="0" borderId="0" applyFont="0" applyFill="0" applyBorder="0" applyAlignment="0" applyProtection="0"/>
    <xf numFmtId="38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202" fontId="13" fillId="0" borderId="0" applyFont="0" applyFill="0" applyBorder="0" applyAlignment="0" applyProtection="0"/>
    <xf numFmtId="203" fontId="13" fillId="0" borderId="0" applyFont="0" applyFill="0" applyBorder="0" applyAlignment="0" applyProtection="0"/>
    <xf numFmtId="6" fontId="45" fillId="0" borderId="0" applyFont="0" applyFill="0" applyBorder="0" applyAlignment="0" applyProtection="0"/>
    <xf numFmtId="8" fontId="45" fillId="0" borderId="0" applyFont="0" applyFill="0" applyBorder="0" applyAlignment="0" applyProtection="0"/>
    <xf numFmtId="204" fontId="22" fillId="0" borderId="9"/>
    <xf numFmtId="37" fontId="46" fillId="0" borderId="0"/>
    <xf numFmtId="205" fontId="28" fillId="0" borderId="0"/>
    <xf numFmtId="205" fontId="1" fillId="0" borderId="0"/>
    <xf numFmtId="206" fontId="13" fillId="0" borderId="0"/>
    <xf numFmtId="207" fontId="1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>
      <alignment wrapText="1"/>
    </xf>
    <xf numFmtId="0" fontId="13" fillId="0" borderId="0"/>
    <xf numFmtId="0" fontId="48" fillId="0" borderId="0"/>
    <xf numFmtId="0" fontId="13" fillId="0" borderId="0"/>
    <xf numFmtId="0" fontId="13" fillId="0" borderId="0"/>
    <xf numFmtId="37" fontId="49" fillId="0" borderId="0"/>
    <xf numFmtId="0" fontId="1" fillId="0" borderId="0"/>
    <xf numFmtId="0" fontId="1" fillId="0" borderId="0"/>
    <xf numFmtId="0" fontId="13" fillId="0" borderId="0">
      <alignment wrapText="1"/>
    </xf>
    <xf numFmtId="0" fontId="13" fillId="0" borderId="0"/>
    <xf numFmtId="37" fontId="49" fillId="0" borderId="0"/>
    <xf numFmtId="0" fontId="13" fillId="0" borderId="0"/>
    <xf numFmtId="37" fontId="49" fillId="0" borderId="0"/>
    <xf numFmtId="0" fontId="1" fillId="0" borderId="0"/>
    <xf numFmtId="0" fontId="29" fillId="0" borderId="0"/>
    <xf numFmtId="37" fontId="1" fillId="0" borderId="0"/>
    <xf numFmtId="0" fontId="1" fillId="0" borderId="0"/>
    <xf numFmtId="37" fontId="1" fillId="0" borderId="0"/>
    <xf numFmtId="0" fontId="13" fillId="0" borderId="0">
      <alignment wrapText="1"/>
    </xf>
    <xf numFmtId="37" fontId="50" fillId="0" borderId="0"/>
    <xf numFmtId="0" fontId="13" fillId="0" borderId="0"/>
    <xf numFmtId="37" fontId="13" fillId="0" borderId="0"/>
    <xf numFmtId="37" fontId="13" fillId="0" borderId="0"/>
    <xf numFmtId="208" fontId="13" fillId="0" borderId="0"/>
    <xf numFmtId="209" fontId="13" fillId="0" borderId="0"/>
    <xf numFmtId="39" fontId="13" fillId="0" borderId="0"/>
    <xf numFmtId="39" fontId="13" fillId="0" borderId="0"/>
    <xf numFmtId="210" fontId="13" fillId="0" borderId="0"/>
    <xf numFmtId="211" fontId="13" fillId="0" borderId="0"/>
    <xf numFmtId="212" fontId="13" fillId="0" borderId="0"/>
    <xf numFmtId="213" fontId="13" fillId="0" borderId="0"/>
    <xf numFmtId="214" fontId="13" fillId="0" borderId="0"/>
    <xf numFmtId="215" fontId="13" fillId="0" borderId="0"/>
    <xf numFmtId="216" fontId="13" fillId="0" borderId="0"/>
    <xf numFmtId="217" fontId="45" fillId="0" borderId="0"/>
    <xf numFmtId="218" fontId="34" fillId="0" borderId="0">
      <protection hidden="1"/>
    </xf>
    <xf numFmtId="185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206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5" fillId="0" borderId="15" applyNumberFormat="0" applyBorder="0"/>
    <xf numFmtId="204" fontId="22" fillId="0" borderId="0"/>
    <xf numFmtId="0" fontId="52" fillId="13" borderId="16" applyNumberFormat="0" applyFont="0" applyFill="0" applyAlignment="0">
      <alignment horizontal="center" vertical="center"/>
    </xf>
    <xf numFmtId="178" fontId="53" fillId="0" borderId="0" applyFill="0" applyBorder="0" applyAlignment="0"/>
    <xf numFmtId="187" fontId="13" fillId="0" borderId="0" applyFill="0" applyBorder="0" applyAlignment="0"/>
    <xf numFmtId="180" fontId="13" fillId="0" borderId="0" applyFill="0" applyBorder="0" applyAlignment="0"/>
    <xf numFmtId="166" fontId="13" fillId="0" borderId="0" applyFill="0" applyBorder="0" applyAlignment="0"/>
    <xf numFmtId="178" fontId="53" fillId="0" borderId="0" applyFill="0" applyBorder="0" applyAlignment="0"/>
    <xf numFmtId="187" fontId="13" fillId="0" borderId="0" applyFill="0" applyBorder="0" applyAlignment="0"/>
    <xf numFmtId="188" fontId="13" fillId="0" borderId="0" applyFill="0" applyBorder="0" applyAlignment="0"/>
    <xf numFmtId="189" fontId="13" fillId="0" borderId="0" applyFill="0" applyBorder="0" applyAlignment="0"/>
    <xf numFmtId="180" fontId="13" fillId="0" borderId="0" applyFill="0" applyBorder="0" applyAlignment="0"/>
    <xf numFmtId="166" fontId="13" fillId="0" borderId="0" applyFill="0" applyBorder="0" applyAlignment="0"/>
    <xf numFmtId="37" fontId="49" fillId="0" borderId="17"/>
    <xf numFmtId="0" fontId="54" fillId="0" borderId="0"/>
    <xf numFmtId="0" fontId="28" fillId="0" borderId="0"/>
    <xf numFmtId="0" fontId="45" fillId="0" borderId="0"/>
    <xf numFmtId="37" fontId="55" fillId="0" borderId="13">
      <alignment horizontal="right"/>
      <protection locked="0"/>
    </xf>
    <xf numFmtId="37" fontId="56" fillId="0" borderId="13">
      <alignment horizontal="right"/>
      <protection locked="0"/>
    </xf>
    <xf numFmtId="49" fontId="26" fillId="0" borderId="0" applyFill="0" applyBorder="0" applyAlignment="0"/>
    <xf numFmtId="219" fontId="13" fillId="0" borderId="0" applyFill="0" applyBorder="0" applyAlignment="0"/>
    <xf numFmtId="220" fontId="13" fillId="0" borderId="0" applyFill="0" applyBorder="0" applyAlignment="0"/>
    <xf numFmtId="221" fontId="13" fillId="0" borderId="0" applyFill="0" applyBorder="0" applyAlignment="0"/>
    <xf numFmtId="222" fontId="13" fillId="0" borderId="0" applyFill="0" applyBorder="0" applyAlignment="0"/>
    <xf numFmtId="49" fontId="13" fillId="0" borderId="0"/>
    <xf numFmtId="0" fontId="57" fillId="0" borderId="0" applyFill="0" applyBorder="0" applyProtection="0">
      <alignment horizontal="left" vertical="top"/>
    </xf>
    <xf numFmtId="40" fontId="58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37" fontId="49" fillId="0" borderId="9"/>
    <xf numFmtId="37" fontId="49" fillId="0" borderId="18"/>
    <xf numFmtId="223" fontId="13" fillId="0" borderId="0" applyFont="0" applyFill="0" applyBorder="0" applyAlignment="0" applyProtection="0"/>
    <xf numFmtId="22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9" fontId="1" fillId="0" borderId="0" applyFont="0" applyFill="0" applyBorder="0" applyAlignment="0" applyProtection="0"/>
    <xf numFmtId="0" fontId="13" fillId="0" borderId="0">
      <alignment vertical="top"/>
    </xf>
    <xf numFmtId="0" fontId="13" fillId="0" borderId="0" applyNumberFormat="0" applyFont="0" applyFill="0" applyBorder="0" applyAlignment="0" applyProtection="0"/>
  </cellStyleXfs>
  <cellXfs count="170">
    <xf numFmtId="0" fontId="0" fillId="0" borderId="0" xfId="0"/>
    <xf numFmtId="165" fontId="0" fillId="0" borderId="0" xfId="1" applyNumberFormat="1" applyFont="1"/>
    <xf numFmtId="1" fontId="0" fillId="2" borderId="1" xfId="1" applyNumberFormat="1" applyFont="1" applyFill="1" applyBorder="1" applyAlignment="1">
      <alignment horizontal="center" vertical="center"/>
    </xf>
    <xf numFmtId="165" fontId="2" fillId="2" borderId="1" xfId="1" applyNumberFormat="1" applyFont="1" applyFill="1" applyBorder="1" applyAlignment="1">
      <alignment horizontal="center" vertical="center"/>
    </xf>
    <xf numFmtId="1" fontId="2" fillId="2" borderId="1" xfId="1" applyNumberFormat="1" applyFont="1" applyFill="1" applyBorder="1" applyAlignment="1">
      <alignment horizontal="center" vertical="center"/>
    </xf>
    <xf numFmtId="0" fontId="0" fillId="3" borderId="0" xfId="0" applyFill="1"/>
    <xf numFmtId="165" fontId="0" fillId="3" borderId="0" xfId="1" applyNumberFormat="1" applyFont="1" applyFill="1"/>
    <xf numFmtId="0" fontId="0" fillId="3" borderId="0" xfId="0" applyFill="1" applyAlignment="1">
      <alignment horizontal="center" vertical="center"/>
    </xf>
    <xf numFmtId="0" fontId="3" fillId="4" borderId="2" xfId="0" applyFont="1" applyFill="1" applyBorder="1" applyAlignment="1"/>
    <xf numFmtId="0" fontId="3" fillId="5" borderId="4" xfId="0" applyFont="1" applyFill="1" applyBorder="1" applyAlignment="1"/>
    <xf numFmtId="0" fontId="3" fillId="6" borderId="6" xfId="0" applyFont="1" applyFill="1" applyBorder="1" applyAlignment="1"/>
    <xf numFmtId="0" fontId="3" fillId="6" borderId="7" xfId="0" applyFont="1" applyFill="1" applyBorder="1" applyAlignment="1"/>
    <xf numFmtId="0" fontId="3" fillId="4" borderId="3" xfId="0" applyFont="1" applyFill="1" applyBorder="1" applyAlignment="1">
      <alignment horizontal="center"/>
    </xf>
    <xf numFmtId="0" fontId="3" fillId="5" borderId="5" xfId="0" applyFont="1" applyFill="1" applyBorder="1" applyAlignment="1">
      <alignment horizontal="center" vertical="center"/>
    </xf>
    <xf numFmtId="0" fontId="2" fillId="3" borderId="0" xfId="0" applyFont="1" applyFill="1"/>
    <xf numFmtId="0" fontId="0" fillId="3" borderId="0" xfId="0" applyFill="1" applyBorder="1"/>
    <xf numFmtId="0" fontId="6" fillId="3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left" indent="1"/>
    </xf>
    <xf numFmtId="6" fontId="7" fillId="3" borderId="0" xfId="0" applyNumberFormat="1" applyFont="1" applyFill="1" applyBorder="1" applyAlignment="1">
      <alignment horizontal="left" indent="1"/>
    </xf>
    <xf numFmtId="9" fontId="0" fillId="3" borderId="0" xfId="3" applyFont="1" applyFill="1" applyAlignment="1">
      <alignment horizontal="center" vertical="center"/>
    </xf>
    <xf numFmtId="6" fontId="0" fillId="3" borderId="0" xfId="0" applyNumberFormat="1" applyFill="1" applyAlignment="1">
      <alignment horizontal="center" vertical="center"/>
    </xf>
    <xf numFmtId="3" fontId="0" fillId="3" borderId="0" xfId="0" applyNumberFormat="1" applyFill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1" fontId="3" fillId="4" borderId="0" xfId="0" applyNumberFormat="1" applyFont="1" applyFill="1" applyBorder="1" applyAlignment="1">
      <alignment horizontal="center"/>
    </xf>
    <xf numFmtId="167" fontId="3" fillId="5" borderId="0" xfId="3" applyNumberFormat="1" applyFont="1" applyFill="1" applyBorder="1" applyAlignment="1">
      <alignment horizontal="center" vertical="center"/>
    </xf>
    <xf numFmtId="0" fontId="3" fillId="0" borderId="4" xfId="0" applyFont="1" applyBorder="1" applyAlignment="1"/>
    <xf numFmtId="0" fontId="9" fillId="7" borderId="2" xfId="0" applyFont="1" applyFill="1" applyBorder="1" applyAlignment="1"/>
    <xf numFmtId="9" fontId="6" fillId="3" borderId="0" xfId="3" applyFont="1" applyFill="1" applyBorder="1" applyAlignment="1">
      <alignment horizontal="center" vertical="center"/>
    </xf>
    <xf numFmtId="6" fontId="0" fillId="3" borderId="0" xfId="0" applyNumberFormat="1" applyFill="1"/>
    <xf numFmtId="165" fontId="2" fillId="3" borderId="0" xfId="1" applyNumberFormat="1" applyFont="1" applyFill="1"/>
    <xf numFmtId="165" fontId="0" fillId="3" borderId="0" xfId="0" applyNumberFormat="1" applyFill="1"/>
    <xf numFmtId="165" fontId="2" fillId="0" borderId="0" xfId="1" applyNumberFormat="1" applyFont="1"/>
    <xf numFmtId="9" fontId="3" fillId="4" borderId="0" xfId="3" applyFont="1" applyFill="1" applyBorder="1" applyAlignment="1">
      <alignment horizontal="center"/>
    </xf>
    <xf numFmtId="165" fontId="3" fillId="5" borderId="0" xfId="1" applyNumberFormat="1" applyFont="1" applyFill="1" applyBorder="1" applyAlignment="1">
      <alignment horizontal="center" vertical="center"/>
    </xf>
    <xf numFmtId="9" fontId="3" fillId="5" borderId="0" xfId="3" applyNumberFormat="1" applyFont="1" applyFill="1" applyBorder="1" applyAlignment="1">
      <alignment horizontal="center" vertical="center"/>
    </xf>
    <xf numFmtId="10" fontId="3" fillId="4" borderId="0" xfId="3" applyNumberFormat="1" applyFont="1" applyFill="1" applyBorder="1" applyAlignment="1">
      <alignment horizontal="center"/>
    </xf>
    <xf numFmtId="9" fontId="0" fillId="0" borderId="0" xfId="3" applyFont="1"/>
    <xf numFmtId="0" fontId="0" fillId="3" borderId="0" xfId="0" applyFill="1" applyAlignment="1">
      <alignment horizontal="center"/>
    </xf>
    <xf numFmtId="165" fontId="0" fillId="3" borderId="0" xfId="1" applyNumberFormat="1" applyFont="1" applyFill="1" applyAlignment="1">
      <alignment horizontal="center" vertical="center"/>
    </xf>
    <xf numFmtId="165" fontId="2" fillId="3" borderId="1" xfId="1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6" fontId="2" fillId="3" borderId="1" xfId="0" applyNumberFormat="1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44" fontId="0" fillId="3" borderId="0" xfId="1" applyFont="1" applyFill="1"/>
    <xf numFmtId="165" fontId="3" fillId="4" borderId="0" xfId="1" applyNumberFormat="1" applyFont="1" applyFill="1" applyBorder="1" applyAlignment="1">
      <alignment horizontal="center"/>
    </xf>
    <xf numFmtId="9" fontId="3" fillId="4" borderId="0" xfId="3" applyNumberFormat="1" applyFont="1" applyFill="1" applyBorder="1" applyAlignment="1">
      <alignment horizontal="center"/>
    </xf>
    <xf numFmtId="9" fontId="3" fillId="4" borderId="0" xfId="3" applyFont="1" applyFill="1" applyBorder="1" applyAlignment="1">
      <alignment horizontal="center" vertical="center"/>
    </xf>
    <xf numFmtId="44" fontId="0" fillId="3" borderId="0" xfId="1" applyFont="1" applyFill="1" applyAlignment="1">
      <alignment horizontal="center" vertical="center"/>
    </xf>
    <xf numFmtId="44" fontId="0" fillId="3" borderId="0" xfId="0" applyNumberFormat="1" applyFill="1"/>
    <xf numFmtId="0" fontId="2" fillId="14" borderId="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 wrapText="1"/>
    </xf>
    <xf numFmtId="9" fontId="0" fillId="3" borderId="1" xfId="3" applyFont="1" applyFill="1" applyBorder="1" applyAlignment="1">
      <alignment horizontal="center" vertical="center"/>
    </xf>
    <xf numFmtId="0" fontId="0" fillId="3" borderId="0" xfId="0" applyFill="1"/>
    <xf numFmtId="0" fontId="7" fillId="0" borderId="1" xfId="0" applyFont="1" applyFill="1" applyBorder="1" applyAlignment="1">
      <alignment horizontal="left"/>
    </xf>
    <xf numFmtId="44" fontId="0" fillId="3" borderId="1" xfId="1" applyFont="1" applyFill="1" applyBorder="1" applyAlignment="1">
      <alignment horizontal="center" vertical="center"/>
    </xf>
    <xf numFmtId="2" fontId="0" fillId="3" borderId="1" xfId="1" applyNumberFormat="1" applyFont="1" applyFill="1" applyBorder="1"/>
    <xf numFmtId="44" fontId="0" fillId="3" borderId="0" xfId="1" applyFont="1" applyFill="1" applyBorder="1"/>
    <xf numFmtId="0" fontId="7" fillId="0" borderId="0" xfId="0" applyFont="1" applyFill="1" applyBorder="1" applyAlignment="1">
      <alignment horizontal="left"/>
    </xf>
    <xf numFmtId="0" fontId="0" fillId="3" borderId="1" xfId="0" applyFill="1" applyBorder="1"/>
    <xf numFmtId="0" fontId="10" fillId="3" borderId="0" xfId="0" applyFont="1" applyFill="1"/>
    <xf numFmtId="0" fontId="2" fillId="3" borderId="19" xfId="0" applyFont="1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165" fontId="0" fillId="3" borderId="1" xfId="1" applyNumberFormat="1" applyFont="1" applyFill="1" applyBorder="1"/>
    <xf numFmtId="0" fontId="0" fillId="2" borderId="1" xfId="0" applyFill="1" applyBorder="1" applyAlignment="1">
      <alignment horizontal="center" vertical="center"/>
    </xf>
    <xf numFmtId="0" fontId="0" fillId="3" borderId="4" xfId="0" applyFill="1" applyBorder="1"/>
    <xf numFmtId="9" fontId="0" fillId="3" borderId="0" xfId="3" applyFont="1" applyFill="1" applyBorder="1" applyAlignment="1">
      <alignment horizontal="center" vertical="center"/>
    </xf>
    <xf numFmtId="9" fontId="0" fillId="3" borderId="5" xfId="3" applyFont="1" applyFill="1" applyBorder="1" applyAlignment="1">
      <alignment horizontal="center"/>
    </xf>
    <xf numFmtId="9" fontId="0" fillId="3" borderId="5" xfId="3" applyFont="1" applyFill="1" applyBorder="1" applyAlignment="1">
      <alignment horizontal="center" vertical="center"/>
    </xf>
    <xf numFmtId="0" fontId="0" fillId="3" borderId="6" xfId="0" applyFill="1" applyBorder="1"/>
    <xf numFmtId="9" fontId="0" fillId="3" borderId="9" xfId="3" applyFont="1" applyFill="1" applyBorder="1" applyAlignment="1">
      <alignment horizontal="center" vertical="center"/>
    </xf>
    <xf numFmtId="9" fontId="0" fillId="3" borderId="7" xfId="3" applyFont="1" applyFill="1" applyBorder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3" borderId="0" xfId="0" applyFill="1" applyAlignment="1">
      <alignment vertical="center"/>
    </xf>
    <xf numFmtId="0" fontId="0" fillId="3" borderId="0" xfId="0" applyFill="1" applyAlignment="1"/>
    <xf numFmtId="14" fontId="0" fillId="3" borderId="0" xfId="0" applyNumberFormat="1" applyFill="1" applyAlignment="1">
      <alignment horizontal="center"/>
    </xf>
    <xf numFmtId="44" fontId="0" fillId="3" borderId="0" xfId="1" applyNumberFormat="1" applyFont="1" applyFill="1" applyAlignment="1">
      <alignment horizontal="center" vertical="center"/>
    </xf>
    <xf numFmtId="44" fontId="0" fillId="3" borderId="1" xfId="0" applyNumberFormat="1" applyFill="1" applyBorder="1"/>
    <xf numFmtId="0" fontId="2" fillId="2" borderId="1" xfId="0" applyFont="1" applyFill="1" applyBorder="1" applyAlignment="1">
      <alignment horizontal="center" vertical="center"/>
    </xf>
    <xf numFmtId="165" fontId="0" fillId="15" borderId="1" xfId="1" applyNumberFormat="1" applyFont="1" applyFill="1" applyBorder="1" applyAlignment="1">
      <alignment horizontal="left" vertical="top"/>
    </xf>
    <xf numFmtId="44" fontId="0" fillId="15" borderId="1" xfId="1" applyNumberFormat="1" applyFont="1" applyFill="1" applyBorder="1" applyAlignment="1">
      <alignment horizontal="left" vertical="top"/>
    </xf>
    <xf numFmtId="0" fontId="2" fillId="2" borderId="1" xfId="0" applyFont="1" applyFill="1" applyBorder="1"/>
    <xf numFmtId="9" fontId="0" fillId="3" borderId="0" xfId="3" applyFont="1" applyFill="1"/>
    <xf numFmtId="165" fontId="0" fillId="3" borderId="0" xfId="1" applyNumberFormat="1" applyFont="1" applyFill="1" applyBorder="1" applyAlignment="1">
      <alignment horizontal="center" vertical="center"/>
    </xf>
    <xf numFmtId="9" fontId="0" fillId="0" borderId="0" xfId="3" applyFont="1" applyAlignment="1">
      <alignment horizontal="center"/>
    </xf>
    <xf numFmtId="9" fontId="0" fillId="0" borderId="0" xfId="3" applyFont="1" applyAlignment="1">
      <alignment horizontal="center" vertical="center"/>
    </xf>
    <xf numFmtId="0" fontId="0" fillId="3" borderId="0" xfId="0" applyFill="1" applyBorder="1" applyAlignment="1">
      <alignment horizontal="center"/>
    </xf>
    <xf numFmtId="226" fontId="0" fillId="0" borderId="0" xfId="0" applyNumberFormat="1" applyFont="1" applyFill="1" applyBorder="1" applyAlignment="1">
      <alignment horizontal="right"/>
    </xf>
    <xf numFmtId="165" fontId="0" fillId="2" borderId="0" xfId="1" applyNumberFormat="1" applyFont="1" applyFill="1" applyAlignment="1">
      <alignment horizontal="center" vertical="center"/>
    </xf>
    <xf numFmtId="166" fontId="4" fillId="7" borderId="21" xfId="2" quotePrefix="1" applyNumberFormat="1" applyFont="1" applyFill="1" applyBorder="1" applyAlignment="1">
      <alignment horizontal="center"/>
    </xf>
    <xf numFmtId="166" fontId="5" fillId="8" borderId="8" xfId="2" quotePrefix="1" applyNumberFormat="1" applyFont="1" applyFill="1" applyBorder="1" applyAlignment="1">
      <alignment horizontal="center"/>
    </xf>
    <xf numFmtId="166" fontId="5" fillId="8" borderId="3" xfId="2" quotePrefix="1" applyNumberFormat="1" applyFont="1" applyFill="1" applyBorder="1" applyAlignment="1">
      <alignment horizontal="center"/>
    </xf>
    <xf numFmtId="165" fontId="0" fillId="3" borderId="0" xfId="0" applyNumberFormat="1" applyFill="1" applyBorder="1"/>
    <xf numFmtId="165" fontId="0" fillId="3" borderId="5" xfId="0" applyNumberFormat="1" applyFill="1" applyBorder="1"/>
    <xf numFmtId="165" fontId="0" fillId="3" borderId="0" xfId="1" applyNumberFormat="1" applyFont="1" applyFill="1" applyBorder="1"/>
    <xf numFmtId="165" fontId="0" fillId="3" borderId="5" xfId="1" applyNumberFormat="1" applyFont="1" applyFill="1" applyBorder="1"/>
    <xf numFmtId="0" fontId="0" fillId="3" borderId="5" xfId="0" applyFill="1" applyBorder="1"/>
    <xf numFmtId="9" fontId="0" fillId="3" borderId="0" xfId="0" applyNumberFormat="1" applyFill="1" applyBorder="1" applyAlignment="1">
      <alignment horizontal="center" vertical="center"/>
    </xf>
    <xf numFmtId="0" fontId="0" fillId="3" borderId="9" xfId="0" applyFill="1" applyBorder="1"/>
    <xf numFmtId="10" fontId="0" fillId="3" borderId="9" xfId="3" applyNumberFormat="1" applyFont="1" applyFill="1" applyBorder="1" applyAlignment="1">
      <alignment horizontal="center" vertical="center"/>
    </xf>
    <xf numFmtId="10" fontId="3" fillId="5" borderId="9" xfId="3" applyNumberFormat="1" applyFont="1" applyFill="1" applyBorder="1" applyAlignment="1">
      <alignment horizontal="center" vertical="center"/>
    </xf>
    <xf numFmtId="9" fontId="3" fillId="4" borderId="9" xfId="3" applyNumberFormat="1" applyFont="1" applyFill="1" applyBorder="1" applyAlignment="1">
      <alignment horizontal="center" vertical="center"/>
    </xf>
    <xf numFmtId="9" fontId="3" fillId="4" borderId="7" xfId="3" applyNumberFormat="1" applyFont="1" applyFill="1" applyBorder="1" applyAlignment="1">
      <alignment horizontal="center" vertical="center"/>
    </xf>
    <xf numFmtId="8" fontId="0" fillId="3" borderId="0" xfId="0" applyNumberFormat="1" applyFill="1"/>
    <xf numFmtId="165" fontId="0" fillId="0" borderId="9" xfId="1" applyNumberFormat="1" applyFont="1" applyBorder="1" applyAlignment="1">
      <alignment horizontal="center" vertical="center"/>
    </xf>
    <xf numFmtId="0" fontId="2" fillId="15" borderId="16" xfId="0" applyFont="1" applyFill="1" applyBorder="1" applyAlignment="1">
      <alignment horizontal="left" vertical="top"/>
    </xf>
    <xf numFmtId="0" fontId="2" fillId="15" borderId="14" xfId="0" applyFont="1" applyFill="1" applyBorder="1" applyAlignment="1">
      <alignment horizontal="left" vertical="top"/>
    </xf>
    <xf numFmtId="0" fontId="2" fillId="15" borderId="20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0" fontId="2" fillId="3" borderId="1" xfId="0" applyFont="1" applyFill="1" applyBorder="1"/>
    <xf numFmtId="0" fontId="6" fillId="3" borderId="13" xfId="0" applyFont="1" applyFill="1" applyBorder="1" applyAlignment="1">
      <alignment horizontal="left" indent="1"/>
    </xf>
    <xf numFmtId="3" fontId="0" fillId="3" borderId="5" xfId="0" applyNumberFormat="1" applyFill="1" applyBorder="1"/>
    <xf numFmtId="9" fontId="0" fillId="3" borderId="0" xfId="3" applyFont="1" applyFill="1" applyBorder="1" applyAlignment="1">
      <alignment horizontal="center"/>
    </xf>
    <xf numFmtId="0" fontId="59" fillId="3" borderId="0" xfId="0" applyFont="1" applyFill="1" applyAlignment="1">
      <alignment horizontal="left" vertical="top"/>
    </xf>
    <xf numFmtId="167" fontId="0" fillId="3" borderId="13" xfId="3" applyNumberFormat="1" applyFont="1" applyFill="1" applyBorder="1" applyAlignment="1">
      <alignment horizontal="center" vertical="center"/>
    </xf>
    <xf numFmtId="166" fontId="2" fillId="8" borderId="1" xfId="2" quotePrefix="1" applyNumberFormat="1" applyFont="1" applyFill="1" applyBorder="1" applyAlignment="1">
      <alignment horizontal="center" vertical="center"/>
    </xf>
    <xf numFmtId="10" fontId="3" fillId="4" borderId="5" xfId="3" applyNumberFormat="1" applyFont="1" applyFill="1" applyBorder="1" applyAlignment="1">
      <alignment horizontal="center"/>
    </xf>
    <xf numFmtId="9" fontId="3" fillId="4" borderId="5" xfId="3" applyFont="1" applyFill="1" applyBorder="1" applyAlignment="1">
      <alignment horizontal="center"/>
    </xf>
    <xf numFmtId="165" fontId="2" fillId="2" borderId="1" xfId="0" applyNumberFormat="1" applyFont="1" applyFill="1" applyBorder="1"/>
    <xf numFmtId="165" fontId="2" fillId="3" borderId="1" xfId="0" applyNumberFormat="1" applyFont="1" applyFill="1" applyBorder="1"/>
    <xf numFmtId="0" fontId="61" fillId="3" borderId="0" xfId="0" applyFont="1" applyFill="1"/>
    <xf numFmtId="167" fontId="0" fillId="3" borderId="9" xfId="3" applyNumberFormat="1" applyFont="1" applyFill="1" applyBorder="1" applyAlignment="1">
      <alignment horizontal="center" vertical="center"/>
    </xf>
    <xf numFmtId="9" fontId="3" fillId="4" borderId="5" xfId="3" applyNumberFormat="1" applyFont="1" applyFill="1" applyBorder="1" applyAlignment="1">
      <alignment horizontal="center"/>
    </xf>
    <xf numFmtId="166" fontId="60" fillId="7" borderId="1" xfId="2" quotePrefix="1" applyNumberFormat="1" applyFont="1" applyFill="1" applyBorder="1" applyAlignment="1">
      <alignment horizontal="center" vertical="center"/>
    </xf>
    <xf numFmtId="0" fontId="9" fillId="7" borderId="1" xfId="0" applyFont="1" applyFill="1" applyBorder="1" applyAlignment="1"/>
    <xf numFmtId="10" fontId="0" fillId="3" borderId="0" xfId="3" applyNumberFormat="1" applyFont="1" applyFill="1" applyBorder="1" applyAlignment="1">
      <alignment horizontal="center" vertical="center"/>
    </xf>
    <xf numFmtId="9" fontId="0" fillId="3" borderId="0" xfId="3" applyNumberFormat="1" applyFont="1" applyFill="1" applyBorder="1" applyAlignment="1">
      <alignment horizontal="center" vertical="center"/>
    </xf>
    <xf numFmtId="165" fontId="0" fillId="3" borderId="0" xfId="0" applyNumberFormat="1" applyFill="1" applyAlignment="1">
      <alignment horizontal="center"/>
    </xf>
    <xf numFmtId="165" fontId="2" fillId="3" borderId="0" xfId="1" applyNumberFormat="1" applyFont="1" applyFill="1" applyAlignment="1">
      <alignment horizontal="center" vertical="center"/>
    </xf>
    <xf numFmtId="9" fontId="0" fillId="3" borderId="28" xfId="3" applyFont="1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192" fontId="0" fillId="3" borderId="26" xfId="3" applyNumberFormat="1" applyFont="1" applyFill="1" applyBorder="1" applyAlignment="1">
      <alignment horizontal="center" vertical="center"/>
    </xf>
    <xf numFmtId="192" fontId="0" fillId="3" borderId="0" xfId="3" applyNumberFormat="1" applyFont="1" applyFill="1" applyBorder="1" applyAlignment="1">
      <alignment horizontal="center" vertical="center"/>
    </xf>
    <xf numFmtId="192" fontId="0" fillId="3" borderId="0" xfId="0" applyNumberFormat="1" applyFill="1" applyBorder="1" applyAlignment="1">
      <alignment horizontal="center"/>
    </xf>
    <xf numFmtId="2" fontId="0" fillId="3" borderId="26" xfId="3" applyNumberFormat="1" applyFont="1" applyFill="1" applyBorder="1" applyAlignment="1">
      <alignment horizontal="center" vertical="center"/>
    </xf>
    <xf numFmtId="2" fontId="0" fillId="3" borderId="0" xfId="3" applyNumberFormat="1" applyFont="1" applyFill="1" applyBorder="1" applyAlignment="1">
      <alignment horizontal="center" vertical="center"/>
    </xf>
    <xf numFmtId="166" fontId="2" fillId="8" borderId="8" xfId="2" quotePrefix="1" applyNumberFormat="1" applyFont="1" applyFill="1" applyBorder="1" applyAlignment="1">
      <alignment horizontal="center" vertical="center"/>
    </xf>
    <xf numFmtId="166" fontId="60" fillId="7" borderId="8" xfId="2" quotePrefix="1" applyNumberFormat="1" applyFont="1" applyFill="1" applyBorder="1" applyAlignment="1">
      <alignment horizontal="center" vertical="center"/>
    </xf>
    <xf numFmtId="167" fontId="0" fillId="3" borderId="28" xfId="3" applyNumberFormat="1" applyFont="1" applyFill="1" applyBorder="1" applyAlignment="1">
      <alignment horizontal="center" vertical="center"/>
    </xf>
    <xf numFmtId="9" fontId="0" fillId="3" borderId="13" xfId="3" applyFont="1" applyFill="1" applyBorder="1" applyAlignment="1">
      <alignment horizontal="center" vertical="center"/>
    </xf>
    <xf numFmtId="0" fontId="0" fillId="3" borderId="27" xfId="0" applyFill="1" applyBorder="1"/>
    <xf numFmtId="6" fontId="7" fillId="3" borderId="26" xfId="0" applyNumberFormat="1" applyFont="1" applyFill="1" applyBorder="1" applyAlignment="1">
      <alignment horizontal="left" indent="1"/>
    </xf>
    <xf numFmtId="0" fontId="6" fillId="3" borderId="23" xfId="0" applyFont="1" applyFill="1" applyBorder="1" applyAlignment="1">
      <alignment horizontal="left" indent="2"/>
    </xf>
    <xf numFmtId="10" fontId="0" fillId="3" borderId="0" xfId="3" applyNumberFormat="1" applyFont="1" applyFill="1" applyBorder="1"/>
    <xf numFmtId="9" fontId="0" fillId="3" borderId="0" xfId="3" applyFont="1" applyFill="1" applyBorder="1"/>
    <xf numFmtId="1" fontId="3" fillId="4" borderId="26" xfId="0" applyNumberFormat="1" applyFont="1" applyFill="1" applyBorder="1" applyAlignment="1">
      <alignment horizontal="center"/>
    </xf>
    <xf numFmtId="165" fontId="3" fillId="4" borderId="26" xfId="1" applyNumberFormat="1" applyFont="1" applyFill="1" applyBorder="1" applyAlignment="1">
      <alignment horizontal="center"/>
    </xf>
    <xf numFmtId="6" fontId="0" fillId="3" borderId="25" xfId="0" applyNumberFormat="1" applyFill="1" applyBorder="1" applyAlignment="1">
      <alignment horizontal="center" vertical="center"/>
    </xf>
    <xf numFmtId="6" fontId="0" fillId="3" borderId="15" xfId="0" applyNumberFormat="1" applyFill="1" applyBorder="1" applyAlignment="1">
      <alignment horizontal="center" vertical="center"/>
    </xf>
    <xf numFmtId="0" fontId="0" fillId="3" borderId="24" xfId="0" applyFill="1" applyBorder="1"/>
    <xf numFmtId="10" fontId="0" fillId="3" borderId="0" xfId="3" applyNumberFormat="1" applyFont="1" applyFill="1"/>
    <xf numFmtId="0" fontId="0" fillId="3" borderId="26" xfId="0" applyFill="1" applyBorder="1"/>
    <xf numFmtId="0" fontId="8" fillId="3" borderId="23" xfId="0" applyFont="1" applyFill="1" applyBorder="1" applyAlignment="1">
      <alignment horizontal="left"/>
    </xf>
    <xf numFmtId="0" fontId="0" fillId="3" borderId="26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9" fontId="0" fillId="3" borderId="26" xfId="3" applyFont="1" applyFill="1" applyBorder="1" applyAlignment="1">
      <alignment horizontal="center" vertical="center"/>
    </xf>
    <xf numFmtId="10" fontId="0" fillId="3" borderId="0" xfId="0" applyNumberFormat="1" applyFill="1" applyBorder="1" applyAlignment="1">
      <alignment horizontal="center" vertical="center"/>
    </xf>
    <xf numFmtId="3" fontId="0" fillId="3" borderId="0" xfId="0" applyNumberFormat="1" applyFill="1" applyBorder="1" applyAlignment="1">
      <alignment horizontal="center" vertical="center"/>
    </xf>
    <xf numFmtId="6" fontId="0" fillId="3" borderId="0" xfId="0" applyNumberFormat="1" applyFill="1" applyBorder="1" applyAlignment="1">
      <alignment horizontal="center" vertical="center"/>
    </xf>
    <xf numFmtId="0" fontId="0" fillId="3" borderId="23" xfId="0" applyFill="1" applyBorder="1"/>
    <xf numFmtId="0" fontId="0" fillId="3" borderId="22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167" fontId="0" fillId="3" borderId="7" xfId="3" applyNumberFormat="1" applyFont="1" applyFill="1" applyBorder="1" applyAlignment="1">
      <alignment horizontal="center" vertical="center"/>
    </xf>
    <xf numFmtId="9" fontId="3" fillId="4" borderId="5" xfId="3" applyFont="1" applyFill="1" applyBorder="1" applyAlignment="1">
      <alignment horizontal="center" vertical="center"/>
    </xf>
    <xf numFmtId="165" fontId="3" fillId="4" borderId="5" xfId="1" applyNumberFormat="1" applyFont="1" applyFill="1" applyBorder="1" applyAlignment="1">
      <alignment horizontal="center"/>
    </xf>
    <xf numFmtId="6" fontId="0" fillId="3" borderId="0" xfId="1" applyNumberFormat="1" applyFont="1" applyFill="1" applyBorder="1"/>
    <xf numFmtId="166" fontId="60" fillId="7" borderId="8" xfId="2" quotePrefix="1" applyNumberFormat="1" applyFont="1" applyFill="1" applyBorder="1" applyAlignment="1">
      <alignment horizontal="left" vertical="top"/>
    </xf>
    <xf numFmtId="3" fontId="0" fillId="3" borderId="0" xfId="0" applyNumberFormat="1" applyFill="1" applyBorder="1"/>
    <xf numFmtId="166" fontId="60" fillId="7" borderId="8" xfId="2" quotePrefix="1" applyNumberFormat="1" applyFont="1" applyFill="1" applyBorder="1" applyAlignment="1">
      <alignment horizontal="right"/>
    </xf>
    <xf numFmtId="166" fontId="2" fillId="8" borderId="8" xfId="2" quotePrefix="1" applyNumberFormat="1" applyFont="1" applyFill="1" applyBorder="1" applyAlignment="1">
      <alignment horizontal="right"/>
    </xf>
  </cellXfs>
  <cellStyles count="335">
    <cellStyle name="_%(SignOnly)" xfId="7" xr:uid="{00000000-0005-0000-0000-000000000000}"/>
    <cellStyle name="_%(SignSpaceOnly)" xfId="8" xr:uid="{00000000-0005-0000-0000-000001000000}"/>
    <cellStyle name="_Comma" xfId="9" xr:uid="{00000000-0005-0000-0000-000002000000}"/>
    <cellStyle name="_Currency" xfId="10" xr:uid="{00000000-0005-0000-0000-000003000000}"/>
    <cellStyle name="_CurrencySpace" xfId="11" xr:uid="{00000000-0005-0000-0000-000004000000}"/>
    <cellStyle name="_Euro" xfId="12" xr:uid="{00000000-0005-0000-0000-000005000000}"/>
    <cellStyle name="_Heading" xfId="13" xr:uid="{00000000-0005-0000-0000-000006000000}"/>
    <cellStyle name="_Heading_prestemp" xfId="14" xr:uid="{00000000-0005-0000-0000-000007000000}"/>
    <cellStyle name="_Heading_prestemp_1st Qtr PL FY07" xfId="15" xr:uid="{00000000-0005-0000-0000-000008000000}"/>
    <cellStyle name="_Heading_prestemp_Financial Statements" xfId="16" xr:uid="{00000000-0005-0000-0000-000009000000}"/>
    <cellStyle name="_Heading_prestemp_Financial Statementsvs1" xfId="17" xr:uid="{00000000-0005-0000-0000-00000A000000}"/>
    <cellStyle name="_Highlight" xfId="18" xr:uid="{00000000-0005-0000-0000-00000B000000}"/>
    <cellStyle name="_Multiple" xfId="19" xr:uid="{00000000-0005-0000-0000-00000C000000}"/>
    <cellStyle name="_MultipleSpace" xfId="20" xr:uid="{00000000-0005-0000-0000-00000D000000}"/>
    <cellStyle name="_SubHeading" xfId="21" xr:uid="{00000000-0005-0000-0000-00000E000000}"/>
    <cellStyle name="_SubHeading_prestemp" xfId="22" xr:uid="{00000000-0005-0000-0000-00000F000000}"/>
    <cellStyle name="_SubHeading_prestemp_1st Qtr PL FY07" xfId="23" xr:uid="{00000000-0005-0000-0000-000010000000}"/>
    <cellStyle name="_SubHeading_prestemp_Financial Statements" xfId="24" xr:uid="{00000000-0005-0000-0000-000011000000}"/>
    <cellStyle name="_SubHeading_prestemp_Financial Statementsvs1" xfId="25" xr:uid="{00000000-0005-0000-0000-000012000000}"/>
    <cellStyle name="_Table" xfId="26" xr:uid="{00000000-0005-0000-0000-000013000000}"/>
    <cellStyle name="_TableHead" xfId="27" xr:uid="{00000000-0005-0000-0000-000014000000}"/>
    <cellStyle name="_TableRowHead" xfId="28" xr:uid="{00000000-0005-0000-0000-000015000000}"/>
    <cellStyle name="_TableSuperHead" xfId="29" xr:uid="{00000000-0005-0000-0000-000016000000}"/>
    <cellStyle name="=C:\WINNT\SYSTEM32\COMMAND.COM" xfId="30" xr:uid="{00000000-0005-0000-0000-000017000000}"/>
    <cellStyle name="=C:\WINNT\SYSTEM32\COMMAND.COM 2" xfId="31" xr:uid="{00000000-0005-0000-0000-000018000000}"/>
    <cellStyle name="6-0" xfId="32" xr:uid="{00000000-0005-0000-0000-000019000000}"/>
    <cellStyle name="Bold12" xfId="33" xr:uid="{00000000-0005-0000-0000-00001A000000}"/>
    <cellStyle name="BoldItal12" xfId="34" xr:uid="{00000000-0005-0000-0000-00001B000000}"/>
    <cellStyle name="Border" xfId="35" xr:uid="{00000000-0005-0000-0000-00001C000000}"/>
    <cellStyle name="Border 10" xfId="36" xr:uid="{00000000-0005-0000-0000-00001D000000}"/>
    <cellStyle name="Border 11" xfId="37" xr:uid="{00000000-0005-0000-0000-00001E000000}"/>
    <cellStyle name="Border 12" xfId="38" xr:uid="{00000000-0005-0000-0000-00001F000000}"/>
    <cellStyle name="Border 13" xfId="39" xr:uid="{00000000-0005-0000-0000-000020000000}"/>
    <cellStyle name="Border 14" xfId="40" xr:uid="{00000000-0005-0000-0000-000021000000}"/>
    <cellStyle name="Border 15" xfId="41" xr:uid="{00000000-0005-0000-0000-000022000000}"/>
    <cellStyle name="Border 16" xfId="42" xr:uid="{00000000-0005-0000-0000-000023000000}"/>
    <cellStyle name="Border 17" xfId="43" xr:uid="{00000000-0005-0000-0000-000024000000}"/>
    <cellStyle name="Border 18" xfId="44" xr:uid="{00000000-0005-0000-0000-000025000000}"/>
    <cellStyle name="Border 19" xfId="45" xr:uid="{00000000-0005-0000-0000-000026000000}"/>
    <cellStyle name="Border 2" xfId="46" xr:uid="{00000000-0005-0000-0000-000027000000}"/>
    <cellStyle name="Border 20" xfId="47" xr:uid="{00000000-0005-0000-0000-000028000000}"/>
    <cellStyle name="Border 21" xfId="48" xr:uid="{00000000-0005-0000-0000-000029000000}"/>
    <cellStyle name="Border 22" xfId="49" xr:uid="{00000000-0005-0000-0000-00002A000000}"/>
    <cellStyle name="Border 23" xfId="50" xr:uid="{00000000-0005-0000-0000-00002B000000}"/>
    <cellStyle name="Border 24" xfId="51" xr:uid="{00000000-0005-0000-0000-00002C000000}"/>
    <cellStyle name="Border 25" xfId="52" xr:uid="{00000000-0005-0000-0000-00002D000000}"/>
    <cellStyle name="Border 26" xfId="53" xr:uid="{00000000-0005-0000-0000-00002E000000}"/>
    <cellStyle name="Border 27" xfId="54" xr:uid="{00000000-0005-0000-0000-00002F000000}"/>
    <cellStyle name="Border 28" xfId="55" xr:uid="{00000000-0005-0000-0000-000030000000}"/>
    <cellStyle name="Border 29" xfId="56" xr:uid="{00000000-0005-0000-0000-000031000000}"/>
    <cellStyle name="Border 3" xfId="57" xr:uid="{00000000-0005-0000-0000-000032000000}"/>
    <cellStyle name="Border 30" xfId="58" xr:uid="{00000000-0005-0000-0000-000033000000}"/>
    <cellStyle name="Border 31" xfId="59" xr:uid="{00000000-0005-0000-0000-000034000000}"/>
    <cellStyle name="Border 32" xfId="60" xr:uid="{00000000-0005-0000-0000-000035000000}"/>
    <cellStyle name="Border 33" xfId="61" xr:uid="{00000000-0005-0000-0000-000036000000}"/>
    <cellStyle name="Border 34" xfId="62" xr:uid="{00000000-0005-0000-0000-000037000000}"/>
    <cellStyle name="Border 35" xfId="63" xr:uid="{00000000-0005-0000-0000-000038000000}"/>
    <cellStyle name="Border 36" xfId="64" xr:uid="{00000000-0005-0000-0000-000039000000}"/>
    <cellStyle name="Border 37" xfId="65" xr:uid="{00000000-0005-0000-0000-00003A000000}"/>
    <cellStyle name="Border 38" xfId="66" xr:uid="{00000000-0005-0000-0000-00003B000000}"/>
    <cellStyle name="Border 39" xfId="67" xr:uid="{00000000-0005-0000-0000-00003C000000}"/>
    <cellStyle name="Border 4" xfId="68" xr:uid="{00000000-0005-0000-0000-00003D000000}"/>
    <cellStyle name="Border 40" xfId="69" xr:uid="{00000000-0005-0000-0000-00003E000000}"/>
    <cellStyle name="Border 41" xfId="70" xr:uid="{00000000-0005-0000-0000-00003F000000}"/>
    <cellStyle name="Border 42" xfId="71" xr:uid="{00000000-0005-0000-0000-000040000000}"/>
    <cellStyle name="Border 5" xfId="72" xr:uid="{00000000-0005-0000-0000-000041000000}"/>
    <cellStyle name="Border 6" xfId="73" xr:uid="{00000000-0005-0000-0000-000042000000}"/>
    <cellStyle name="Border 7" xfId="74" xr:uid="{00000000-0005-0000-0000-000043000000}"/>
    <cellStyle name="Border 8" xfId="75" xr:uid="{00000000-0005-0000-0000-000044000000}"/>
    <cellStyle name="Border 9" xfId="76" xr:uid="{00000000-0005-0000-0000-000045000000}"/>
    <cellStyle name="Calc Currency (0)" xfId="77" xr:uid="{00000000-0005-0000-0000-000046000000}"/>
    <cellStyle name="Calc Currency (0) 2" xfId="78" xr:uid="{00000000-0005-0000-0000-000047000000}"/>
    <cellStyle name="Calc Currency (2)" xfId="79" xr:uid="{00000000-0005-0000-0000-000048000000}"/>
    <cellStyle name="Calc Currency (2) 2" xfId="80" xr:uid="{00000000-0005-0000-0000-000049000000}"/>
    <cellStyle name="Calc Percent (0)" xfId="81" xr:uid="{00000000-0005-0000-0000-00004A000000}"/>
    <cellStyle name="Calc Percent (0) 2" xfId="82" xr:uid="{00000000-0005-0000-0000-00004B000000}"/>
    <cellStyle name="Calc Percent (1)" xfId="83" xr:uid="{00000000-0005-0000-0000-00004C000000}"/>
    <cellStyle name="Calc Percent (1) 2" xfId="84" xr:uid="{00000000-0005-0000-0000-00004D000000}"/>
    <cellStyle name="Calc Percent (2)" xfId="85" xr:uid="{00000000-0005-0000-0000-00004E000000}"/>
    <cellStyle name="Calc Percent (2) 2" xfId="86" xr:uid="{00000000-0005-0000-0000-00004F000000}"/>
    <cellStyle name="Calc Units (0)" xfId="87" xr:uid="{00000000-0005-0000-0000-000050000000}"/>
    <cellStyle name="Calc Units (0) 2" xfId="88" xr:uid="{00000000-0005-0000-0000-000051000000}"/>
    <cellStyle name="Calc Units (1)" xfId="89" xr:uid="{00000000-0005-0000-0000-000052000000}"/>
    <cellStyle name="Calc Units (1) 2" xfId="90" xr:uid="{00000000-0005-0000-0000-000053000000}"/>
    <cellStyle name="Calc Units (2)" xfId="91" xr:uid="{00000000-0005-0000-0000-000054000000}"/>
    <cellStyle name="Calc Units (2) 2" xfId="92" xr:uid="{00000000-0005-0000-0000-000055000000}"/>
    <cellStyle name="Centered Heading" xfId="93" xr:uid="{00000000-0005-0000-0000-000056000000}"/>
    <cellStyle name="columns" xfId="94" xr:uid="{00000000-0005-0000-0000-000057000000}"/>
    <cellStyle name="Comma" xfId="2" builtinId="3"/>
    <cellStyle name="Comma  - Style1" xfId="95" xr:uid="{00000000-0005-0000-0000-000059000000}"/>
    <cellStyle name="Comma  - Style2" xfId="96" xr:uid="{00000000-0005-0000-0000-00005A000000}"/>
    <cellStyle name="Comma  - Style3" xfId="97" xr:uid="{00000000-0005-0000-0000-00005B000000}"/>
    <cellStyle name="Comma  - Style4" xfId="98" xr:uid="{00000000-0005-0000-0000-00005C000000}"/>
    <cellStyle name="Comma  - Style5" xfId="99" xr:uid="{00000000-0005-0000-0000-00005D000000}"/>
    <cellStyle name="Comma  - Style6" xfId="100" xr:uid="{00000000-0005-0000-0000-00005E000000}"/>
    <cellStyle name="Comma  - Style7" xfId="101" xr:uid="{00000000-0005-0000-0000-00005F000000}"/>
    <cellStyle name="Comma  - Style8" xfId="102" xr:uid="{00000000-0005-0000-0000-000060000000}"/>
    <cellStyle name="comma (0)" xfId="103" xr:uid="{00000000-0005-0000-0000-000061000000}"/>
    <cellStyle name="comma (0) 2" xfId="104" xr:uid="{00000000-0005-0000-0000-000062000000}"/>
    <cellStyle name="comma (0) 2 2" xfId="105" xr:uid="{00000000-0005-0000-0000-000063000000}"/>
    <cellStyle name="comma (0) 3" xfId="106" xr:uid="{00000000-0005-0000-0000-000064000000}"/>
    <cellStyle name="Comma [00]" xfId="107" xr:uid="{00000000-0005-0000-0000-000065000000}"/>
    <cellStyle name="Comma [00] 2" xfId="108" xr:uid="{00000000-0005-0000-0000-000066000000}"/>
    <cellStyle name="Comma 2" xfId="6" xr:uid="{00000000-0005-0000-0000-000067000000}"/>
    <cellStyle name="Comma 2 2" xfId="109" xr:uid="{00000000-0005-0000-0000-000068000000}"/>
    <cellStyle name="Comma 2 2 2" xfId="110" xr:uid="{00000000-0005-0000-0000-000069000000}"/>
    <cellStyle name="Comma 2 3" xfId="111" xr:uid="{00000000-0005-0000-0000-00006A000000}"/>
    <cellStyle name="Comma 2 4" xfId="112" xr:uid="{00000000-0005-0000-0000-00006B000000}"/>
    <cellStyle name="Comma 2 5" xfId="113" xr:uid="{00000000-0005-0000-0000-00006C000000}"/>
    <cellStyle name="Comma 2 6" xfId="114" xr:uid="{00000000-0005-0000-0000-00006D000000}"/>
    <cellStyle name="Comma 3" xfId="115" xr:uid="{00000000-0005-0000-0000-00006E000000}"/>
    <cellStyle name="Comma 3 2" xfId="116" xr:uid="{00000000-0005-0000-0000-00006F000000}"/>
    <cellStyle name="Comma 4" xfId="117" xr:uid="{00000000-0005-0000-0000-000070000000}"/>
    <cellStyle name="Comma 4 2" xfId="118" xr:uid="{00000000-0005-0000-0000-000071000000}"/>
    <cellStyle name="Comma 5" xfId="119" xr:uid="{00000000-0005-0000-0000-000072000000}"/>
    <cellStyle name="Comma 5 2" xfId="120" xr:uid="{00000000-0005-0000-0000-000073000000}"/>
    <cellStyle name="Comma Acctg" xfId="121" xr:uid="{00000000-0005-0000-0000-000074000000}"/>
    <cellStyle name="Comma Acctg 2" xfId="122" xr:uid="{00000000-0005-0000-0000-000075000000}"/>
    <cellStyle name="Comma0" xfId="123" xr:uid="{00000000-0005-0000-0000-000076000000}"/>
    <cellStyle name="Company Name" xfId="124" xr:uid="{00000000-0005-0000-0000-000077000000}"/>
    <cellStyle name="Contracts" xfId="125" xr:uid="{00000000-0005-0000-0000-000078000000}"/>
    <cellStyle name="CR Comma" xfId="126" xr:uid="{00000000-0005-0000-0000-000079000000}"/>
    <cellStyle name="CR Currency" xfId="127" xr:uid="{00000000-0005-0000-0000-00007A000000}"/>
    <cellStyle name="curr" xfId="128" xr:uid="{00000000-0005-0000-0000-00007B000000}"/>
    <cellStyle name="Currency" xfId="1" builtinId="4"/>
    <cellStyle name="Currency [00]" xfId="129" xr:uid="{00000000-0005-0000-0000-00007D000000}"/>
    <cellStyle name="Currency [00] 2" xfId="130" xr:uid="{00000000-0005-0000-0000-00007E000000}"/>
    <cellStyle name="Currency 2" xfId="131" xr:uid="{00000000-0005-0000-0000-00007F000000}"/>
    <cellStyle name="Currency Acctg" xfId="132" xr:uid="{00000000-0005-0000-0000-000080000000}"/>
    <cellStyle name="Currency0" xfId="133" xr:uid="{00000000-0005-0000-0000-000081000000}"/>
    <cellStyle name="Data" xfId="134" xr:uid="{00000000-0005-0000-0000-000082000000}"/>
    <cellStyle name="Date" xfId="135" xr:uid="{00000000-0005-0000-0000-000083000000}"/>
    <cellStyle name="Date Short" xfId="136" xr:uid="{00000000-0005-0000-0000-000084000000}"/>
    <cellStyle name="DateJoel" xfId="137" xr:uid="{00000000-0005-0000-0000-000085000000}"/>
    <cellStyle name="debbie" xfId="138" xr:uid="{00000000-0005-0000-0000-000086000000}"/>
    <cellStyle name="Dezimal [0]_laroux" xfId="139" xr:uid="{00000000-0005-0000-0000-000087000000}"/>
    <cellStyle name="Dezimal_laroux" xfId="140" xr:uid="{00000000-0005-0000-0000-000088000000}"/>
    <cellStyle name="Enter Currency (0)" xfId="141" xr:uid="{00000000-0005-0000-0000-000089000000}"/>
    <cellStyle name="Enter Currency (0) 2" xfId="142" xr:uid="{00000000-0005-0000-0000-00008A000000}"/>
    <cellStyle name="Enter Currency (2)" xfId="143" xr:uid="{00000000-0005-0000-0000-00008B000000}"/>
    <cellStyle name="Enter Currency (2) 2" xfId="144" xr:uid="{00000000-0005-0000-0000-00008C000000}"/>
    <cellStyle name="Enter Units (0)" xfId="145" xr:uid="{00000000-0005-0000-0000-00008D000000}"/>
    <cellStyle name="Enter Units (0) 2" xfId="146" xr:uid="{00000000-0005-0000-0000-00008E000000}"/>
    <cellStyle name="Enter Units (1)" xfId="147" xr:uid="{00000000-0005-0000-0000-00008F000000}"/>
    <cellStyle name="Enter Units (1) 2" xfId="148" xr:uid="{00000000-0005-0000-0000-000090000000}"/>
    <cellStyle name="Enter Units (2)" xfId="149" xr:uid="{00000000-0005-0000-0000-000091000000}"/>
    <cellStyle name="Enter Units (2) 2" xfId="150" xr:uid="{00000000-0005-0000-0000-000092000000}"/>
    <cellStyle name="eps" xfId="151" xr:uid="{00000000-0005-0000-0000-000093000000}"/>
    <cellStyle name="Euro" xfId="152" xr:uid="{00000000-0005-0000-0000-000094000000}"/>
    <cellStyle name="Grey" xfId="153" xr:uid="{00000000-0005-0000-0000-000095000000}"/>
    <cellStyle name="Header1" xfId="154" xr:uid="{00000000-0005-0000-0000-000096000000}"/>
    <cellStyle name="Header2" xfId="155" xr:uid="{00000000-0005-0000-0000-000097000000}"/>
    <cellStyle name="Header2 10" xfId="156" xr:uid="{00000000-0005-0000-0000-000098000000}"/>
    <cellStyle name="Header2 11" xfId="157" xr:uid="{00000000-0005-0000-0000-000099000000}"/>
    <cellStyle name="Header2 12" xfId="158" xr:uid="{00000000-0005-0000-0000-00009A000000}"/>
    <cellStyle name="Header2 13" xfId="159" xr:uid="{00000000-0005-0000-0000-00009B000000}"/>
    <cellStyle name="Header2 14" xfId="160" xr:uid="{00000000-0005-0000-0000-00009C000000}"/>
    <cellStyle name="Header2 15" xfId="161" xr:uid="{00000000-0005-0000-0000-00009D000000}"/>
    <cellStyle name="Header2 16" xfId="162" xr:uid="{00000000-0005-0000-0000-00009E000000}"/>
    <cellStyle name="Header2 17" xfId="163" xr:uid="{00000000-0005-0000-0000-00009F000000}"/>
    <cellStyle name="Header2 18" xfId="164" xr:uid="{00000000-0005-0000-0000-0000A0000000}"/>
    <cellStyle name="Header2 19" xfId="165" xr:uid="{00000000-0005-0000-0000-0000A1000000}"/>
    <cellStyle name="Header2 2" xfId="166" xr:uid="{00000000-0005-0000-0000-0000A2000000}"/>
    <cellStyle name="Header2 20" xfId="167" xr:uid="{00000000-0005-0000-0000-0000A3000000}"/>
    <cellStyle name="Header2 21" xfId="168" xr:uid="{00000000-0005-0000-0000-0000A4000000}"/>
    <cellStyle name="Header2 22" xfId="169" xr:uid="{00000000-0005-0000-0000-0000A5000000}"/>
    <cellStyle name="Header2 23" xfId="170" xr:uid="{00000000-0005-0000-0000-0000A6000000}"/>
    <cellStyle name="Header2 24" xfId="171" xr:uid="{00000000-0005-0000-0000-0000A7000000}"/>
    <cellStyle name="Header2 25" xfId="172" xr:uid="{00000000-0005-0000-0000-0000A8000000}"/>
    <cellStyle name="Header2 26" xfId="173" xr:uid="{00000000-0005-0000-0000-0000A9000000}"/>
    <cellStyle name="Header2 27" xfId="174" xr:uid="{00000000-0005-0000-0000-0000AA000000}"/>
    <cellStyle name="Header2 28" xfId="175" xr:uid="{00000000-0005-0000-0000-0000AB000000}"/>
    <cellStyle name="Header2 29" xfId="176" xr:uid="{00000000-0005-0000-0000-0000AC000000}"/>
    <cellStyle name="Header2 3" xfId="177" xr:uid="{00000000-0005-0000-0000-0000AD000000}"/>
    <cellStyle name="Header2 30" xfId="178" xr:uid="{00000000-0005-0000-0000-0000AE000000}"/>
    <cellStyle name="Header2 31" xfId="179" xr:uid="{00000000-0005-0000-0000-0000AF000000}"/>
    <cellStyle name="Header2 32" xfId="180" xr:uid="{00000000-0005-0000-0000-0000B0000000}"/>
    <cellStyle name="Header2 33" xfId="181" xr:uid="{00000000-0005-0000-0000-0000B1000000}"/>
    <cellStyle name="Header2 34" xfId="182" xr:uid="{00000000-0005-0000-0000-0000B2000000}"/>
    <cellStyle name="Header2 35" xfId="183" xr:uid="{00000000-0005-0000-0000-0000B3000000}"/>
    <cellStyle name="Header2 36" xfId="184" xr:uid="{00000000-0005-0000-0000-0000B4000000}"/>
    <cellStyle name="Header2 37" xfId="185" xr:uid="{00000000-0005-0000-0000-0000B5000000}"/>
    <cellStyle name="Header2 38" xfId="186" xr:uid="{00000000-0005-0000-0000-0000B6000000}"/>
    <cellStyle name="Header2 39" xfId="187" xr:uid="{00000000-0005-0000-0000-0000B7000000}"/>
    <cellStyle name="Header2 4" xfId="188" xr:uid="{00000000-0005-0000-0000-0000B8000000}"/>
    <cellStyle name="Header2 40" xfId="189" xr:uid="{00000000-0005-0000-0000-0000B9000000}"/>
    <cellStyle name="Header2 41" xfId="190" xr:uid="{00000000-0005-0000-0000-0000BA000000}"/>
    <cellStyle name="Header2 42" xfId="191" xr:uid="{00000000-0005-0000-0000-0000BB000000}"/>
    <cellStyle name="Header2 5" xfId="192" xr:uid="{00000000-0005-0000-0000-0000BC000000}"/>
    <cellStyle name="Header2 6" xfId="193" xr:uid="{00000000-0005-0000-0000-0000BD000000}"/>
    <cellStyle name="Header2 7" xfId="194" xr:uid="{00000000-0005-0000-0000-0000BE000000}"/>
    <cellStyle name="Header2 8" xfId="195" xr:uid="{00000000-0005-0000-0000-0000BF000000}"/>
    <cellStyle name="Header2 9" xfId="196" xr:uid="{00000000-0005-0000-0000-0000C0000000}"/>
    <cellStyle name="Heading" xfId="197" xr:uid="{00000000-0005-0000-0000-0000C1000000}"/>
    <cellStyle name="Heading 1 2" xfId="198" xr:uid="{00000000-0005-0000-0000-0000C2000000}"/>
    <cellStyle name="Heading 1 3" xfId="199" xr:uid="{00000000-0005-0000-0000-0000C3000000}"/>
    <cellStyle name="Heading 1 4" xfId="200" xr:uid="{00000000-0005-0000-0000-0000C4000000}"/>
    <cellStyle name="Heading 2 2" xfId="201" xr:uid="{00000000-0005-0000-0000-0000C5000000}"/>
    <cellStyle name="Heading 2 3" xfId="202" xr:uid="{00000000-0005-0000-0000-0000C6000000}"/>
    <cellStyle name="Heading 2 4" xfId="203" xr:uid="{00000000-0005-0000-0000-0000C7000000}"/>
    <cellStyle name="Heading No Underline" xfId="204" xr:uid="{00000000-0005-0000-0000-0000C8000000}"/>
    <cellStyle name="Heading With Underline" xfId="205" xr:uid="{00000000-0005-0000-0000-0000C9000000}"/>
    <cellStyle name="Hyperlink 2" xfId="206" xr:uid="{00000000-0005-0000-0000-0000CA000000}"/>
    <cellStyle name="Hyperlink 2 2" xfId="207" xr:uid="{00000000-0005-0000-0000-0000CB000000}"/>
    <cellStyle name="Hyperlink 2 2 2" xfId="208" xr:uid="{00000000-0005-0000-0000-0000CC000000}"/>
    <cellStyle name="Hyperlink 3" xfId="209" xr:uid="{00000000-0005-0000-0000-0000CD000000}"/>
    <cellStyle name="Hyperlink 4" xfId="210" xr:uid="{00000000-0005-0000-0000-0000CE000000}"/>
    <cellStyle name="Input [yellow]" xfId="211" xr:uid="{00000000-0005-0000-0000-0000CF000000}"/>
    <cellStyle name="Link Currency (0)" xfId="212" xr:uid="{00000000-0005-0000-0000-0000D0000000}"/>
    <cellStyle name="Link Currency (0) 2" xfId="213" xr:uid="{00000000-0005-0000-0000-0000D1000000}"/>
    <cellStyle name="Link Currency (2)" xfId="214" xr:uid="{00000000-0005-0000-0000-0000D2000000}"/>
    <cellStyle name="Link Currency (2) 2" xfId="215" xr:uid="{00000000-0005-0000-0000-0000D3000000}"/>
    <cellStyle name="Link Units (0)" xfId="216" xr:uid="{00000000-0005-0000-0000-0000D4000000}"/>
    <cellStyle name="Link Units (0) 2" xfId="217" xr:uid="{00000000-0005-0000-0000-0000D5000000}"/>
    <cellStyle name="Link Units (1)" xfId="218" xr:uid="{00000000-0005-0000-0000-0000D6000000}"/>
    <cellStyle name="Link Units (1) 2" xfId="219" xr:uid="{00000000-0005-0000-0000-0000D7000000}"/>
    <cellStyle name="Link Units (2)" xfId="220" xr:uid="{00000000-0005-0000-0000-0000D8000000}"/>
    <cellStyle name="Link Units (2) 2" xfId="221" xr:uid="{00000000-0005-0000-0000-0000D9000000}"/>
    <cellStyle name="Millares [0]_pldt" xfId="222" xr:uid="{00000000-0005-0000-0000-0000DA000000}"/>
    <cellStyle name="Millares_pldt" xfId="223" xr:uid="{00000000-0005-0000-0000-0000DB000000}"/>
    <cellStyle name="Milliers [0]_AR1194" xfId="224" xr:uid="{00000000-0005-0000-0000-0000DC000000}"/>
    <cellStyle name="Milliers_AR1194" xfId="225" xr:uid="{00000000-0005-0000-0000-0000DD000000}"/>
    <cellStyle name="Moneda [0]_pldt" xfId="226" xr:uid="{00000000-0005-0000-0000-0000DE000000}"/>
    <cellStyle name="Moneda_pldt" xfId="227" xr:uid="{00000000-0005-0000-0000-0000DF000000}"/>
    <cellStyle name="Monétaire [0]_AR1194" xfId="228" xr:uid="{00000000-0005-0000-0000-0000E0000000}"/>
    <cellStyle name="Monétaire_AR1194" xfId="229" xr:uid="{00000000-0005-0000-0000-0000E1000000}"/>
    <cellStyle name="negativ" xfId="230" xr:uid="{00000000-0005-0000-0000-0000E2000000}"/>
    <cellStyle name="no dec" xfId="231" xr:uid="{00000000-0005-0000-0000-0000E3000000}"/>
    <cellStyle name="nodollars" xfId="232" xr:uid="{00000000-0005-0000-0000-0000E4000000}"/>
    <cellStyle name="nodollars 2" xfId="233" xr:uid="{00000000-0005-0000-0000-0000E5000000}"/>
    <cellStyle name="Normal" xfId="0" builtinId="0"/>
    <cellStyle name="Normal - Style1" xfId="234" xr:uid="{00000000-0005-0000-0000-0000E7000000}"/>
    <cellStyle name="Normal - Style1 2" xfId="235" xr:uid="{00000000-0005-0000-0000-0000E8000000}"/>
    <cellStyle name="Normal - Style2" xfId="236" xr:uid="{00000000-0005-0000-0000-0000E9000000}"/>
    <cellStyle name="Normal - Style3" xfId="237" xr:uid="{00000000-0005-0000-0000-0000EA000000}"/>
    <cellStyle name="Normal - Style4" xfId="238" xr:uid="{00000000-0005-0000-0000-0000EB000000}"/>
    <cellStyle name="Normal - Style5" xfId="239" xr:uid="{00000000-0005-0000-0000-0000EC000000}"/>
    <cellStyle name="Normal 10" xfId="240" xr:uid="{00000000-0005-0000-0000-0000ED000000}"/>
    <cellStyle name="Normal 11" xfId="331" xr:uid="{00000000-0005-0000-0000-0000EE000000}"/>
    <cellStyle name="Normal 141" xfId="330" xr:uid="{00000000-0005-0000-0000-0000EF000000}"/>
    <cellStyle name="Normal 2" xfId="4" xr:uid="{00000000-0005-0000-0000-0000F0000000}"/>
    <cellStyle name="Normal 2 2" xfId="241" xr:uid="{00000000-0005-0000-0000-0000F1000000}"/>
    <cellStyle name="Normal 2 2 2" xfId="242" xr:uid="{00000000-0005-0000-0000-0000F2000000}"/>
    <cellStyle name="Normal 2 3" xfId="243" xr:uid="{00000000-0005-0000-0000-0000F3000000}"/>
    <cellStyle name="Normal 2 3 2" xfId="244" xr:uid="{00000000-0005-0000-0000-0000F4000000}"/>
    <cellStyle name="Normal 2 3 3" xfId="333" xr:uid="{00000000-0005-0000-0000-0000F5000000}"/>
    <cellStyle name="Normal 2 4" xfId="245" xr:uid="{00000000-0005-0000-0000-0000F6000000}"/>
    <cellStyle name="Normal 2 5" xfId="246" xr:uid="{00000000-0005-0000-0000-0000F7000000}"/>
    <cellStyle name="Normal 2 6" xfId="247" xr:uid="{00000000-0005-0000-0000-0000F8000000}"/>
    <cellStyle name="Normal 2 7" xfId="248" xr:uid="{00000000-0005-0000-0000-0000F9000000}"/>
    <cellStyle name="Normal 2 8" xfId="249" xr:uid="{00000000-0005-0000-0000-0000FA000000}"/>
    <cellStyle name="Normal 2 9" xfId="334" xr:uid="{00000000-0005-0000-0000-0000FB000000}"/>
    <cellStyle name="Normal 3" xfId="5" xr:uid="{00000000-0005-0000-0000-0000FC000000}"/>
    <cellStyle name="Normal 3 2" xfId="250" xr:uid="{00000000-0005-0000-0000-0000FD000000}"/>
    <cellStyle name="Normal 3 3" xfId="251" xr:uid="{00000000-0005-0000-0000-0000FE000000}"/>
    <cellStyle name="Normal 3 4" xfId="252" xr:uid="{00000000-0005-0000-0000-0000FF000000}"/>
    <cellStyle name="Normal 4" xfId="253" xr:uid="{00000000-0005-0000-0000-000000010000}"/>
    <cellStyle name="Normal 5" xfId="254" xr:uid="{00000000-0005-0000-0000-000001010000}"/>
    <cellStyle name="Normal 5 2" xfId="255" xr:uid="{00000000-0005-0000-0000-000002010000}"/>
    <cellStyle name="Normal 6" xfId="256" xr:uid="{00000000-0005-0000-0000-000003010000}"/>
    <cellStyle name="Normal 6 2" xfId="257" xr:uid="{00000000-0005-0000-0000-000004010000}"/>
    <cellStyle name="Normal 6 3" xfId="258" xr:uid="{00000000-0005-0000-0000-000005010000}"/>
    <cellStyle name="Normal 7" xfId="259" xr:uid="{00000000-0005-0000-0000-000006010000}"/>
    <cellStyle name="Normal 7 2" xfId="260" xr:uid="{00000000-0005-0000-0000-000007010000}"/>
    <cellStyle name="Normal 8" xfId="261" xr:uid="{00000000-0005-0000-0000-000008010000}"/>
    <cellStyle name="Normal 8 2" xfId="262" xr:uid="{00000000-0005-0000-0000-000009010000}"/>
    <cellStyle name="Normal 8 3" xfId="263" xr:uid="{00000000-0005-0000-0000-00000A010000}"/>
    <cellStyle name="Normal 9" xfId="264" xr:uid="{00000000-0005-0000-0000-00000B010000}"/>
    <cellStyle name="Number0DecimalStyle" xfId="265" xr:uid="{00000000-0005-0000-0000-00000C010000}"/>
    <cellStyle name="Number0DecimalStyle 2" xfId="266" xr:uid="{00000000-0005-0000-0000-00000D010000}"/>
    <cellStyle name="Number10DecimalStyle" xfId="267" xr:uid="{00000000-0005-0000-0000-00000E010000}"/>
    <cellStyle name="Number1DecimalStyle" xfId="268" xr:uid="{00000000-0005-0000-0000-00000F010000}"/>
    <cellStyle name="Number2DecimalStyle" xfId="269" xr:uid="{00000000-0005-0000-0000-000010010000}"/>
    <cellStyle name="Number2DecimalStyle 2" xfId="270" xr:uid="{00000000-0005-0000-0000-000011010000}"/>
    <cellStyle name="Number3DecimalStyle" xfId="271" xr:uid="{00000000-0005-0000-0000-000012010000}"/>
    <cellStyle name="Number4DecimalStyle" xfId="272" xr:uid="{00000000-0005-0000-0000-000013010000}"/>
    <cellStyle name="Number5DecimalStyle" xfId="273" xr:uid="{00000000-0005-0000-0000-000014010000}"/>
    <cellStyle name="Number6DecimalStyle" xfId="274" xr:uid="{00000000-0005-0000-0000-000015010000}"/>
    <cellStyle name="Number7DecimalStyle" xfId="275" xr:uid="{00000000-0005-0000-0000-000016010000}"/>
    <cellStyle name="Number8DecimalStyle" xfId="276" xr:uid="{00000000-0005-0000-0000-000017010000}"/>
    <cellStyle name="Number9DecimalStyle" xfId="277" xr:uid="{00000000-0005-0000-0000-000018010000}"/>
    <cellStyle name="over" xfId="278" xr:uid="{00000000-0005-0000-0000-000019010000}"/>
    <cellStyle name="Percent" xfId="3" builtinId="5"/>
    <cellStyle name="percent (0)" xfId="279" xr:uid="{00000000-0005-0000-0000-00001B010000}"/>
    <cellStyle name="Percent [0]" xfId="280" xr:uid="{00000000-0005-0000-0000-00001C010000}"/>
    <cellStyle name="Percent [0] 2" xfId="281" xr:uid="{00000000-0005-0000-0000-00001D010000}"/>
    <cellStyle name="Percent [00]" xfId="282" xr:uid="{00000000-0005-0000-0000-00001E010000}"/>
    <cellStyle name="Percent [00] 2" xfId="283" xr:uid="{00000000-0005-0000-0000-00001F010000}"/>
    <cellStyle name="Percent [2]" xfId="284" xr:uid="{00000000-0005-0000-0000-000020010000}"/>
    <cellStyle name="Percent 10" xfId="285" xr:uid="{00000000-0005-0000-0000-000021010000}"/>
    <cellStyle name="Percent 2" xfId="286" xr:uid="{00000000-0005-0000-0000-000022010000}"/>
    <cellStyle name="Percent 2 2" xfId="287" xr:uid="{00000000-0005-0000-0000-000023010000}"/>
    <cellStyle name="Percent 2 3" xfId="288" xr:uid="{00000000-0005-0000-0000-000024010000}"/>
    <cellStyle name="Percent 2 4" xfId="289" xr:uid="{00000000-0005-0000-0000-000025010000}"/>
    <cellStyle name="Percent 3" xfId="290" xr:uid="{00000000-0005-0000-0000-000026010000}"/>
    <cellStyle name="Percent 3 2" xfId="291" xr:uid="{00000000-0005-0000-0000-000027010000}"/>
    <cellStyle name="Percent 4" xfId="292" xr:uid="{00000000-0005-0000-0000-000028010000}"/>
    <cellStyle name="Percent 5" xfId="332" xr:uid="{00000000-0005-0000-0000-000029010000}"/>
    <cellStyle name="Percent 6" xfId="293" xr:uid="{00000000-0005-0000-0000-00002A010000}"/>
    <cellStyle name="PERCENTAGE" xfId="294" xr:uid="{00000000-0005-0000-0000-00002B010000}"/>
    <cellStyle name="posit" xfId="295" xr:uid="{00000000-0005-0000-0000-00002C010000}"/>
    <cellStyle name="Powerpoint Style" xfId="296" xr:uid="{00000000-0005-0000-0000-00002D010000}"/>
    <cellStyle name="PrePop Currency (0)" xfId="297" xr:uid="{00000000-0005-0000-0000-00002E010000}"/>
    <cellStyle name="PrePop Currency (0) 2" xfId="298" xr:uid="{00000000-0005-0000-0000-00002F010000}"/>
    <cellStyle name="PrePop Currency (2)" xfId="299" xr:uid="{00000000-0005-0000-0000-000030010000}"/>
    <cellStyle name="PrePop Currency (2) 2" xfId="300" xr:uid="{00000000-0005-0000-0000-000031010000}"/>
    <cellStyle name="PrePop Units (0)" xfId="301" xr:uid="{00000000-0005-0000-0000-000032010000}"/>
    <cellStyle name="PrePop Units (0) 2" xfId="302" xr:uid="{00000000-0005-0000-0000-000033010000}"/>
    <cellStyle name="PrePop Units (1)" xfId="303" xr:uid="{00000000-0005-0000-0000-000034010000}"/>
    <cellStyle name="PrePop Units (1) 2" xfId="304" xr:uid="{00000000-0005-0000-0000-000035010000}"/>
    <cellStyle name="PrePop Units (2)" xfId="305" xr:uid="{00000000-0005-0000-0000-000036010000}"/>
    <cellStyle name="PrePop Units (2) 2" xfId="306" xr:uid="{00000000-0005-0000-0000-000037010000}"/>
    <cellStyle name="SingleTopDoubleBott" xfId="307" xr:uid="{00000000-0005-0000-0000-000038010000}"/>
    <cellStyle name="Standard_A" xfId="308" xr:uid="{00000000-0005-0000-0000-000039010000}"/>
    <cellStyle name="Style 1" xfId="309" xr:uid="{00000000-0005-0000-0000-00003A010000}"/>
    <cellStyle name="Style 2" xfId="310" xr:uid="{00000000-0005-0000-0000-00003B010000}"/>
    <cellStyle name="Style 3" xfId="311" xr:uid="{00000000-0005-0000-0000-00003C010000}"/>
    <cellStyle name="Style 4" xfId="312" xr:uid="{00000000-0005-0000-0000-00003D010000}"/>
    <cellStyle name="Text Indent A" xfId="313" xr:uid="{00000000-0005-0000-0000-00003E010000}"/>
    <cellStyle name="Text Indent B" xfId="314" xr:uid="{00000000-0005-0000-0000-00003F010000}"/>
    <cellStyle name="Text Indent B 2" xfId="315" xr:uid="{00000000-0005-0000-0000-000040010000}"/>
    <cellStyle name="Text Indent C" xfId="316" xr:uid="{00000000-0005-0000-0000-000041010000}"/>
    <cellStyle name="Text Indent C 2" xfId="317" xr:uid="{00000000-0005-0000-0000-000042010000}"/>
    <cellStyle name="TextStyle" xfId="318" xr:uid="{00000000-0005-0000-0000-000043010000}"/>
    <cellStyle name="Tickmark" xfId="319" xr:uid="{00000000-0005-0000-0000-000044010000}"/>
    <cellStyle name="TimStyle" xfId="320" xr:uid="{00000000-0005-0000-0000-000045010000}"/>
    <cellStyle name="Total 2" xfId="321" xr:uid="{00000000-0005-0000-0000-000046010000}"/>
    <cellStyle name="Total 3" xfId="322" xr:uid="{00000000-0005-0000-0000-000047010000}"/>
    <cellStyle name="Total 4" xfId="323" xr:uid="{00000000-0005-0000-0000-000048010000}"/>
    <cellStyle name="Underline" xfId="324" xr:uid="{00000000-0005-0000-0000-000049010000}"/>
    <cellStyle name="UnderlineDouble" xfId="325" xr:uid="{00000000-0005-0000-0000-00004A010000}"/>
    <cellStyle name="Währung [0]_RESULTS" xfId="326" xr:uid="{00000000-0005-0000-0000-00004B010000}"/>
    <cellStyle name="Währung_RESULTS" xfId="327" xr:uid="{00000000-0005-0000-0000-00004C010000}"/>
    <cellStyle name="표준_BINV" xfId="328" xr:uid="{00000000-0005-0000-0000-00004D010000}"/>
    <cellStyle name="標準_99B-05PE_IC2" xfId="329" xr:uid="{00000000-0005-0000-0000-00004E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Historical</a:t>
            </a:r>
            <a:r>
              <a:rPr lang="en-US" baseline="0"/>
              <a:t> Data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'Stock Price '!$Y$2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'Stock Price '!$L$3:$L$30</c:f>
              <c:strCache>
                <c:ptCount val="28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</c:strCache>
            </c:strRef>
          </c:cat>
          <c:val>
            <c:numRef>
              <c:f>'Stock Price '!$Y$3:$Y$30</c:f>
              <c:numCache>
                <c:formatCode>_("$"* #,##0.00_);_("$"* \(#,##0.00\);_("$"* "-"??_);_(@_)</c:formatCode>
                <c:ptCount val="28"/>
                <c:pt idx="1">
                  <c:v>3.2040316999958729</c:v>
                </c:pt>
                <c:pt idx="2">
                  <c:v>3.1217344747232865</c:v>
                </c:pt>
                <c:pt idx="3">
                  <c:v>3.8410882424844224</c:v>
                </c:pt>
                <c:pt idx="4">
                  <c:v>4.0505461834980236</c:v>
                </c:pt>
                <c:pt idx="5">
                  <c:v>4.1164236500690539</c:v>
                </c:pt>
                <c:pt idx="6">
                  <c:v>5.4619491752667662</c:v>
                </c:pt>
                <c:pt idx="7">
                  <c:v>7.0054290578283238</c:v>
                </c:pt>
                <c:pt idx="8">
                  <c:v>12.085406377046164</c:v>
                </c:pt>
                <c:pt idx="9">
                  <c:v>15.759765112781253</c:v>
                </c:pt>
                <c:pt idx="10">
                  <c:v>20.068758987197857</c:v>
                </c:pt>
                <c:pt idx="11">
                  <c:v>20.271666507359473</c:v>
                </c:pt>
                <c:pt idx="12">
                  <c:v>25.143695421323073</c:v>
                </c:pt>
                <c:pt idx="13">
                  <c:v>29.35164172421122</c:v>
                </c:pt>
                <c:pt idx="14">
                  <c:v>25.868367715233571</c:v>
                </c:pt>
                <c:pt idx="15">
                  <c:v>22.133702392373511</c:v>
                </c:pt>
                <c:pt idx="16">
                  <c:v>14.077471164517313</c:v>
                </c:pt>
                <c:pt idx="17">
                  <c:v>13.660558502677148</c:v>
                </c:pt>
                <c:pt idx="18">
                  <c:v>22.648657197927339</c:v>
                </c:pt>
                <c:pt idx="19">
                  <c:v>25.114211092755934</c:v>
                </c:pt>
                <c:pt idx="20">
                  <c:v>27.885168340620286</c:v>
                </c:pt>
                <c:pt idx="21">
                  <c:v>36.168095124838857</c:v>
                </c:pt>
                <c:pt idx="22">
                  <c:v>41.169680300141408</c:v>
                </c:pt>
                <c:pt idx="23">
                  <c:v>46.515274001049967</c:v>
                </c:pt>
                <c:pt idx="24">
                  <c:v>47.574407339289102</c:v>
                </c:pt>
                <c:pt idx="25">
                  <c:v>49.038670640434219</c:v>
                </c:pt>
                <c:pt idx="26">
                  <c:v>48.637710243028117</c:v>
                </c:pt>
                <c:pt idx="27">
                  <c:v>43.050123630366016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A4-4219-BC59-3F5EAB5F5DE7}"/>
            </c:ext>
          </c:extLst>
        </c:ser>
        <c:ser>
          <c:idx val="1"/>
          <c:order val="1"/>
          <c:tx>
            <c:strRef>
              <c:f>'Stock Price '!$Z$2</c:f>
              <c:strCache>
                <c:ptCount val="1"/>
                <c:pt idx="0">
                  <c:v>Max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'Stock Price '!$L$3:$L$30</c:f>
              <c:strCache>
                <c:ptCount val="28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</c:strCache>
            </c:strRef>
          </c:cat>
          <c:val>
            <c:numRef>
              <c:f>'Stock Price '!$Z$3:$Z$30</c:f>
              <c:numCache>
                <c:formatCode>_("$"* #,##0.00_);_("$"* \(#,##0.00\);_("$"* "-"??_);_(@_)</c:formatCode>
                <c:ptCount val="28"/>
                <c:pt idx="1">
                  <c:v>3.7080819545454546</c:v>
                </c:pt>
                <c:pt idx="2">
                  <c:v>4.019254842105263</c:v>
                </c:pt>
                <c:pt idx="3">
                  <c:v>4.84711815</c:v>
                </c:pt>
                <c:pt idx="4">
                  <c:v>4.6127331904761899</c:v>
                </c:pt>
                <c:pt idx="5">
                  <c:v>5.2311017727272722</c:v>
                </c:pt>
                <c:pt idx="6">
                  <c:v>6.8568758636363638</c:v>
                </c:pt>
                <c:pt idx="7">
                  <c:v>7.7643835714285716</c:v>
                </c:pt>
                <c:pt idx="8">
                  <c:v>17.275945809523801</c:v>
                </c:pt>
                <c:pt idx="9">
                  <c:v>19.875742499999994</c:v>
                </c:pt>
                <c:pt idx="10">
                  <c:v>23.506572454545452</c:v>
                </c:pt>
                <c:pt idx="11">
                  <c:v>24.924226681818183</c:v>
                </c:pt>
                <c:pt idx="12">
                  <c:v>27.928299818181817</c:v>
                </c:pt>
                <c:pt idx="13">
                  <c:v>32.617665428571428</c:v>
                </c:pt>
                <c:pt idx="14">
                  <c:v>31.799135210526316</c:v>
                </c:pt>
                <c:pt idx="15">
                  <c:v>24.205148590909086</c:v>
                </c:pt>
                <c:pt idx="16">
                  <c:v>18.871396136363639</c:v>
                </c:pt>
                <c:pt idx="17">
                  <c:v>18.021670954545453</c:v>
                </c:pt>
                <c:pt idx="18">
                  <c:v>27.792527454545453</c:v>
                </c:pt>
                <c:pt idx="19">
                  <c:v>27.813229</c:v>
                </c:pt>
                <c:pt idx="20">
                  <c:v>30.539693894736843</c:v>
                </c:pt>
                <c:pt idx="21">
                  <c:v>42.769520199999995</c:v>
                </c:pt>
                <c:pt idx="22">
                  <c:v>43.803976272727283</c:v>
                </c:pt>
                <c:pt idx="23">
                  <c:v>50.596251714285721</c:v>
                </c:pt>
                <c:pt idx="24">
                  <c:v>57.361255000000007</c:v>
                </c:pt>
                <c:pt idx="25">
                  <c:v>58.771739736842093</c:v>
                </c:pt>
                <c:pt idx="26">
                  <c:v>55.148103095238085</c:v>
                </c:pt>
                <c:pt idx="27">
                  <c:v>47.071617619047615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A4-4219-BC59-3F5EAB5F5DE7}"/>
            </c:ext>
          </c:extLst>
        </c:ser>
        <c:ser>
          <c:idx val="2"/>
          <c:order val="2"/>
          <c:tx>
            <c:strRef>
              <c:f>'Stock Price '!$AA$2</c:f>
              <c:strCache>
                <c:ptCount val="1"/>
                <c:pt idx="0">
                  <c:v>Min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'Stock Price '!$L$3:$L$30</c:f>
              <c:strCache>
                <c:ptCount val="28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</c:strCache>
            </c:strRef>
          </c:cat>
          <c:val>
            <c:numRef>
              <c:f>'Stock Price '!$AA$3:$AA$30</c:f>
              <c:numCache>
                <c:formatCode>_("$"* #,##0.00_);_("$"* \(#,##0.00\);_("$"* "-"??_);_(@_)</c:formatCode>
                <c:ptCount val="28"/>
                <c:pt idx="1">
                  <c:v>2.6491908947368419</c:v>
                </c:pt>
                <c:pt idx="2">
                  <c:v>2.6569746666666663</c:v>
                </c:pt>
                <c:pt idx="3">
                  <c:v>2.618216428571428</c:v>
                </c:pt>
                <c:pt idx="4">
                  <c:v>3.2835312500000007</c:v>
                </c:pt>
                <c:pt idx="5">
                  <c:v>3.2362145</c:v>
                </c:pt>
                <c:pt idx="6">
                  <c:v>4.2960380476190476</c:v>
                </c:pt>
                <c:pt idx="7">
                  <c:v>5.3827897368421054</c:v>
                </c:pt>
                <c:pt idx="8">
                  <c:v>7.6738890500000014</c:v>
                </c:pt>
                <c:pt idx="9">
                  <c:v>13.49719245</c:v>
                </c:pt>
                <c:pt idx="10">
                  <c:v>16.508805150000001</c:v>
                </c:pt>
                <c:pt idx="11">
                  <c:v>16.860556157894742</c:v>
                </c:pt>
                <c:pt idx="12">
                  <c:v>23.102280409090909</c:v>
                </c:pt>
                <c:pt idx="13">
                  <c:v>27.075013500000001</c:v>
                </c:pt>
                <c:pt idx="14">
                  <c:v>20.403250521739132</c:v>
                </c:pt>
                <c:pt idx="15">
                  <c:v>19.554819952380949</c:v>
                </c:pt>
                <c:pt idx="16">
                  <c:v>6.2562785263157901</c:v>
                </c:pt>
                <c:pt idx="17">
                  <c:v>7.4565814736842109</c:v>
                </c:pt>
                <c:pt idx="18">
                  <c:v>18.870649526315795</c:v>
                </c:pt>
                <c:pt idx="19">
                  <c:v>22.927208571428576</c:v>
                </c:pt>
                <c:pt idx="20">
                  <c:v>25.554772400000001</c:v>
                </c:pt>
                <c:pt idx="21">
                  <c:v>29.201178571428574</c:v>
                </c:pt>
                <c:pt idx="22">
                  <c:v>39.470539857142853</c:v>
                </c:pt>
                <c:pt idx="23">
                  <c:v>42.387805409090909</c:v>
                </c:pt>
                <c:pt idx="24">
                  <c:v>42.411683526315791</c:v>
                </c:pt>
                <c:pt idx="25">
                  <c:v>38.258483700000006</c:v>
                </c:pt>
                <c:pt idx="26">
                  <c:v>43.073272263157889</c:v>
                </c:pt>
                <c:pt idx="27">
                  <c:v>38.205827454545449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A4-4219-BC59-3F5EAB5F5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3875360"/>
        <c:axId val="543877000"/>
      </c:lineChart>
      <c:catAx>
        <c:axId val="54387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877000"/>
        <c:crosses val="autoZero"/>
        <c:auto val="1"/>
        <c:lblAlgn val="ctr"/>
        <c:lblOffset val="100"/>
        <c:noMultiLvlLbl val="0"/>
      </c:catAx>
      <c:valAx>
        <c:axId val="543877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87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350520</xdr:colOff>
      <xdr:row>0</xdr:row>
      <xdr:rowOff>167640</xdr:rowOff>
    </xdr:from>
    <xdr:to>
      <xdr:col>36</xdr:col>
      <xdr:colOff>281940</xdr:colOff>
      <xdr:row>17</xdr:row>
      <xdr:rowOff>53340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F3A7C6-789D-4D4F-A739-19A634C776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1</xdr:row>
      <xdr:rowOff>38100</xdr:rowOff>
    </xdr:from>
    <xdr:to>
      <xdr:col>9</xdr:col>
      <xdr:colOff>381000</xdr:colOff>
      <xdr:row>10</xdr:row>
      <xdr:rowOff>130100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0" y="228600"/>
          <a:ext cx="4029075" cy="1806500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12</xdr:row>
      <xdr:rowOff>28575</xdr:rowOff>
    </xdr:from>
    <xdr:to>
      <xdr:col>9</xdr:col>
      <xdr:colOff>452853</xdr:colOff>
      <xdr:row>22</xdr:row>
      <xdr:rowOff>66676</xdr:rowOff>
    </xdr:to>
    <xdr:pic>
      <xdr:nvPicPr>
        <xdr:cNvPr id="3" name="Picture 2" descr="Screen Clippi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5" y="2314575"/>
          <a:ext cx="4129503" cy="1952626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1</xdr:row>
      <xdr:rowOff>81831</xdr:rowOff>
    </xdr:from>
    <xdr:to>
      <xdr:col>16</xdr:col>
      <xdr:colOff>486803</xdr:colOff>
      <xdr:row>10</xdr:row>
      <xdr:rowOff>19479</xdr:rowOff>
    </xdr:to>
    <xdr:pic>
      <xdr:nvPicPr>
        <xdr:cNvPr id="4" name="Picture 3" descr="Screen Clippi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7125" y="272331"/>
          <a:ext cx="3953903" cy="1652148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36195</xdr:colOff>
      <xdr:row>10</xdr:row>
      <xdr:rowOff>124834</xdr:rowOff>
    </xdr:from>
    <xdr:to>
      <xdr:col>18</xdr:col>
      <xdr:colOff>246763</xdr:colOff>
      <xdr:row>17</xdr:row>
      <xdr:rowOff>167920</xdr:rowOff>
    </xdr:to>
    <xdr:pic>
      <xdr:nvPicPr>
        <xdr:cNvPr id="5" name="Picture 4" descr="Screen Clippi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1415" y="1961254"/>
          <a:ext cx="5209288" cy="1338486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561976</xdr:colOff>
      <xdr:row>22</xdr:row>
      <xdr:rowOff>190499</xdr:rowOff>
    </xdr:from>
    <xdr:to>
      <xdr:col>10</xdr:col>
      <xdr:colOff>91778</xdr:colOff>
      <xdr:row>26</xdr:row>
      <xdr:rowOff>152400</xdr:rowOff>
    </xdr:to>
    <xdr:pic>
      <xdr:nvPicPr>
        <xdr:cNvPr id="6" name="Picture 5" descr="Screen Clippi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1" y="4381499"/>
          <a:ext cx="4406602" cy="723901"/>
        </a:xfrm>
        <a:prstGeom prst="rect">
          <a:avLst/>
        </a:prstGeom>
      </xdr:spPr>
    </xdr:pic>
    <xdr:clientData/>
  </xdr:twoCellAnchor>
  <xdr:twoCellAnchor editAs="oneCell">
    <xdr:from>
      <xdr:col>2</xdr:col>
      <xdr:colOff>327661</xdr:colOff>
      <xdr:row>28</xdr:row>
      <xdr:rowOff>30481</xdr:rowOff>
    </xdr:from>
    <xdr:to>
      <xdr:col>9</xdr:col>
      <xdr:colOff>617220</xdr:colOff>
      <xdr:row>47</xdr:row>
      <xdr:rowOff>144781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AF0B1DC-7AD0-4F31-9C38-4950CC438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4161" y="5196841"/>
          <a:ext cx="4663439" cy="35890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Fadyantoon/Desktop/Investment/freefincal-stock-analyzer-Dec-2015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Fadyantoon/Desktop/ssr_stock_analysis_spreadshe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First"/>
      <sheetName val="Inputs"/>
      <sheetName val="MorningStar Data"/>
      <sheetName val="Value Research Data"/>
      <sheetName val="Analysis"/>
      <sheetName val="Notes"/>
      <sheetName val="Graph"/>
      <sheetName val="temp"/>
      <sheetName val="MoneyControl"/>
      <sheetName val="StockPriceData"/>
      <sheetName val="Piotroski Score"/>
      <sheetName val="Graham Valuation"/>
      <sheetName val="Valuation-1"/>
      <sheetName val="Valuation-2"/>
      <sheetName val="Valuation-3"/>
      <sheetName val="Valuation-4"/>
      <sheetName val="Valuation-5"/>
      <sheetName val="Stock price FY high and low"/>
    </sheetNames>
    <sheetDataSet>
      <sheetData sheetId="0"/>
      <sheetData sheetId="1">
        <row r="2">
          <cell r="AS2" t="str">
            <v>Colgate-Palmolive (India) Ltd.</v>
          </cell>
        </row>
        <row r="3">
          <cell r="AS3"/>
        </row>
        <row r="4">
          <cell r="AS4"/>
        </row>
        <row r="5">
          <cell r="AS5"/>
        </row>
        <row r="6">
          <cell r="AS6"/>
        </row>
        <row r="7">
          <cell r="AS7"/>
        </row>
        <row r="8">
          <cell r="AS8"/>
        </row>
        <row r="9">
          <cell r="AS9"/>
        </row>
        <row r="10">
          <cell r="AS10"/>
        </row>
        <row r="11">
          <cell r="AS11"/>
        </row>
        <row r="12">
          <cell r="AS12"/>
        </row>
        <row r="13">
          <cell r="AS13"/>
        </row>
        <row r="14">
          <cell r="AS14"/>
        </row>
        <row r="15">
          <cell r="AS15"/>
        </row>
        <row r="16">
          <cell r="AS16"/>
        </row>
        <row r="17">
          <cell r="AS17"/>
        </row>
        <row r="18">
          <cell r="AS18"/>
        </row>
        <row r="19">
          <cell r="AS19"/>
        </row>
        <row r="20">
          <cell r="AS20"/>
        </row>
        <row r="21">
          <cell r="AS21"/>
        </row>
        <row r="22">
          <cell r="AS22"/>
        </row>
        <row r="23">
          <cell r="AS23"/>
        </row>
        <row r="24">
          <cell r="AS24"/>
        </row>
        <row r="25">
          <cell r="AS25"/>
        </row>
        <row r="26">
          <cell r="AS26"/>
        </row>
        <row r="27">
          <cell r="AS27"/>
        </row>
        <row r="28">
          <cell r="AS28"/>
        </row>
        <row r="29">
          <cell r="AS29"/>
        </row>
        <row r="30">
          <cell r="AS30"/>
        </row>
        <row r="31">
          <cell r="AS31"/>
        </row>
        <row r="32">
          <cell r="AS32"/>
        </row>
        <row r="33">
          <cell r="AS33"/>
        </row>
        <row r="34">
          <cell r="AS34"/>
        </row>
        <row r="35">
          <cell r="AS35"/>
        </row>
        <row r="36">
          <cell r="AS36"/>
        </row>
        <row r="37">
          <cell r="AS37"/>
        </row>
        <row r="38">
          <cell r="AS38"/>
        </row>
        <row r="39">
          <cell r="AS39"/>
        </row>
        <row r="40">
          <cell r="AS40"/>
        </row>
        <row r="41">
          <cell r="AS41"/>
        </row>
        <row r="42">
          <cell r="AS42"/>
        </row>
        <row r="43">
          <cell r="AS43"/>
        </row>
        <row r="44">
          <cell r="AS44"/>
        </row>
        <row r="45">
          <cell r="AS45"/>
        </row>
        <row r="46">
          <cell r="AS46"/>
        </row>
        <row r="47">
          <cell r="AS47"/>
        </row>
        <row r="48">
          <cell r="AS48"/>
        </row>
        <row r="49">
          <cell r="AS49"/>
        </row>
        <row r="50">
          <cell r="AS50"/>
        </row>
        <row r="51">
          <cell r="AS51"/>
        </row>
        <row r="52">
          <cell r="AS52"/>
        </row>
        <row r="53">
          <cell r="AS53"/>
        </row>
        <row r="54">
          <cell r="AS54"/>
        </row>
        <row r="55">
          <cell r="AS55"/>
        </row>
        <row r="56">
          <cell r="AS56"/>
        </row>
        <row r="57">
          <cell r="AS57"/>
        </row>
        <row r="58">
          <cell r="AS58"/>
        </row>
        <row r="59">
          <cell r="AS59"/>
        </row>
        <row r="60">
          <cell r="AS60"/>
        </row>
        <row r="61">
          <cell r="AS61"/>
        </row>
        <row r="62">
          <cell r="AS62"/>
        </row>
        <row r="63">
          <cell r="AS63"/>
        </row>
        <row r="64">
          <cell r="AS64"/>
        </row>
        <row r="65">
          <cell r="AS65"/>
        </row>
        <row r="66">
          <cell r="AS66"/>
        </row>
        <row r="67">
          <cell r="AS67"/>
        </row>
        <row r="68">
          <cell r="AS68"/>
        </row>
        <row r="69">
          <cell r="AS69"/>
        </row>
        <row r="70">
          <cell r="AS70"/>
        </row>
        <row r="71">
          <cell r="AS71"/>
        </row>
        <row r="72">
          <cell r="AS72"/>
        </row>
        <row r="73">
          <cell r="AS73"/>
        </row>
        <row r="74">
          <cell r="AS74"/>
        </row>
        <row r="75">
          <cell r="AS75"/>
        </row>
        <row r="76">
          <cell r="AS76"/>
        </row>
        <row r="77">
          <cell r="AS77"/>
        </row>
        <row r="78">
          <cell r="AS78"/>
        </row>
        <row r="79">
          <cell r="AS79"/>
        </row>
        <row r="80">
          <cell r="AS80"/>
        </row>
        <row r="81">
          <cell r="AS81"/>
        </row>
        <row r="82">
          <cell r="AS82"/>
        </row>
        <row r="83">
          <cell r="AS83"/>
        </row>
        <row r="84">
          <cell r="AS84"/>
        </row>
        <row r="85">
          <cell r="AS85"/>
        </row>
        <row r="86">
          <cell r="AS86"/>
        </row>
        <row r="87">
          <cell r="AS87"/>
        </row>
        <row r="88">
          <cell r="AS88"/>
        </row>
        <row r="89">
          <cell r="AS89"/>
        </row>
        <row r="90">
          <cell r="AS90"/>
        </row>
        <row r="91">
          <cell r="AS91"/>
        </row>
        <row r="92">
          <cell r="AS92"/>
        </row>
        <row r="93">
          <cell r="AS93"/>
        </row>
        <row r="94">
          <cell r="AS94"/>
        </row>
        <row r="95">
          <cell r="AS95"/>
        </row>
        <row r="96">
          <cell r="AS96"/>
        </row>
        <row r="97">
          <cell r="AS97"/>
        </row>
        <row r="98">
          <cell r="AS98"/>
        </row>
        <row r="99">
          <cell r="AS99"/>
        </row>
        <row r="100">
          <cell r="AS100"/>
        </row>
        <row r="101">
          <cell r="AS101"/>
        </row>
        <row r="102">
          <cell r="AS102"/>
        </row>
        <row r="103">
          <cell r="AS103"/>
        </row>
        <row r="104">
          <cell r="AS104"/>
        </row>
        <row r="105">
          <cell r="AS105"/>
        </row>
        <row r="106">
          <cell r="AS106"/>
        </row>
        <row r="107">
          <cell r="AS107"/>
        </row>
        <row r="108">
          <cell r="AS108"/>
        </row>
        <row r="109">
          <cell r="AS109"/>
        </row>
        <row r="110">
          <cell r="AS110"/>
        </row>
        <row r="111">
          <cell r="AS111"/>
        </row>
        <row r="112">
          <cell r="AS112"/>
        </row>
        <row r="113">
          <cell r="AS113"/>
        </row>
        <row r="114">
          <cell r="AS114"/>
        </row>
        <row r="115">
          <cell r="AS115"/>
        </row>
        <row r="116">
          <cell r="AS116"/>
        </row>
        <row r="117">
          <cell r="AS117"/>
        </row>
        <row r="118">
          <cell r="AS118"/>
        </row>
        <row r="119">
          <cell r="AS119"/>
        </row>
        <row r="120">
          <cell r="AS120"/>
        </row>
        <row r="121">
          <cell r="AS121"/>
        </row>
        <row r="122">
          <cell r="AS122"/>
        </row>
        <row r="123">
          <cell r="AS123"/>
        </row>
        <row r="124">
          <cell r="AS124"/>
        </row>
        <row r="125">
          <cell r="AS125"/>
        </row>
        <row r="126">
          <cell r="AS126"/>
        </row>
        <row r="127">
          <cell r="AS127"/>
        </row>
        <row r="128">
          <cell r="AS128"/>
        </row>
        <row r="129">
          <cell r="AS129"/>
        </row>
        <row r="130">
          <cell r="AS130"/>
        </row>
        <row r="131">
          <cell r="AS131"/>
        </row>
        <row r="132">
          <cell r="AS132"/>
        </row>
        <row r="133">
          <cell r="AS133"/>
        </row>
        <row r="134">
          <cell r="AS134"/>
        </row>
        <row r="135">
          <cell r="AS135"/>
        </row>
        <row r="136">
          <cell r="AS136"/>
        </row>
        <row r="137">
          <cell r="AS137"/>
        </row>
        <row r="138">
          <cell r="AS138"/>
        </row>
        <row r="139">
          <cell r="AS139"/>
        </row>
        <row r="140">
          <cell r="AS140"/>
        </row>
        <row r="141">
          <cell r="AS141"/>
        </row>
        <row r="142">
          <cell r="AS142"/>
        </row>
        <row r="143">
          <cell r="AS143"/>
        </row>
        <row r="144">
          <cell r="AS144"/>
        </row>
        <row r="145">
          <cell r="AS145"/>
        </row>
        <row r="146">
          <cell r="AS146"/>
        </row>
        <row r="147">
          <cell r="AS147"/>
        </row>
        <row r="148">
          <cell r="AS148"/>
        </row>
        <row r="149">
          <cell r="AS149"/>
        </row>
        <row r="150">
          <cell r="AS150"/>
        </row>
        <row r="151">
          <cell r="AS151"/>
        </row>
        <row r="152">
          <cell r="AS152"/>
        </row>
        <row r="153">
          <cell r="AS153"/>
        </row>
        <row r="154">
          <cell r="AS154"/>
        </row>
        <row r="155">
          <cell r="AS155"/>
        </row>
        <row r="156">
          <cell r="AS156"/>
        </row>
        <row r="157">
          <cell r="AS157"/>
        </row>
        <row r="158">
          <cell r="AS158"/>
        </row>
      </sheetData>
      <sheetData sheetId="2"/>
      <sheetData sheetId="3"/>
      <sheetData sheetId="4">
        <row r="33">
          <cell r="A33" t="str">
            <v>1Y rolling growth growth in Diluted EPS</v>
          </cell>
        </row>
      </sheetData>
      <sheetData sheetId="5"/>
      <sheetData sheetId="6"/>
      <sheetData sheetId="7"/>
      <sheetData sheetId="8">
        <row r="1">
          <cell r="Y1">
            <v>2015</v>
          </cell>
        </row>
        <row r="2">
          <cell r="Y2" t="str">
            <v>Colgate</v>
          </cell>
        </row>
        <row r="3">
          <cell r="Y3"/>
        </row>
        <row r="4">
          <cell r="Y4"/>
        </row>
        <row r="5">
          <cell r="Y5"/>
        </row>
        <row r="6">
          <cell r="Y6"/>
        </row>
        <row r="7">
          <cell r="Y7"/>
        </row>
        <row r="8">
          <cell r="Y8"/>
        </row>
        <row r="9">
          <cell r="Y9"/>
        </row>
        <row r="10">
          <cell r="Y10"/>
        </row>
        <row r="11">
          <cell r="Y11"/>
        </row>
        <row r="12">
          <cell r="Y12"/>
        </row>
        <row r="13">
          <cell r="Y13"/>
        </row>
        <row r="14">
          <cell r="Y14"/>
        </row>
        <row r="15">
          <cell r="Y15"/>
        </row>
        <row r="16">
          <cell r="Y16"/>
        </row>
        <row r="17">
          <cell r="Y17"/>
        </row>
        <row r="18">
          <cell r="Y18"/>
        </row>
        <row r="19">
          <cell r="Y19"/>
        </row>
        <row r="20">
          <cell r="Y20"/>
        </row>
        <row r="21">
          <cell r="Y21"/>
        </row>
        <row r="22">
          <cell r="Y22"/>
        </row>
        <row r="23">
          <cell r="Y23"/>
        </row>
        <row r="24">
          <cell r="Y24"/>
        </row>
        <row r="25">
          <cell r="Y25"/>
        </row>
        <row r="26">
          <cell r="Y26"/>
        </row>
        <row r="27">
          <cell r="Y27"/>
        </row>
        <row r="28">
          <cell r="Y28"/>
        </row>
        <row r="29">
          <cell r="Y29"/>
        </row>
        <row r="30">
          <cell r="Y30"/>
        </row>
        <row r="31">
          <cell r="Y31"/>
        </row>
        <row r="32">
          <cell r="Y32"/>
        </row>
        <row r="33">
          <cell r="Y33"/>
        </row>
        <row r="34">
          <cell r="Y34"/>
        </row>
        <row r="35">
          <cell r="Y35"/>
        </row>
        <row r="36">
          <cell r="Y36"/>
        </row>
        <row r="37">
          <cell r="Y37"/>
        </row>
        <row r="38">
          <cell r="Y38"/>
        </row>
        <row r="39">
          <cell r="Y39"/>
        </row>
        <row r="40">
          <cell r="Y40"/>
        </row>
        <row r="41">
          <cell r="Y41"/>
        </row>
        <row r="42">
          <cell r="Y42"/>
        </row>
        <row r="43">
          <cell r="Y43"/>
        </row>
        <row r="44">
          <cell r="Y44"/>
        </row>
        <row r="45">
          <cell r="Y45"/>
        </row>
        <row r="46">
          <cell r="Y46"/>
        </row>
        <row r="47">
          <cell r="Y47"/>
        </row>
        <row r="48">
          <cell r="Y48"/>
        </row>
        <row r="49">
          <cell r="Y49"/>
        </row>
        <row r="50">
          <cell r="Y50"/>
        </row>
        <row r="51">
          <cell r="Y51"/>
        </row>
        <row r="52">
          <cell r="Y52"/>
        </row>
        <row r="53">
          <cell r="Y53"/>
        </row>
        <row r="54">
          <cell r="Y54"/>
        </row>
        <row r="55">
          <cell r="Y55"/>
        </row>
        <row r="56">
          <cell r="Y56"/>
        </row>
        <row r="57">
          <cell r="Y57"/>
        </row>
        <row r="58">
          <cell r="Y58"/>
        </row>
        <row r="59">
          <cell r="Y59"/>
        </row>
        <row r="60">
          <cell r="Y60"/>
        </row>
        <row r="61">
          <cell r="Y61"/>
        </row>
        <row r="62">
          <cell r="Y62"/>
        </row>
        <row r="63">
          <cell r="Y63"/>
        </row>
        <row r="64">
          <cell r="Y64"/>
        </row>
        <row r="65">
          <cell r="Y65"/>
        </row>
        <row r="66">
          <cell r="Y66"/>
        </row>
        <row r="67">
          <cell r="Y67"/>
        </row>
        <row r="68">
          <cell r="Y68"/>
        </row>
        <row r="69">
          <cell r="Y69"/>
        </row>
        <row r="70">
          <cell r="Y70"/>
        </row>
        <row r="71">
          <cell r="Y71"/>
        </row>
        <row r="72">
          <cell r="Y72"/>
        </row>
        <row r="73">
          <cell r="Y73"/>
        </row>
        <row r="74">
          <cell r="Y74"/>
        </row>
        <row r="75">
          <cell r="Y75"/>
        </row>
        <row r="76">
          <cell r="Y76"/>
        </row>
        <row r="77">
          <cell r="Y77"/>
        </row>
        <row r="78">
          <cell r="Y78"/>
        </row>
        <row r="79">
          <cell r="Y79"/>
        </row>
        <row r="80">
          <cell r="Y80"/>
        </row>
        <row r="81">
          <cell r="Y81"/>
        </row>
        <row r="82">
          <cell r="Y82"/>
        </row>
        <row r="83">
          <cell r="Y83"/>
        </row>
        <row r="84">
          <cell r="Y84"/>
        </row>
        <row r="85">
          <cell r="Y85"/>
        </row>
        <row r="86">
          <cell r="Y86"/>
        </row>
        <row r="87">
          <cell r="Y87"/>
        </row>
        <row r="88">
          <cell r="Y88"/>
        </row>
        <row r="89">
          <cell r="Y89"/>
        </row>
        <row r="90">
          <cell r="Y90"/>
        </row>
        <row r="91">
          <cell r="Y91"/>
        </row>
        <row r="92">
          <cell r="Y92"/>
        </row>
        <row r="93">
          <cell r="Y93"/>
        </row>
        <row r="94">
          <cell r="Y94"/>
        </row>
        <row r="95">
          <cell r="Y95"/>
        </row>
        <row r="96">
          <cell r="Y96"/>
        </row>
        <row r="97">
          <cell r="Y97"/>
        </row>
        <row r="98">
          <cell r="Y98"/>
        </row>
        <row r="99">
          <cell r="Y99"/>
        </row>
        <row r="100">
          <cell r="Y100"/>
        </row>
        <row r="101">
          <cell r="Y101"/>
        </row>
        <row r="102">
          <cell r="Y102"/>
        </row>
        <row r="103">
          <cell r="Y103"/>
        </row>
        <row r="104">
          <cell r="Y104"/>
        </row>
        <row r="105">
          <cell r="Y105"/>
        </row>
        <row r="106">
          <cell r="Y106"/>
        </row>
        <row r="107">
          <cell r="Y107"/>
        </row>
        <row r="108">
          <cell r="Y108"/>
        </row>
        <row r="109">
          <cell r="Y109"/>
        </row>
        <row r="110">
          <cell r="Y110"/>
        </row>
        <row r="111">
          <cell r="Y111"/>
        </row>
        <row r="112">
          <cell r="Y112"/>
        </row>
        <row r="113">
          <cell r="Y113"/>
        </row>
        <row r="114">
          <cell r="Y114"/>
        </row>
        <row r="115">
          <cell r="Y115"/>
        </row>
        <row r="116">
          <cell r="Y116"/>
        </row>
        <row r="117">
          <cell r="Y117"/>
        </row>
        <row r="118">
          <cell r="Y118"/>
        </row>
        <row r="119">
          <cell r="Y119"/>
        </row>
        <row r="120">
          <cell r="Y120"/>
        </row>
        <row r="121">
          <cell r="Y121"/>
        </row>
        <row r="122">
          <cell r="Y122"/>
        </row>
        <row r="123">
          <cell r="Y123"/>
        </row>
        <row r="124">
          <cell r="Y124"/>
        </row>
        <row r="125">
          <cell r="Y125"/>
        </row>
        <row r="126">
          <cell r="Y126"/>
        </row>
        <row r="127">
          <cell r="Y127"/>
        </row>
        <row r="128">
          <cell r="Y128"/>
        </row>
        <row r="129">
          <cell r="Y129"/>
        </row>
        <row r="130">
          <cell r="Y130"/>
        </row>
        <row r="131">
          <cell r="Y131"/>
        </row>
        <row r="132">
          <cell r="Y132"/>
        </row>
        <row r="133">
          <cell r="Y133"/>
        </row>
        <row r="134">
          <cell r="Y134"/>
        </row>
        <row r="135">
          <cell r="Y135"/>
        </row>
        <row r="136">
          <cell r="Y136"/>
        </row>
        <row r="137">
          <cell r="Y137"/>
        </row>
        <row r="138">
          <cell r="Y138"/>
        </row>
        <row r="139">
          <cell r="Y139"/>
        </row>
        <row r="140">
          <cell r="Y140"/>
        </row>
        <row r="141">
          <cell r="Y141"/>
        </row>
        <row r="142">
          <cell r="Y142"/>
        </row>
        <row r="143">
          <cell r="Y143"/>
        </row>
        <row r="144">
          <cell r="Y144"/>
        </row>
        <row r="145">
          <cell r="Y145"/>
        </row>
        <row r="146">
          <cell r="Y146"/>
        </row>
        <row r="147">
          <cell r="Y147"/>
        </row>
        <row r="148">
          <cell r="Y148"/>
        </row>
        <row r="149">
          <cell r="Y149"/>
        </row>
        <row r="150">
          <cell r="Y150"/>
        </row>
        <row r="151">
          <cell r="Y151"/>
        </row>
        <row r="152">
          <cell r="Y152"/>
        </row>
        <row r="153">
          <cell r="Y153"/>
        </row>
        <row r="154">
          <cell r="Y154"/>
        </row>
        <row r="155">
          <cell r="Y155"/>
        </row>
        <row r="156">
          <cell r="Y156"/>
        </row>
        <row r="157">
          <cell r="Y157"/>
        </row>
        <row r="158">
          <cell r="Y158"/>
        </row>
        <row r="159">
          <cell r="Y159"/>
        </row>
        <row r="160">
          <cell r="Y160"/>
        </row>
        <row r="161">
          <cell r="Y161"/>
        </row>
        <row r="162">
          <cell r="Y162"/>
        </row>
        <row r="163">
          <cell r="Y163"/>
        </row>
        <row r="164">
          <cell r="Y164"/>
        </row>
        <row r="165">
          <cell r="Y165"/>
        </row>
        <row r="166">
          <cell r="Y166"/>
        </row>
        <row r="167">
          <cell r="Y167"/>
        </row>
        <row r="168">
          <cell r="Y168"/>
        </row>
        <row r="169">
          <cell r="Y169"/>
        </row>
        <row r="170">
          <cell r="Y170"/>
        </row>
        <row r="171">
          <cell r="Y171"/>
        </row>
        <row r="172">
          <cell r="Y172"/>
        </row>
        <row r="173">
          <cell r="Y173"/>
        </row>
        <row r="174">
          <cell r="Y174"/>
        </row>
        <row r="175">
          <cell r="Y175"/>
        </row>
        <row r="176">
          <cell r="Y176"/>
        </row>
        <row r="177">
          <cell r="Y177"/>
        </row>
        <row r="178">
          <cell r="Y178"/>
        </row>
        <row r="179">
          <cell r="Y179"/>
        </row>
        <row r="180">
          <cell r="Y180"/>
        </row>
        <row r="181">
          <cell r="Y181"/>
        </row>
        <row r="182">
          <cell r="Y182"/>
        </row>
        <row r="183">
          <cell r="Y183"/>
        </row>
        <row r="184">
          <cell r="Y184"/>
        </row>
        <row r="185">
          <cell r="Y185"/>
        </row>
        <row r="186">
          <cell r="Y186"/>
        </row>
        <row r="187">
          <cell r="Y187"/>
        </row>
        <row r="188">
          <cell r="Y188"/>
        </row>
        <row r="189">
          <cell r="Y189"/>
        </row>
        <row r="190">
          <cell r="Y190"/>
        </row>
        <row r="191">
          <cell r="Y191"/>
        </row>
        <row r="192">
          <cell r="Y192"/>
        </row>
        <row r="193">
          <cell r="Y193"/>
        </row>
        <row r="194">
          <cell r="Y194"/>
        </row>
        <row r="195">
          <cell r="Y195"/>
        </row>
        <row r="196">
          <cell r="Y196"/>
        </row>
        <row r="197">
          <cell r="Y197"/>
        </row>
        <row r="198">
          <cell r="Y198"/>
        </row>
        <row r="199">
          <cell r="Y199"/>
        </row>
        <row r="200">
          <cell r="Y200"/>
        </row>
        <row r="201">
          <cell r="Y201"/>
        </row>
        <row r="202">
          <cell r="Y202"/>
        </row>
        <row r="203">
          <cell r="Y203"/>
        </row>
        <row r="204">
          <cell r="Y204"/>
        </row>
        <row r="205">
          <cell r="Y205"/>
        </row>
        <row r="206">
          <cell r="Y206"/>
        </row>
        <row r="207">
          <cell r="Y207"/>
        </row>
        <row r="208">
          <cell r="Y208"/>
        </row>
        <row r="209">
          <cell r="Y209"/>
        </row>
        <row r="210">
          <cell r="Y210"/>
        </row>
        <row r="211">
          <cell r="Y211"/>
        </row>
        <row r="212">
          <cell r="Y212"/>
        </row>
        <row r="213">
          <cell r="Y213"/>
        </row>
        <row r="214">
          <cell r="Y214"/>
        </row>
        <row r="215">
          <cell r="Y215"/>
        </row>
        <row r="216">
          <cell r="Y216"/>
        </row>
        <row r="217">
          <cell r="Y217"/>
        </row>
        <row r="218">
          <cell r="Y218"/>
        </row>
        <row r="219">
          <cell r="Y219"/>
        </row>
        <row r="220">
          <cell r="Y220"/>
        </row>
        <row r="221">
          <cell r="Y221"/>
        </row>
        <row r="222">
          <cell r="Y222"/>
        </row>
        <row r="223">
          <cell r="Y223"/>
        </row>
        <row r="224">
          <cell r="Y224"/>
        </row>
        <row r="225">
          <cell r="Y225"/>
        </row>
        <row r="226">
          <cell r="Y226"/>
        </row>
        <row r="227">
          <cell r="Y227"/>
        </row>
        <row r="228">
          <cell r="Y228"/>
        </row>
        <row r="229">
          <cell r="Y229"/>
        </row>
        <row r="230">
          <cell r="Y230"/>
        </row>
        <row r="231">
          <cell r="Y231"/>
        </row>
        <row r="232">
          <cell r="Y232"/>
        </row>
        <row r="233">
          <cell r="Y233"/>
        </row>
        <row r="234">
          <cell r="Y234"/>
        </row>
        <row r="235">
          <cell r="Y235"/>
        </row>
        <row r="236">
          <cell r="Y236"/>
        </row>
        <row r="237">
          <cell r="Y237"/>
        </row>
        <row r="238">
          <cell r="Y238"/>
        </row>
        <row r="239">
          <cell r="Y239"/>
        </row>
        <row r="240">
          <cell r="Y240"/>
        </row>
        <row r="241">
          <cell r="Y241"/>
        </row>
        <row r="242">
          <cell r="Y242"/>
        </row>
        <row r="243">
          <cell r="Y243"/>
        </row>
        <row r="244">
          <cell r="Y244"/>
        </row>
        <row r="245">
          <cell r="Y245"/>
        </row>
        <row r="246">
          <cell r="Y246"/>
        </row>
        <row r="247">
          <cell r="Y247"/>
        </row>
        <row r="248">
          <cell r="Y248"/>
        </row>
        <row r="249">
          <cell r="Y249"/>
        </row>
        <row r="250">
          <cell r="Y250"/>
        </row>
        <row r="251">
          <cell r="Y251"/>
        </row>
        <row r="252">
          <cell r="Y252"/>
        </row>
        <row r="253">
          <cell r="Y253"/>
        </row>
        <row r="254">
          <cell r="Y254"/>
        </row>
        <row r="255">
          <cell r="Y255"/>
        </row>
        <row r="256">
          <cell r="Y256"/>
        </row>
        <row r="257">
          <cell r="Y257"/>
        </row>
        <row r="258">
          <cell r="Y258"/>
        </row>
        <row r="259">
          <cell r="Y259"/>
        </row>
        <row r="260">
          <cell r="Y260"/>
        </row>
        <row r="261">
          <cell r="Y261"/>
        </row>
        <row r="262">
          <cell r="Y262"/>
        </row>
        <row r="263">
          <cell r="Y263"/>
        </row>
        <row r="264">
          <cell r="Y264"/>
        </row>
        <row r="265">
          <cell r="Y265"/>
        </row>
        <row r="266">
          <cell r="Y266"/>
        </row>
        <row r="267">
          <cell r="Y267"/>
        </row>
        <row r="268">
          <cell r="Y268"/>
        </row>
        <row r="269">
          <cell r="Y269"/>
        </row>
        <row r="270">
          <cell r="Y270"/>
        </row>
        <row r="271">
          <cell r="Y271"/>
        </row>
        <row r="272">
          <cell r="Y272"/>
        </row>
        <row r="273">
          <cell r="Y273"/>
        </row>
        <row r="274">
          <cell r="Y274"/>
        </row>
        <row r="275">
          <cell r="Y275"/>
        </row>
        <row r="276">
          <cell r="Y276"/>
        </row>
        <row r="277">
          <cell r="Y277"/>
        </row>
        <row r="278">
          <cell r="Y278"/>
        </row>
        <row r="279">
          <cell r="Y279"/>
        </row>
        <row r="280">
          <cell r="Y280"/>
        </row>
        <row r="281">
          <cell r="Y281"/>
        </row>
        <row r="282">
          <cell r="Y282"/>
        </row>
        <row r="283">
          <cell r="Y283"/>
        </row>
        <row r="284">
          <cell r="Y284"/>
        </row>
        <row r="285">
          <cell r="Y285"/>
        </row>
        <row r="286">
          <cell r="Y286"/>
        </row>
        <row r="287">
          <cell r="Y287"/>
        </row>
        <row r="288">
          <cell r="Y288"/>
        </row>
        <row r="289">
          <cell r="Y289"/>
        </row>
        <row r="290">
          <cell r="Y290"/>
        </row>
        <row r="291">
          <cell r="Y291"/>
        </row>
        <row r="292">
          <cell r="Y292"/>
        </row>
        <row r="293">
          <cell r="Y293"/>
        </row>
        <row r="294">
          <cell r="Y294"/>
        </row>
        <row r="295">
          <cell r="Y295"/>
        </row>
        <row r="296">
          <cell r="Y296"/>
        </row>
        <row r="297">
          <cell r="Y297"/>
        </row>
        <row r="298">
          <cell r="Y298"/>
        </row>
        <row r="299">
          <cell r="Y299"/>
        </row>
        <row r="300">
          <cell r="Y300"/>
        </row>
        <row r="301">
          <cell r="Y301"/>
        </row>
        <row r="302">
          <cell r="Y302"/>
        </row>
        <row r="303">
          <cell r="Y303"/>
        </row>
        <row r="304">
          <cell r="Y304"/>
        </row>
        <row r="305">
          <cell r="Y305"/>
        </row>
        <row r="306">
          <cell r="Y306"/>
        </row>
        <row r="307">
          <cell r="Y307"/>
        </row>
        <row r="308">
          <cell r="Y308"/>
        </row>
        <row r="309">
          <cell r="Y309"/>
        </row>
        <row r="310">
          <cell r="Y310"/>
        </row>
        <row r="311">
          <cell r="Y311"/>
        </row>
        <row r="312">
          <cell r="Y312"/>
        </row>
        <row r="313">
          <cell r="Y313"/>
        </row>
        <row r="314">
          <cell r="Y314"/>
        </row>
        <row r="315">
          <cell r="Y315"/>
        </row>
        <row r="316">
          <cell r="Y316"/>
        </row>
        <row r="317">
          <cell r="Y317"/>
        </row>
        <row r="318">
          <cell r="Y318"/>
        </row>
        <row r="319">
          <cell r="Y319"/>
        </row>
        <row r="320">
          <cell r="Y320"/>
        </row>
        <row r="321">
          <cell r="Y321"/>
        </row>
        <row r="322">
          <cell r="Y322"/>
        </row>
        <row r="323">
          <cell r="Y323"/>
        </row>
        <row r="324">
          <cell r="Y324"/>
        </row>
        <row r="325">
          <cell r="Y325"/>
        </row>
        <row r="326">
          <cell r="Y326"/>
        </row>
        <row r="327">
          <cell r="Y327"/>
        </row>
        <row r="328">
          <cell r="Y328"/>
        </row>
        <row r="329">
          <cell r="Y329"/>
        </row>
        <row r="330">
          <cell r="Y330"/>
        </row>
        <row r="331">
          <cell r="Y331"/>
        </row>
        <row r="332">
          <cell r="Y332"/>
        </row>
        <row r="333">
          <cell r="Y333"/>
        </row>
        <row r="334">
          <cell r="Y334"/>
        </row>
        <row r="335">
          <cell r="Y335"/>
        </row>
        <row r="336">
          <cell r="Y336"/>
        </row>
        <row r="337">
          <cell r="Y337"/>
        </row>
        <row r="338">
          <cell r="Y338"/>
        </row>
        <row r="339">
          <cell r="Y339"/>
        </row>
        <row r="340">
          <cell r="Y340"/>
        </row>
        <row r="341">
          <cell r="Y341"/>
        </row>
        <row r="342">
          <cell r="Y342"/>
        </row>
        <row r="343">
          <cell r="Y343"/>
        </row>
        <row r="344">
          <cell r="Y344"/>
        </row>
        <row r="345">
          <cell r="Y345"/>
        </row>
        <row r="346">
          <cell r="Y346"/>
        </row>
        <row r="347">
          <cell r="Y347"/>
        </row>
        <row r="348">
          <cell r="Y348"/>
        </row>
        <row r="349">
          <cell r="Y349"/>
        </row>
        <row r="350">
          <cell r="Y350"/>
        </row>
        <row r="351">
          <cell r="Y351"/>
        </row>
        <row r="352">
          <cell r="Y352"/>
        </row>
        <row r="353">
          <cell r="Y353"/>
        </row>
        <row r="354">
          <cell r="Y354"/>
        </row>
        <row r="355">
          <cell r="Y355"/>
        </row>
        <row r="356">
          <cell r="Y356"/>
        </row>
        <row r="357">
          <cell r="Y357"/>
        </row>
        <row r="358">
          <cell r="Y358"/>
        </row>
        <row r="359">
          <cell r="Y359"/>
        </row>
        <row r="360">
          <cell r="Y360"/>
        </row>
        <row r="361">
          <cell r="Y361"/>
        </row>
        <row r="362">
          <cell r="Y362"/>
        </row>
        <row r="363">
          <cell r="Y363"/>
        </row>
        <row r="364">
          <cell r="Y364"/>
        </row>
        <row r="365">
          <cell r="Y365"/>
        </row>
        <row r="366">
          <cell r="Y366"/>
        </row>
        <row r="367">
          <cell r="Y367"/>
        </row>
        <row r="368">
          <cell r="Y368"/>
        </row>
        <row r="369">
          <cell r="Y369"/>
        </row>
        <row r="370">
          <cell r="Y370"/>
        </row>
        <row r="371">
          <cell r="Y371"/>
        </row>
        <row r="372">
          <cell r="Y372"/>
        </row>
        <row r="373">
          <cell r="Y373"/>
        </row>
        <row r="374">
          <cell r="Y374"/>
        </row>
        <row r="375">
          <cell r="Y375"/>
        </row>
        <row r="376">
          <cell r="Y376"/>
        </row>
        <row r="377">
          <cell r="Y377"/>
        </row>
        <row r="378">
          <cell r="Y378"/>
        </row>
        <row r="379">
          <cell r="Y379"/>
        </row>
        <row r="380">
          <cell r="Y380"/>
        </row>
        <row r="381">
          <cell r="Y381"/>
        </row>
        <row r="382">
          <cell r="Y382"/>
        </row>
        <row r="383">
          <cell r="Y383"/>
        </row>
        <row r="384">
          <cell r="Y384"/>
        </row>
        <row r="385">
          <cell r="Y385"/>
        </row>
        <row r="386">
          <cell r="Y386"/>
        </row>
        <row r="387">
          <cell r="Y387"/>
        </row>
        <row r="388">
          <cell r="Y388"/>
        </row>
        <row r="389">
          <cell r="Y389"/>
        </row>
        <row r="390">
          <cell r="Y390"/>
        </row>
        <row r="391">
          <cell r="Y391"/>
        </row>
        <row r="392">
          <cell r="Y392"/>
        </row>
        <row r="393">
          <cell r="Y393"/>
        </row>
        <row r="394">
          <cell r="Y394"/>
        </row>
        <row r="395">
          <cell r="Y395"/>
        </row>
        <row r="396">
          <cell r="Y396"/>
        </row>
        <row r="397">
          <cell r="Y397"/>
        </row>
        <row r="398">
          <cell r="Y398"/>
        </row>
        <row r="399">
          <cell r="Y399"/>
        </row>
        <row r="400">
          <cell r="Y400"/>
        </row>
        <row r="401">
          <cell r="Y401"/>
        </row>
        <row r="402">
          <cell r="Y402"/>
        </row>
        <row r="403">
          <cell r="Y403"/>
        </row>
        <row r="404">
          <cell r="Y404"/>
        </row>
        <row r="405">
          <cell r="Y405"/>
        </row>
        <row r="406">
          <cell r="Y406"/>
        </row>
        <row r="407">
          <cell r="Y407"/>
        </row>
        <row r="408">
          <cell r="Y408"/>
        </row>
        <row r="409">
          <cell r="Y409"/>
        </row>
        <row r="410">
          <cell r="Y410"/>
        </row>
        <row r="411">
          <cell r="Y411"/>
        </row>
        <row r="412">
          <cell r="Y412"/>
        </row>
        <row r="413">
          <cell r="Y413"/>
        </row>
        <row r="414">
          <cell r="Y414"/>
        </row>
        <row r="415">
          <cell r="Y415"/>
        </row>
        <row r="416">
          <cell r="Y416"/>
        </row>
        <row r="417">
          <cell r="Y417"/>
        </row>
        <row r="418">
          <cell r="Y418"/>
        </row>
        <row r="419">
          <cell r="Y419"/>
        </row>
        <row r="420">
          <cell r="Y420"/>
        </row>
        <row r="421">
          <cell r="Y421"/>
        </row>
        <row r="422">
          <cell r="Y422"/>
        </row>
        <row r="423">
          <cell r="Y423"/>
        </row>
        <row r="424">
          <cell r="Y424"/>
        </row>
        <row r="425">
          <cell r="Y425"/>
        </row>
        <row r="426">
          <cell r="Y426"/>
        </row>
        <row r="427">
          <cell r="Y427"/>
        </row>
        <row r="428">
          <cell r="Y428"/>
        </row>
        <row r="429">
          <cell r="Y429"/>
        </row>
        <row r="430">
          <cell r="Y430"/>
        </row>
        <row r="431">
          <cell r="Y431"/>
        </row>
        <row r="432">
          <cell r="Y432"/>
        </row>
        <row r="433">
          <cell r="Y433"/>
        </row>
        <row r="434">
          <cell r="Y434"/>
        </row>
        <row r="435">
          <cell r="Y435"/>
        </row>
        <row r="436">
          <cell r="Y436"/>
        </row>
        <row r="437">
          <cell r="Y437"/>
        </row>
        <row r="438">
          <cell r="Y438"/>
        </row>
        <row r="439">
          <cell r="Y439"/>
        </row>
        <row r="440">
          <cell r="Y440"/>
        </row>
        <row r="441">
          <cell r="Y441"/>
        </row>
        <row r="442">
          <cell r="Y442"/>
        </row>
        <row r="443">
          <cell r="Y443"/>
        </row>
        <row r="444">
          <cell r="Y444"/>
        </row>
        <row r="445">
          <cell r="Y445"/>
        </row>
        <row r="446">
          <cell r="Y446"/>
        </row>
        <row r="447">
          <cell r="Y447"/>
        </row>
        <row r="448">
          <cell r="Y448"/>
        </row>
        <row r="449">
          <cell r="Y449"/>
        </row>
        <row r="450">
          <cell r="Y450"/>
        </row>
        <row r="451">
          <cell r="Y451"/>
        </row>
        <row r="452">
          <cell r="Y452"/>
        </row>
        <row r="453">
          <cell r="Y453"/>
        </row>
        <row r="454">
          <cell r="Y454"/>
        </row>
        <row r="455">
          <cell r="Y455"/>
        </row>
        <row r="456">
          <cell r="Y456"/>
        </row>
        <row r="457">
          <cell r="Y457"/>
        </row>
        <row r="458">
          <cell r="Y458"/>
        </row>
        <row r="459">
          <cell r="Y459"/>
        </row>
        <row r="460">
          <cell r="Y460"/>
        </row>
        <row r="461">
          <cell r="Y461"/>
        </row>
        <row r="462">
          <cell r="Y462"/>
        </row>
        <row r="463">
          <cell r="Y463"/>
        </row>
        <row r="464">
          <cell r="Y464"/>
        </row>
        <row r="465">
          <cell r="Y465"/>
        </row>
        <row r="466">
          <cell r="Y466"/>
        </row>
        <row r="467">
          <cell r="Y467"/>
        </row>
        <row r="468">
          <cell r="Y468"/>
        </row>
        <row r="469">
          <cell r="Y469"/>
        </row>
        <row r="470">
          <cell r="Y470"/>
        </row>
        <row r="471">
          <cell r="Y471"/>
        </row>
        <row r="472">
          <cell r="Y472"/>
        </row>
        <row r="473">
          <cell r="Y473"/>
        </row>
        <row r="474">
          <cell r="Y474"/>
        </row>
        <row r="475">
          <cell r="Y475"/>
        </row>
        <row r="476">
          <cell r="Y476"/>
        </row>
        <row r="477">
          <cell r="Y477"/>
        </row>
        <row r="478">
          <cell r="Y478"/>
        </row>
        <row r="479">
          <cell r="Y479"/>
        </row>
        <row r="480">
          <cell r="Y480"/>
        </row>
        <row r="481">
          <cell r="Y481"/>
        </row>
        <row r="482">
          <cell r="Y482"/>
        </row>
        <row r="483">
          <cell r="Y483"/>
        </row>
        <row r="484">
          <cell r="Y484"/>
        </row>
        <row r="485">
          <cell r="Y485"/>
        </row>
        <row r="486">
          <cell r="Y486"/>
        </row>
        <row r="487">
          <cell r="Y487"/>
        </row>
        <row r="488">
          <cell r="Y488"/>
        </row>
        <row r="489">
          <cell r="Y489"/>
        </row>
        <row r="490">
          <cell r="Y490"/>
        </row>
        <row r="491">
          <cell r="Y491"/>
        </row>
        <row r="492">
          <cell r="Y492"/>
        </row>
        <row r="493">
          <cell r="Y493"/>
        </row>
        <row r="494">
          <cell r="Y494"/>
        </row>
        <row r="495">
          <cell r="Y495"/>
        </row>
        <row r="496">
          <cell r="Y496"/>
        </row>
        <row r="497">
          <cell r="Y497"/>
        </row>
        <row r="498">
          <cell r="Y498"/>
        </row>
        <row r="499">
          <cell r="Y499"/>
        </row>
        <row r="500">
          <cell r="Y500"/>
        </row>
        <row r="501">
          <cell r="Y501"/>
        </row>
        <row r="502">
          <cell r="Y502"/>
        </row>
        <row r="503">
          <cell r="Y503"/>
        </row>
        <row r="504">
          <cell r="Y504"/>
        </row>
        <row r="505">
          <cell r="Y505"/>
        </row>
        <row r="506">
          <cell r="Y506"/>
        </row>
        <row r="507">
          <cell r="Y507"/>
        </row>
        <row r="508">
          <cell r="Y508"/>
        </row>
        <row r="509">
          <cell r="Y509"/>
        </row>
        <row r="510">
          <cell r="Y510"/>
        </row>
        <row r="511">
          <cell r="Y511"/>
        </row>
        <row r="512">
          <cell r="Y512"/>
        </row>
        <row r="513">
          <cell r="Y513"/>
        </row>
        <row r="514">
          <cell r="Y514"/>
        </row>
        <row r="515">
          <cell r="Y515"/>
        </row>
        <row r="516">
          <cell r="Y516"/>
        </row>
        <row r="517">
          <cell r="Y517"/>
        </row>
        <row r="518">
          <cell r="Y518"/>
        </row>
        <row r="519">
          <cell r="Y519"/>
        </row>
        <row r="520">
          <cell r="Y520"/>
        </row>
        <row r="521">
          <cell r="Y521"/>
        </row>
        <row r="522">
          <cell r="Y522"/>
        </row>
        <row r="523">
          <cell r="Y523"/>
        </row>
        <row r="524">
          <cell r="Y524"/>
        </row>
        <row r="525">
          <cell r="Y525"/>
        </row>
        <row r="526">
          <cell r="Y526"/>
        </row>
        <row r="527">
          <cell r="Y527"/>
        </row>
        <row r="528">
          <cell r="Y528"/>
        </row>
        <row r="529">
          <cell r="Y529"/>
        </row>
        <row r="530">
          <cell r="Y530"/>
        </row>
        <row r="531">
          <cell r="Y531"/>
        </row>
        <row r="532">
          <cell r="Y532"/>
        </row>
        <row r="533">
          <cell r="Y533"/>
        </row>
        <row r="534">
          <cell r="Y534"/>
        </row>
        <row r="535">
          <cell r="Y535"/>
        </row>
        <row r="536">
          <cell r="Y536"/>
        </row>
        <row r="537">
          <cell r="Y537"/>
        </row>
        <row r="538">
          <cell r="Y538"/>
        </row>
        <row r="539">
          <cell r="Y539"/>
        </row>
        <row r="540">
          <cell r="Y540"/>
        </row>
        <row r="541">
          <cell r="Y541"/>
        </row>
        <row r="542">
          <cell r="Y542"/>
        </row>
        <row r="543">
          <cell r="Y543"/>
        </row>
        <row r="544">
          <cell r="Y544"/>
        </row>
        <row r="545">
          <cell r="Y545"/>
        </row>
        <row r="546">
          <cell r="Y546"/>
        </row>
        <row r="547">
          <cell r="Y547"/>
        </row>
        <row r="548">
          <cell r="Y548"/>
        </row>
        <row r="549">
          <cell r="Y549"/>
        </row>
        <row r="550">
          <cell r="Y550"/>
        </row>
        <row r="551">
          <cell r="Y551"/>
        </row>
        <row r="552">
          <cell r="Y552"/>
        </row>
        <row r="553">
          <cell r="Y553"/>
        </row>
        <row r="554">
          <cell r="Y554"/>
        </row>
        <row r="555">
          <cell r="Y555"/>
        </row>
        <row r="556">
          <cell r="Y556"/>
        </row>
        <row r="557">
          <cell r="Y557"/>
        </row>
        <row r="558">
          <cell r="Y558"/>
        </row>
        <row r="559">
          <cell r="Y559"/>
        </row>
        <row r="560">
          <cell r="Y560"/>
        </row>
        <row r="561">
          <cell r="Y561"/>
        </row>
        <row r="562">
          <cell r="Y562"/>
        </row>
        <row r="563">
          <cell r="Y563"/>
        </row>
        <row r="564">
          <cell r="Y564"/>
        </row>
        <row r="565">
          <cell r="Y565"/>
        </row>
        <row r="566">
          <cell r="Y566"/>
        </row>
        <row r="567">
          <cell r="Y567"/>
        </row>
        <row r="568">
          <cell r="Y568"/>
        </row>
        <row r="569">
          <cell r="Y569"/>
        </row>
        <row r="570">
          <cell r="Y570"/>
        </row>
        <row r="571">
          <cell r="Y571"/>
        </row>
        <row r="572">
          <cell r="Y572"/>
        </row>
        <row r="573">
          <cell r="Y573"/>
        </row>
        <row r="574">
          <cell r="Y574"/>
        </row>
        <row r="575">
          <cell r="Y575"/>
        </row>
        <row r="576">
          <cell r="Y576"/>
        </row>
        <row r="577">
          <cell r="Y577"/>
        </row>
        <row r="578">
          <cell r="Y578"/>
        </row>
        <row r="579">
          <cell r="Y579"/>
        </row>
        <row r="580">
          <cell r="Y580"/>
        </row>
        <row r="581">
          <cell r="Y581"/>
        </row>
        <row r="582">
          <cell r="Y582"/>
        </row>
        <row r="583">
          <cell r="Y583"/>
        </row>
        <row r="584">
          <cell r="Y584"/>
        </row>
        <row r="585">
          <cell r="Y585"/>
        </row>
        <row r="586">
          <cell r="Y586"/>
        </row>
        <row r="587">
          <cell r="Y587"/>
        </row>
        <row r="588">
          <cell r="Y588"/>
        </row>
        <row r="589">
          <cell r="Y589"/>
        </row>
        <row r="590">
          <cell r="Y590"/>
        </row>
        <row r="591">
          <cell r="Y591"/>
        </row>
        <row r="592">
          <cell r="Y592"/>
        </row>
        <row r="593">
          <cell r="Y593"/>
        </row>
        <row r="594">
          <cell r="Y594"/>
        </row>
        <row r="595">
          <cell r="Y595"/>
        </row>
        <row r="596">
          <cell r="Y596"/>
        </row>
        <row r="597">
          <cell r="Y597"/>
        </row>
        <row r="598">
          <cell r="Y598"/>
        </row>
        <row r="599">
          <cell r="Y599"/>
        </row>
        <row r="600">
          <cell r="Y600"/>
        </row>
        <row r="601">
          <cell r="Y601"/>
        </row>
        <row r="602">
          <cell r="Y602"/>
        </row>
        <row r="603">
          <cell r="Y603"/>
        </row>
        <row r="604">
          <cell r="Y604"/>
        </row>
        <row r="605">
          <cell r="Y605"/>
        </row>
        <row r="606">
          <cell r="Y606"/>
        </row>
        <row r="607">
          <cell r="Y607"/>
        </row>
        <row r="608">
          <cell r="Y608"/>
        </row>
        <row r="609">
          <cell r="Y609"/>
        </row>
        <row r="610">
          <cell r="Y610"/>
        </row>
        <row r="611">
          <cell r="Y611"/>
        </row>
        <row r="612">
          <cell r="Y612"/>
        </row>
        <row r="613">
          <cell r="Y613"/>
        </row>
        <row r="614">
          <cell r="Y614"/>
        </row>
        <row r="615">
          <cell r="Y615"/>
        </row>
        <row r="616">
          <cell r="Y616"/>
        </row>
        <row r="617">
          <cell r="Y617"/>
        </row>
        <row r="618">
          <cell r="Y618"/>
        </row>
        <row r="619">
          <cell r="Y619"/>
        </row>
        <row r="620">
          <cell r="Y620"/>
        </row>
        <row r="621">
          <cell r="Y621"/>
        </row>
        <row r="622">
          <cell r="Y622"/>
        </row>
        <row r="623">
          <cell r="Y623"/>
        </row>
        <row r="624">
          <cell r="Y624"/>
        </row>
        <row r="625">
          <cell r="Y625"/>
        </row>
        <row r="626">
          <cell r="Y626"/>
        </row>
        <row r="627">
          <cell r="Y627"/>
        </row>
        <row r="628">
          <cell r="Y628"/>
        </row>
        <row r="629">
          <cell r="Y629"/>
        </row>
        <row r="630">
          <cell r="Y630"/>
        </row>
        <row r="631">
          <cell r="Y631"/>
        </row>
        <row r="632">
          <cell r="Y632"/>
        </row>
        <row r="633">
          <cell r="Y633"/>
        </row>
        <row r="634">
          <cell r="Y634"/>
        </row>
        <row r="635">
          <cell r="Y635"/>
        </row>
        <row r="636">
          <cell r="Y636"/>
        </row>
        <row r="637">
          <cell r="Y637"/>
        </row>
        <row r="638">
          <cell r="Y638"/>
        </row>
        <row r="639">
          <cell r="Y639"/>
        </row>
        <row r="640">
          <cell r="Y640"/>
        </row>
        <row r="641">
          <cell r="Y641"/>
        </row>
        <row r="642">
          <cell r="Y642"/>
        </row>
        <row r="643">
          <cell r="Y643"/>
        </row>
        <row r="644">
          <cell r="Y644"/>
        </row>
        <row r="645">
          <cell r="Y645"/>
        </row>
        <row r="646">
          <cell r="Y646"/>
        </row>
        <row r="647">
          <cell r="Y647"/>
        </row>
        <row r="648">
          <cell r="Y648"/>
        </row>
        <row r="649">
          <cell r="Y649"/>
        </row>
        <row r="650">
          <cell r="Y650"/>
        </row>
        <row r="651">
          <cell r="Y651"/>
        </row>
        <row r="652">
          <cell r="Y652"/>
        </row>
        <row r="653">
          <cell r="Y653"/>
        </row>
        <row r="654">
          <cell r="Y654"/>
        </row>
        <row r="655">
          <cell r="Y655"/>
        </row>
        <row r="656">
          <cell r="Y656"/>
        </row>
        <row r="657">
          <cell r="Y657"/>
        </row>
        <row r="658">
          <cell r="Y658"/>
        </row>
        <row r="659">
          <cell r="Y659"/>
        </row>
        <row r="660">
          <cell r="Y660"/>
        </row>
        <row r="661">
          <cell r="Y661"/>
        </row>
        <row r="662">
          <cell r="Y662"/>
        </row>
        <row r="663">
          <cell r="Y663"/>
        </row>
        <row r="664">
          <cell r="Y664"/>
        </row>
        <row r="665">
          <cell r="Y665"/>
        </row>
        <row r="666">
          <cell r="Y666"/>
        </row>
        <row r="667">
          <cell r="Y667"/>
        </row>
        <row r="668">
          <cell r="Y668"/>
        </row>
        <row r="669">
          <cell r="Y669"/>
        </row>
        <row r="670">
          <cell r="Y670"/>
        </row>
        <row r="671">
          <cell r="Y671"/>
        </row>
        <row r="672">
          <cell r="Y672"/>
        </row>
        <row r="673">
          <cell r="Y673"/>
        </row>
        <row r="674">
          <cell r="Y674"/>
        </row>
        <row r="675">
          <cell r="Y675"/>
        </row>
        <row r="676">
          <cell r="Y676"/>
        </row>
        <row r="677">
          <cell r="Y677"/>
        </row>
        <row r="678">
          <cell r="Y678"/>
        </row>
        <row r="679">
          <cell r="Y679"/>
        </row>
        <row r="680">
          <cell r="Y680"/>
        </row>
        <row r="681">
          <cell r="Y681"/>
        </row>
        <row r="682">
          <cell r="Y682"/>
        </row>
        <row r="683">
          <cell r="Y683"/>
        </row>
        <row r="684">
          <cell r="Y684"/>
        </row>
        <row r="685">
          <cell r="Y685"/>
        </row>
        <row r="686">
          <cell r="Y686"/>
        </row>
        <row r="687">
          <cell r="Y687"/>
        </row>
        <row r="688">
          <cell r="Y688"/>
        </row>
        <row r="689">
          <cell r="Y689"/>
        </row>
        <row r="690">
          <cell r="Y690"/>
        </row>
        <row r="691">
          <cell r="Y691"/>
        </row>
        <row r="692">
          <cell r="Y692"/>
        </row>
        <row r="693">
          <cell r="Y693"/>
        </row>
        <row r="694">
          <cell r="Y694"/>
        </row>
        <row r="695">
          <cell r="Y695"/>
        </row>
        <row r="696">
          <cell r="Y696"/>
        </row>
        <row r="697">
          <cell r="Y697"/>
        </row>
        <row r="698">
          <cell r="Y698"/>
        </row>
        <row r="699">
          <cell r="Y699"/>
        </row>
        <row r="700">
          <cell r="Y700"/>
        </row>
        <row r="701">
          <cell r="Y701"/>
        </row>
        <row r="702">
          <cell r="Y702"/>
        </row>
        <row r="703">
          <cell r="Y703"/>
        </row>
        <row r="704">
          <cell r="Y704"/>
        </row>
        <row r="705">
          <cell r="Y705"/>
        </row>
        <row r="706">
          <cell r="Y706"/>
        </row>
        <row r="707">
          <cell r="Y707"/>
        </row>
        <row r="708">
          <cell r="Y708"/>
        </row>
        <row r="709">
          <cell r="Y709"/>
        </row>
        <row r="710">
          <cell r="Y710"/>
        </row>
        <row r="711">
          <cell r="Y711"/>
        </row>
        <row r="712">
          <cell r="Y712"/>
        </row>
        <row r="713">
          <cell r="Y713"/>
        </row>
        <row r="714">
          <cell r="Y714"/>
        </row>
        <row r="715">
          <cell r="Y715"/>
        </row>
        <row r="716">
          <cell r="Y716"/>
        </row>
        <row r="717">
          <cell r="Y717"/>
        </row>
        <row r="718">
          <cell r="Y718"/>
        </row>
        <row r="719">
          <cell r="Y719"/>
        </row>
        <row r="720">
          <cell r="Y720"/>
        </row>
        <row r="721">
          <cell r="Y721"/>
        </row>
        <row r="722">
          <cell r="Y722"/>
        </row>
        <row r="723">
          <cell r="Y723"/>
        </row>
        <row r="724">
          <cell r="Y724"/>
        </row>
        <row r="725">
          <cell r="Y725"/>
        </row>
        <row r="726">
          <cell r="Y726"/>
        </row>
        <row r="727">
          <cell r="Y727"/>
        </row>
        <row r="728">
          <cell r="Y728"/>
        </row>
        <row r="729">
          <cell r="Y729"/>
        </row>
        <row r="730">
          <cell r="Y730"/>
        </row>
        <row r="731">
          <cell r="Y731"/>
        </row>
        <row r="732">
          <cell r="Y732"/>
        </row>
        <row r="733">
          <cell r="Y733"/>
        </row>
        <row r="734">
          <cell r="Y734"/>
        </row>
        <row r="735">
          <cell r="Y735"/>
        </row>
        <row r="736">
          <cell r="Y736"/>
        </row>
        <row r="737">
          <cell r="Y737"/>
        </row>
        <row r="738">
          <cell r="Y738"/>
        </row>
        <row r="739">
          <cell r="Y739"/>
        </row>
        <row r="740">
          <cell r="Y740"/>
        </row>
        <row r="741">
          <cell r="Y741"/>
        </row>
        <row r="742">
          <cell r="Y742"/>
        </row>
        <row r="743">
          <cell r="Y743"/>
        </row>
        <row r="744">
          <cell r="Y744"/>
        </row>
        <row r="745">
          <cell r="Y745"/>
        </row>
        <row r="746">
          <cell r="Y746"/>
        </row>
        <row r="747">
          <cell r="Y747"/>
        </row>
        <row r="748">
          <cell r="Y748"/>
        </row>
        <row r="749">
          <cell r="Y749"/>
        </row>
        <row r="750">
          <cell r="Y750"/>
        </row>
        <row r="751">
          <cell r="Y751"/>
        </row>
        <row r="752">
          <cell r="Y752"/>
        </row>
        <row r="753">
          <cell r="Y753"/>
        </row>
        <row r="754">
          <cell r="Y754"/>
        </row>
        <row r="755">
          <cell r="Y755"/>
        </row>
        <row r="756">
          <cell r="Y756"/>
        </row>
        <row r="757">
          <cell r="Y757"/>
        </row>
        <row r="758">
          <cell r="Y758"/>
        </row>
        <row r="759">
          <cell r="Y759"/>
        </row>
        <row r="760">
          <cell r="Y760"/>
        </row>
        <row r="761">
          <cell r="Y761"/>
        </row>
        <row r="762">
          <cell r="Y762"/>
        </row>
        <row r="763">
          <cell r="Y763"/>
        </row>
        <row r="764">
          <cell r="Y764"/>
        </row>
        <row r="765">
          <cell r="Y765"/>
        </row>
        <row r="766">
          <cell r="Y766"/>
        </row>
        <row r="767">
          <cell r="Y767"/>
        </row>
        <row r="768">
          <cell r="Y768"/>
        </row>
        <row r="769">
          <cell r="Y769"/>
        </row>
        <row r="770">
          <cell r="Y770"/>
        </row>
        <row r="771">
          <cell r="Y771"/>
        </row>
        <row r="772">
          <cell r="Y772"/>
        </row>
        <row r="773">
          <cell r="Y773"/>
        </row>
        <row r="774">
          <cell r="Y774"/>
        </row>
        <row r="775">
          <cell r="Y775"/>
        </row>
        <row r="776">
          <cell r="Y776"/>
        </row>
        <row r="777">
          <cell r="Y777"/>
        </row>
        <row r="778">
          <cell r="Y778"/>
        </row>
        <row r="779">
          <cell r="Y779"/>
        </row>
        <row r="780">
          <cell r="Y780"/>
        </row>
        <row r="781">
          <cell r="Y781"/>
        </row>
        <row r="782">
          <cell r="Y782"/>
        </row>
        <row r="783">
          <cell r="Y783"/>
        </row>
        <row r="784">
          <cell r="Y784"/>
        </row>
        <row r="785">
          <cell r="Y785"/>
        </row>
        <row r="786">
          <cell r="Y786"/>
        </row>
        <row r="787">
          <cell r="Y787"/>
        </row>
        <row r="788">
          <cell r="Y788"/>
        </row>
        <row r="789">
          <cell r="Y789"/>
        </row>
        <row r="790">
          <cell r="Y790"/>
        </row>
        <row r="791">
          <cell r="Y791"/>
        </row>
        <row r="792">
          <cell r="Y792"/>
        </row>
        <row r="793">
          <cell r="Y793"/>
        </row>
        <row r="794">
          <cell r="Y794"/>
        </row>
        <row r="795">
          <cell r="Y795"/>
        </row>
        <row r="796">
          <cell r="Y796"/>
        </row>
        <row r="797">
          <cell r="Y797"/>
        </row>
        <row r="798">
          <cell r="Y798"/>
        </row>
        <row r="799">
          <cell r="Y799"/>
        </row>
        <row r="800">
          <cell r="Y800"/>
        </row>
        <row r="801">
          <cell r="Y801"/>
        </row>
        <row r="802">
          <cell r="Y802"/>
        </row>
        <row r="803">
          <cell r="Y803"/>
        </row>
        <row r="804">
          <cell r="Y804"/>
        </row>
        <row r="805">
          <cell r="Y805"/>
        </row>
        <row r="806">
          <cell r="Y806"/>
        </row>
        <row r="807">
          <cell r="Y807"/>
        </row>
        <row r="808">
          <cell r="Y808"/>
        </row>
        <row r="809">
          <cell r="Y809"/>
        </row>
        <row r="810">
          <cell r="Y810"/>
        </row>
        <row r="811">
          <cell r="Y811"/>
        </row>
        <row r="812">
          <cell r="Y812"/>
        </row>
        <row r="813">
          <cell r="Y813"/>
        </row>
        <row r="814">
          <cell r="Y814"/>
        </row>
        <row r="815">
          <cell r="Y815"/>
        </row>
        <row r="816">
          <cell r="Y816"/>
        </row>
        <row r="817">
          <cell r="Y817"/>
        </row>
        <row r="818">
          <cell r="Y818"/>
        </row>
        <row r="819">
          <cell r="Y819"/>
        </row>
        <row r="820">
          <cell r="Y820"/>
        </row>
        <row r="821">
          <cell r="Y821"/>
        </row>
        <row r="822">
          <cell r="Y822"/>
        </row>
        <row r="823">
          <cell r="Y823"/>
        </row>
        <row r="824">
          <cell r="Y824"/>
        </row>
        <row r="825">
          <cell r="Y825"/>
        </row>
        <row r="826">
          <cell r="Y826"/>
        </row>
        <row r="827">
          <cell r="Y827"/>
        </row>
        <row r="828">
          <cell r="Y828"/>
        </row>
        <row r="829">
          <cell r="Y829"/>
        </row>
        <row r="830">
          <cell r="Y830"/>
        </row>
        <row r="831">
          <cell r="Y831"/>
        </row>
        <row r="832">
          <cell r="Y832"/>
        </row>
        <row r="833">
          <cell r="Y833"/>
        </row>
        <row r="834">
          <cell r="Y834"/>
        </row>
        <row r="835">
          <cell r="Y835"/>
        </row>
        <row r="836">
          <cell r="Y836"/>
        </row>
        <row r="837">
          <cell r="Y837"/>
        </row>
        <row r="838">
          <cell r="Y838"/>
        </row>
        <row r="839">
          <cell r="Y839"/>
        </row>
        <row r="840">
          <cell r="Y840"/>
        </row>
        <row r="841">
          <cell r="Y841"/>
        </row>
        <row r="842">
          <cell r="Y842"/>
        </row>
        <row r="843">
          <cell r="Y843"/>
        </row>
        <row r="844">
          <cell r="Y844"/>
        </row>
        <row r="845">
          <cell r="Y845"/>
        </row>
        <row r="846">
          <cell r="Y846"/>
        </row>
        <row r="847">
          <cell r="Y847"/>
        </row>
        <row r="848">
          <cell r="Y848"/>
        </row>
        <row r="849">
          <cell r="Y849"/>
        </row>
        <row r="850">
          <cell r="Y850"/>
        </row>
        <row r="851">
          <cell r="Y851"/>
        </row>
        <row r="852">
          <cell r="Y852"/>
        </row>
        <row r="853">
          <cell r="Y853"/>
        </row>
        <row r="854">
          <cell r="Y854"/>
        </row>
        <row r="855">
          <cell r="Y855"/>
        </row>
        <row r="856">
          <cell r="Y856"/>
        </row>
        <row r="857">
          <cell r="Y857"/>
        </row>
        <row r="858">
          <cell r="Y858"/>
        </row>
        <row r="859">
          <cell r="Y859"/>
        </row>
        <row r="860">
          <cell r="Y860"/>
        </row>
        <row r="861">
          <cell r="Y861"/>
        </row>
        <row r="862">
          <cell r="Y862"/>
        </row>
        <row r="863">
          <cell r="Y863"/>
        </row>
        <row r="864">
          <cell r="Y864"/>
        </row>
        <row r="865">
          <cell r="Y865"/>
        </row>
        <row r="866">
          <cell r="Y866"/>
        </row>
        <row r="867">
          <cell r="Y867"/>
        </row>
        <row r="868">
          <cell r="Y868"/>
        </row>
        <row r="869">
          <cell r="Y869"/>
        </row>
        <row r="870">
          <cell r="Y870"/>
        </row>
        <row r="871">
          <cell r="Y871"/>
        </row>
        <row r="872">
          <cell r="Y872"/>
        </row>
        <row r="873">
          <cell r="Y873"/>
        </row>
        <row r="874">
          <cell r="Y874"/>
        </row>
        <row r="875">
          <cell r="Y875"/>
        </row>
        <row r="876">
          <cell r="Y876"/>
        </row>
        <row r="877">
          <cell r="Y877"/>
        </row>
        <row r="878">
          <cell r="Y878"/>
        </row>
        <row r="879">
          <cell r="Y879"/>
        </row>
        <row r="880">
          <cell r="Y880"/>
        </row>
        <row r="881">
          <cell r="Y881"/>
        </row>
        <row r="882">
          <cell r="Y882"/>
        </row>
        <row r="883">
          <cell r="Y883"/>
        </row>
        <row r="884">
          <cell r="Y884"/>
        </row>
        <row r="885">
          <cell r="Y885"/>
        </row>
        <row r="886">
          <cell r="Y886"/>
        </row>
        <row r="887">
          <cell r="Y887"/>
        </row>
        <row r="888">
          <cell r="Y888"/>
        </row>
        <row r="889">
          <cell r="Y889"/>
        </row>
        <row r="890">
          <cell r="Y890"/>
        </row>
        <row r="891">
          <cell r="Y891"/>
        </row>
        <row r="892">
          <cell r="Y892"/>
        </row>
        <row r="893">
          <cell r="Y893"/>
        </row>
        <row r="894">
          <cell r="Y894"/>
        </row>
        <row r="895">
          <cell r="Y895"/>
        </row>
        <row r="896">
          <cell r="Y896"/>
        </row>
        <row r="897">
          <cell r="Y897"/>
        </row>
        <row r="898">
          <cell r="Y898"/>
        </row>
        <row r="899">
          <cell r="Y899"/>
        </row>
        <row r="900">
          <cell r="Y900"/>
        </row>
        <row r="901">
          <cell r="Y901"/>
        </row>
        <row r="902">
          <cell r="Y902"/>
        </row>
        <row r="903">
          <cell r="Y903"/>
        </row>
        <row r="904">
          <cell r="Y904"/>
        </row>
        <row r="905">
          <cell r="Y905"/>
        </row>
        <row r="906">
          <cell r="Y906"/>
        </row>
        <row r="907">
          <cell r="Y907"/>
        </row>
        <row r="908">
          <cell r="Y908"/>
        </row>
        <row r="909">
          <cell r="Y909"/>
        </row>
        <row r="910">
          <cell r="Y910"/>
        </row>
        <row r="911">
          <cell r="Y911"/>
        </row>
        <row r="912">
          <cell r="Y912"/>
        </row>
        <row r="913">
          <cell r="Y913"/>
        </row>
        <row r="914">
          <cell r="Y914"/>
        </row>
        <row r="915">
          <cell r="Y915"/>
        </row>
        <row r="916">
          <cell r="Y916"/>
        </row>
        <row r="917">
          <cell r="Y917"/>
        </row>
        <row r="918">
          <cell r="Y918"/>
        </row>
        <row r="919">
          <cell r="Y919"/>
        </row>
        <row r="920">
          <cell r="Y920"/>
        </row>
        <row r="921">
          <cell r="Y921"/>
        </row>
        <row r="922">
          <cell r="Y922"/>
        </row>
        <row r="923">
          <cell r="Y923"/>
        </row>
        <row r="924">
          <cell r="Y924"/>
        </row>
        <row r="925">
          <cell r="Y925"/>
        </row>
        <row r="926">
          <cell r="Y926"/>
        </row>
        <row r="927">
          <cell r="Y927"/>
        </row>
        <row r="928">
          <cell r="Y928"/>
        </row>
        <row r="929">
          <cell r="Y929"/>
        </row>
        <row r="930">
          <cell r="Y930"/>
        </row>
        <row r="931">
          <cell r="Y931"/>
        </row>
        <row r="932">
          <cell r="Y932"/>
        </row>
        <row r="933">
          <cell r="Y933"/>
        </row>
        <row r="934">
          <cell r="Y934"/>
        </row>
        <row r="935">
          <cell r="Y935"/>
        </row>
        <row r="936">
          <cell r="Y936"/>
        </row>
        <row r="937">
          <cell r="Y937"/>
        </row>
        <row r="938">
          <cell r="Y938"/>
        </row>
        <row r="939">
          <cell r="Y939"/>
        </row>
        <row r="940">
          <cell r="Y940"/>
        </row>
        <row r="941">
          <cell r="Y941"/>
        </row>
        <row r="942">
          <cell r="Y942"/>
        </row>
        <row r="943">
          <cell r="Y943"/>
        </row>
        <row r="944">
          <cell r="Y944"/>
        </row>
        <row r="945">
          <cell r="Y945"/>
        </row>
        <row r="946">
          <cell r="Y946"/>
        </row>
        <row r="947">
          <cell r="Y947"/>
        </row>
        <row r="948">
          <cell r="Y948"/>
        </row>
        <row r="949">
          <cell r="Y949"/>
        </row>
        <row r="950">
          <cell r="Y950"/>
        </row>
        <row r="951">
          <cell r="Y951"/>
        </row>
        <row r="952">
          <cell r="Y952"/>
        </row>
        <row r="953">
          <cell r="Y953"/>
        </row>
        <row r="954">
          <cell r="Y954"/>
        </row>
        <row r="955">
          <cell r="Y955"/>
        </row>
        <row r="956">
          <cell r="Y956"/>
        </row>
        <row r="957">
          <cell r="Y957"/>
        </row>
        <row r="958">
          <cell r="Y958"/>
        </row>
        <row r="959">
          <cell r="Y959"/>
        </row>
        <row r="960">
          <cell r="Y960"/>
        </row>
        <row r="961">
          <cell r="Y961"/>
        </row>
        <row r="962">
          <cell r="Y962"/>
        </row>
        <row r="963">
          <cell r="Y963"/>
        </row>
        <row r="964">
          <cell r="Y964"/>
        </row>
        <row r="965">
          <cell r="Y965"/>
        </row>
        <row r="966">
          <cell r="Y966"/>
        </row>
        <row r="967">
          <cell r="Y967"/>
        </row>
        <row r="968">
          <cell r="Y968"/>
        </row>
        <row r="969">
          <cell r="Y969"/>
        </row>
        <row r="970">
          <cell r="Y970"/>
        </row>
        <row r="971">
          <cell r="Y971"/>
        </row>
        <row r="972">
          <cell r="Y972"/>
        </row>
        <row r="973">
          <cell r="Y973"/>
        </row>
        <row r="974">
          <cell r="Y974"/>
        </row>
        <row r="975">
          <cell r="Y975"/>
        </row>
        <row r="976">
          <cell r="Y976"/>
        </row>
        <row r="977">
          <cell r="Y977"/>
        </row>
        <row r="978">
          <cell r="Y978"/>
        </row>
        <row r="979">
          <cell r="Y979"/>
        </row>
        <row r="980">
          <cell r="Y980"/>
        </row>
        <row r="981">
          <cell r="Y981"/>
        </row>
        <row r="982">
          <cell r="Y982"/>
        </row>
        <row r="983">
          <cell r="Y983"/>
        </row>
        <row r="984">
          <cell r="Y984"/>
        </row>
        <row r="985">
          <cell r="Y985"/>
        </row>
        <row r="986">
          <cell r="Y986"/>
        </row>
        <row r="987">
          <cell r="Y987"/>
        </row>
        <row r="988">
          <cell r="Y988"/>
        </row>
        <row r="989">
          <cell r="Y989"/>
        </row>
        <row r="990">
          <cell r="Y990"/>
        </row>
        <row r="991">
          <cell r="Y991"/>
        </row>
        <row r="992">
          <cell r="Y992"/>
        </row>
        <row r="993">
          <cell r="Y993"/>
        </row>
        <row r="994">
          <cell r="Y994"/>
        </row>
        <row r="995">
          <cell r="Y995"/>
        </row>
        <row r="996">
          <cell r="Y996"/>
        </row>
        <row r="997">
          <cell r="Y997"/>
        </row>
        <row r="998">
          <cell r="Y998"/>
        </row>
        <row r="999">
          <cell r="Y999"/>
        </row>
        <row r="1000">
          <cell r="Y1000"/>
        </row>
        <row r="1001">
          <cell r="Y1001"/>
        </row>
        <row r="1002">
          <cell r="Y1002"/>
        </row>
        <row r="1003">
          <cell r="Y1003"/>
        </row>
        <row r="1004">
          <cell r="Y1004"/>
        </row>
        <row r="1005">
          <cell r="Y1005"/>
        </row>
        <row r="1006">
          <cell r="Y1006"/>
        </row>
        <row r="1007">
          <cell r="Y1007"/>
        </row>
        <row r="1008">
          <cell r="Y1008"/>
        </row>
        <row r="1009">
          <cell r="Y1009"/>
        </row>
        <row r="1010">
          <cell r="Y1010"/>
        </row>
        <row r="1011">
          <cell r="Y1011"/>
        </row>
        <row r="1012">
          <cell r="Y1012"/>
        </row>
        <row r="1013">
          <cell r="Y1013"/>
        </row>
        <row r="1014">
          <cell r="Y1014"/>
        </row>
        <row r="1015">
          <cell r="Y1015"/>
        </row>
        <row r="1016">
          <cell r="Y1016"/>
        </row>
        <row r="1017">
          <cell r="Y1017"/>
        </row>
        <row r="1018">
          <cell r="Y1018"/>
        </row>
        <row r="1019">
          <cell r="Y1019"/>
        </row>
        <row r="1020">
          <cell r="Y1020"/>
        </row>
        <row r="1021">
          <cell r="Y1021"/>
        </row>
        <row r="1022">
          <cell r="Y1022"/>
        </row>
        <row r="1023">
          <cell r="Y1023"/>
        </row>
        <row r="1024">
          <cell r="Y1024"/>
        </row>
        <row r="1025">
          <cell r="Y1025"/>
        </row>
        <row r="1026">
          <cell r="Y1026"/>
        </row>
        <row r="1027">
          <cell r="Y1027"/>
        </row>
        <row r="1028">
          <cell r="Y1028"/>
        </row>
        <row r="1029">
          <cell r="Y1029"/>
        </row>
        <row r="1030">
          <cell r="Y1030"/>
        </row>
        <row r="1031">
          <cell r="Y1031"/>
        </row>
        <row r="1032">
          <cell r="Y1032"/>
        </row>
        <row r="1033">
          <cell r="Y1033"/>
        </row>
        <row r="1034">
          <cell r="Y1034"/>
        </row>
        <row r="1035">
          <cell r="Y1035"/>
        </row>
        <row r="1036">
          <cell r="Y1036"/>
        </row>
        <row r="1037">
          <cell r="Y1037"/>
        </row>
        <row r="1038">
          <cell r="Y1038"/>
        </row>
        <row r="1039">
          <cell r="Y1039"/>
        </row>
        <row r="1040">
          <cell r="Y1040"/>
        </row>
        <row r="1041">
          <cell r="Y1041"/>
        </row>
        <row r="1042">
          <cell r="Y1042"/>
        </row>
        <row r="1043">
          <cell r="Y1043"/>
        </row>
        <row r="1044">
          <cell r="Y1044"/>
        </row>
        <row r="1045">
          <cell r="Y1045"/>
        </row>
        <row r="1046">
          <cell r="Y1046"/>
        </row>
        <row r="1047">
          <cell r="Y1047"/>
        </row>
        <row r="1048">
          <cell r="Y1048"/>
        </row>
        <row r="1049">
          <cell r="Y1049"/>
        </row>
        <row r="1050">
          <cell r="Y1050"/>
        </row>
        <row r="1051">
          <cell r="Y1051"/>
        </row>
        <row r="1052">
          <cell r="Y1052"/>
        </row>
        <row r="1053">
          <cell r="Y1053"/>
        </row>
        <row r="1054">
          <cell r="Y1054"/>
        </row>
        <row r="1055">
          <cell r="Y1055"/>
        </row>
        <row r="1056">
          <cell r="Y1056"/>
        </row>
        <row r="1057">
          <cell r="Y1057"/>
        </row>
        <row r="1058">
          <cell r="Y1058"/>
        </row>
        <row r="1059">
          <cell r="Y1059"/>
        </row>
        <row r="1060">
          <cell r="Y1060"/>
        </row>
        <row r="1061">
          <cell r="Y1061"/>
        </row>
        <row r="1062">
          <cell r="Y1062"/>
        </row>
        <row r="1063">
          <cell r="Y1063"/>
        </row>
        <row r="1064">
          <cell r="Y1064"/>
        </row>
        <row r="1065">
          <cell r="Y1065"/>
        </row>
        <row r="1066">
          <cell r="Y1066"/>
        </row>
        <row r="1067">
          <cell r="Y1067"/>
        </row>
        <row r="1068">
          <cell r="Y1068"/>
        </row>
        <row r="1069">
          <cell r="Y1069"/>
        </row>
        <row r="1070">
          <cell r="Y1070"/>
        </row>
        <row r="1071">
          <cell r="Y1071"/>
        </row>
        <row r="1072">
          <cell r="Y1072"/>
        </row>
        <row r="1073">
          <cell r="Y1073"/>
        </row>
        <row r="1074">
          <cell r="Y1074"/>
        </row>
        <row r="1075">
          <cell r="Y1075"/>
        </row>
        <row r="1076">
          <cell r="Y1076"/>
        </row>
        <row r="1077">
          <cell r="Y1077"/>
        </row>
        <row r="1078">
          <cell r="Y1078"/>
        </row>
        <row r="1079">
          <cell r="Y1079"/>
        </row>
        <row r="1080">
          <cell r="Y1080"/>
        </row>
        <row r="1081">
          <cell r="Y1081"/>
        </row>
        <row r="1082">
          <cell r="Y1082"/>
        </row>
        <row r="1083">
          <cell r="Y1083"/>
        </row>
        <row r="1084">
          <cell r="Y1084"/>
        </row>
        <row r="1085">
          <cell r="Y1085"/>
        </row>
        <row r="1086">
          <cell r="Y1086"/>
        </row>
        <row r="1087">
          <cell r="Y1087"/>
        </row>
        <row r="1088">
          <cell r="Y1088"/>
        </row>
        <row r="1089">
          <cell r="Y1089"/>
        </row>
        <row r="1090">
          <cell r="Y1090"/>
        </row>
        <row r="1091">
          <cell r="Y1091"/>
        </row>
        <row r="1092">
          <cell r="Y1092"/>
        </row>
        <row r="1093">
          <cell r="Y1093"/>
        </row>
        <row r="1094">
          <cell r="Y1094"/>
        </row>
        <row r="1095">
          <cell r="Y1095"/>
        </row>
        <row r="1096">
          <cell r="Y1096"/>
        </row>
        <row r="1097">
          <cell r="Y1097"/>
        </row>
        <row r="1098">
          <cell r="Y1098"/>
        </row>
        <row r="1099">
          <cell r="Y1099"/>
        </row>
        <row r="1100">
          <cell r="Y1100"/>
        </row>
        <row r="1101">
          <cell r="Y1101"/>
        </row>
        <row r="1102">
          <cell r="Y1102"/>
        </row>
        <row r="1103">
          <cell r="Y1103"/>
        </row>
        <row r="1104">
          <cell r="Y1104"/>
        </row>
        <row r="1105">
          <cell r="Y1105"/>
        </row>
        <row r="1106">
          <cell r="Y1106"/>
        </row>
        <row r="1107">
          <cell r="Y1107"/>
        </row>
        <row r="1108">
          <cell r="Y1108"/>
        </row>
        <row r="1109">
          <cell r="Y1109"/>
        </row>
        <row r="1110">
          <cell r="Y1110"/>
        </row>
        <row r="1111">
          <cell r="Y1111"/>
        </row>
        <row r="1112">
          <cell r="Y1112"/>
        </row>
        <row r="1113">
          <cell r="Y1113"/>
        </row>
        <row r="1114">
          <cell r="Y1114"/>
        </row>
        <row r="1115">
          <cell r="Y1115"/>
        </row>
        <row r="1116">
          <cell r="Y1116"/>
        </row>
        <row r="1117">
          <cell r="Y1117"/>
        </row>
        <row r="1118">
          <cell r="Y1118"/>
        </row>
        <row r="1119">
          <cell r="Y1119"/>
        </row>
        <row r="1120">
          <cell r="Y1120"/>
        </row>
        <row r="1121">
          <cell r="Y1121"/>
        </row>
        <row r="1122">
          <cell r="Y1122"/>
        </row>
        <row r="1123">
          <cell r="Y1123"/>
        </row>
        <row r="1124">
          <cell r="Y1124"/>
        </row>
        <row r="1125">
          <cell r="Y1125"/>
        </row>
        <row r="1126">
          <cell r="Y1126"/>
        </row>
        <row r="1127">
          <cell r="Y1127"/>
        </row>
        <row r="1128">
          <cell r="Y1128"/>
        </row>
        <row r="1129">
          <cell r="Y1129"/>
        </row>
        <row r="1130">
          <cell r="Y1130"/>
        </row>
        <row r="1131">
          <cell r="Y1131"/>
        </row>
        <row r="1132">
          <cell r="Y1132"/>
        </row>
        <row r="1133">
          <cell r="Y1133"/>
        </row>
        <row r="1134">
          <cell r="Y1134"/>
        </row>
        <row r="1135">
          <cell r="Y1135"/>
        </row>
        <row r="1136">
          <cell r="Y1136"/>
        </row>
        <row r="1137">
          <cell r="Y1137"/>
        </row>
        <row r="1138">
          <cell r="Y1138"/>
        </row>
        <row r="1139">
          <cell r="Y1139"/>
        </row>
        <row r="1140">
          <cell r="Y1140"/>
        </row>
        <row r="1141">
          <cell r="Y1141"/>
        </row>
        <row r="1142">
          <cell r="Y1142"/>
        </row>
        <row r="1143">
          <cell r="Y1143"/>
        </row>
        <row r="1144">
          <cell r="Y1144"/>
        </row>
        <row r="1145">
          <cell r="Y1145"/>
        </row>
        <row r="1146">
          <cell r="Y1146"/>
        </row>
        <row r="1147">
          <cell r="Y1147"/>
        </row>
        <row r="1148">
          <cell r="Y1148"/>
        </row>
        <row r="1149">
          <cell r="Y1149"/>
        </row>
        <row r="1150">
          <cell r="Y1150"/>
        </row>
        <row r="1151">
          <cell r="Y1151"/>
        </row>
        <row r="1152">
          <cell r="Y1152"/>
        </row>
        <row r="1153">
          <cell r="Y1153"/>
        </row>
        <row r="1154">
          <cell r="Y1154"/>
        </row>
        <row r="1155">
          <cell r="Y1155"/>
        </row>
        <row r="1156">
          <cell r="Y1156"/>
        </row>
        <row r="1157">
          <cell r="Y1157"/>
        </row>
        <row r="1158">
          <cell r="Y1158"/>
        </row>
        <row r="1159">
          <cell r="Y1159"/>
        </row>
        <row r="1160">
          <cell r="Y1160"/>
        </row>
        <row r="1161">
          <cell r="Y1161"/>
        </row>
        <row r="1162">
          <cell r="Y1162"/>
        </row>
        <row r="1163">
          <cell r="Y1163"/>
        </row>
        <row r="1164">
          <cell r="Y1164"/>
        </row>
        <row r="1165">
          <cell r="Y1165"/>
        </row>
        <row r="1166">
          <cell r="Y1166"/>
        </row>
        <row r="1167">
          <cell r="Y1167"/>
        </row>
        <row r="1168">
          <cell r="Y1168"/>
        </row>
        <row r="1169">
          <cell r="Y1169"/>
        </row>
        <row r="1170">
          <cell r="Y1170"/>
        </row>
        <row r="1171">
          <cell r="Y1171"/>
        </row>
        <row r="1172">
          <cell r="Y1172"/>
        </row>
        <row r="1173">
          <cell r="Y1173"/>
        </row>
        <row r="1174">
          <cell r="Y1174"/>
        </row>
        <row r="1175">
          <cell r="Y1175"/>
        </row>
        <row r="1176">
          <cell r="Y1176"/>
        </row>
        <row r="1177">
          <cell r="Y1177"/>
        </row>
        <row r="1178">
          <cell r="Y1178"/>
        </row>
        <row r="1179">
          <cell r="Y1179"/>
        </row>
        <row r="1180">
          <cell r="Y1180"/>
        </row>
        <row r="1181">
          <cell r="Y1181"/>
        </row>
        <row r="1182">
          <cell r="Y1182"/>
        </row>
        <row r="1183">
          <cell r="Y1183"/>
        </row>
        <row r="1184">
          <cell r="Y1184"/>
        </row>
        <row r="1185">
          <cell r="Y1185"/>
        </row>
        <row r="1186">
          <cell r="Y1186"/>
        </row>
        <row r="1187">
          <cell r="Y1187"/>
        </row>
        <row r="1188">
          <cell r="Y1188"/>
        </row>
        <row r="1189">
          <cell r="Y1189"/>
        </row>
        <row r="1190">
          <cell r="Y1190"/>
        </row>
        <row r="1191">
          <cell r="Y1191"/>
        </row>
        <row r="1192">
          <cell r="Y1192"/>
        </row>
        <row r="1193">
          <cell r="Y1193"/>
        </row>
        <row r="1194">
          <cell r="Y1194"/>
        </row>
        <row r="1195">
          <cell r="Y1195"/>
        </row>
        <row r="1196">
          <cell r="Y1196"/>
        </row>
        <row r="1197">
          <cell r="Y1197"/>
        </row>
        <row r="1198">
          <cell r="Y1198"/>
        </row>
        <row r="1199">
          <cell r="Y1199"/>
        </row>
        <row r="1200">
          <cell r="Y1200"/>
        </row>
        <row r="1201">
          <cell r="Y1201"/>
        </row>
        <row r="1202">
          <cell r="Y1202"/>
        </row>
        <row r="1203">
          <cell r="Y1203"/>
        </row>
        <row r="1204">
          <cell r="Y1204"/>
        </row>
        <row r="1205">
          <cell r="Y1205"/>
        </row>
        <row r="1206">
          <cell r="Y1206"/>
        </row>
        <row r="1207">
          <cell r="Y1207"/>
        </row>
        <row r="1208">
          <cell r="Y1208"/>
        </row>
        <row r="1209">
          <cell r="Y1209"/>
        </row>
        <row r="1210">
          <cell r="Y1210"/>
        </row>
        <row r="1211">
          <cell r="Y1211"/>
        </row>
        <row r="1212">
          <cell r="Y1212"/>
        </row>
        <row r="1213">
          <cell r="Y1213"/>
        </row>
        <row r="1214">
          <cell r="Y1214"/>
        </row>
        <row r="1215">
          <cell r="Y1215"/>
        </row>
        <row r="1216">
          <cell r="Y1216"/>
        </row>
        <row r="1217">
          <cell r="Y1217"/>
        </row>
        <row r="1218">
          <cell r="Y1218"/>
        </row>
        <row r="1219">
          <cell r="Y1219"/>
        </row>
        <row r="1220">
          <cell r="Y1220"/>
        </row>
        <row r="1221">
          <cell r="Y1221"/>
        </row>
        <row r="1222">
          <cell r="Y1222"/>
        </row>
        <row r="1223">
          <cell r="Y1223"/>
        </row>
        <row r="1224">
          <cell r="Y1224"/>
        </row>
        <row r="1225">
          <cell r="Y1225"/>
        </row>
        <row r="1226">
          <cell r="Y1226"/>
        </row>
        <row r="1227">
          <cell r="Y1227"/>
        </row>
        <row r="1228">
          <cell r="Y1228"/>
        </row>
        <row r="1229">
          <cell r="Y1229"/>
        </row>
        <row r="1230">
          <cell r="Y1230"/>
        </row>
        <row r="1231">
          <cell r="Y1231"/>
        </row>
        <row r="1232">
          <cell r="Y1232"/>
        </row>
        <row r="1233">
          <cell r="Y1233"/>
        </row>
        <row r="1234">
          <cell r="Y1234"/>
        </row>
        <row r="1235">
          <cell r="Y1235"/>
        </row>
        <row r="1236">
          <cell r="Y1236"/>
        </row>
        <row r="1237">
          <cell r="Y1237"/>
        </row>
        <row r="1238">
          <cell r="Y1238"/>
        </row>
        <row r="1239">
          <cell r="Y1239"/>
        </row>
        <row r="1240">
          <cell r="Y1240"/>
        </row>
        <row r="1241">
          <cell r="Y1241"/>
        </row>
        <row r="1242">
          <cell r="Y1242"/>
        </row>
        <row r="1243">
          <cell r="Y1243"/>
        </row>
        <row r="1244">
          <cell r="Y1244"/>
        </row>
        <row r="1245">
          <cell r="Y1245"/>
        </row>
        <row r="1246">
          <cell r="Y1246"/>
        </row>
        <row r="1247">
          <cell r="Y1247"/>
        </row>
        <row r="1248">
          <cell r="Y1248"/>
        </row>
        <row r="1249">
          <cell r="Y1249"/>
        </row>
        <row r="1250">
          <cell r="Y1250"/>
        </row>
        <row r="1251">
          <cell r="Y1251"/>
        </row>
        <row r="1252">
          <cell r="Y1252"/>
        </row>
        <row r="1253">
          <cell r="Y1253"/>
        </row>
        <row r="1254">
          <cell r="Y1254"/>
        </row>
        <row r="1255">
          <cell r="Y1255"/>
        </row>
        <row r="1256">
          <cell r="Y1256"/>
        </row>
        <row r="1257">
          <cell r="Y1257"/>
        </row>
        <row r="1258">
          <cell r="Y1258"/>
        </row>
        <row r="1259">
          <cell r="Y1259"/>
        </row>
        <row r="1260">
          <cell r="Y1260"/>
        </row>
        <row r="1261">
          <cell r="Y1261"/>
        </row>
        <row r="1262">
          <cell r="Y1262"/>
        </row>
        <row r="1263">
          <cell r="Y1263"/>
        </row>
        <row r="1264">
          <cell r="Y1264"/>
        </row>
        <row r="1265">
          <cell r="Y1265"/>
        </row>
        <row r="1266">
          <cell r="Y1266"/>
        </row>
        <row r="1267">
          <cell r="Y1267"/>
        </row>
        <row r="1268">
          <cell r="Y1268"/>
        </row>
        <row r="1269">
          <cell r="Y1269"/>
        </row>
        <row r="1270">
          <cell r="Y1270"/>
        </row>
        <row r="1271">
          <cell r="Y1271"/>
        </row>
        <row r="1272">
          <cell r="Y1272"/>
        </row>
        <row r="1273">
          <cell r="Y1273"/>
        </row>
        <row r="1274">
          <cell r="Y1274"/>
        </row>
        <row r="1275">
          <cell r="Y1275"/>
        </row>
        <row r="1276">
          <cell r="Y1276"/>
        </row>
        <row r="1277">
          <cell r="Y1277"/>
        </row>
        <row r="1278">
          <cell r="Y1278"/>
        </row>
        <row r="1279">
          <cell r="Y1279"/>
        </row>
        <row r="1280">
          <cell r="Y1280"/>
        </row>
        <row r="1281">
          <cell r="Y1281"/>
        </row>
        <row r="1282">
          <cell r="Y1282"/>
        </row>
        <row r="1283">
          <cell r="Y1283"/>
        </row>
        <row r="1284">
          <cell r="Y1284"/>
        </row>
        <row r="1285">
          <cell r="Y1285"/>
        </row>
        <row r="1286">
          <cell r="Y1286"/>
        </row>
        <row r="1287">
          <cell r="Y1287"/>
        </row>
        <row r="1288">
          <cell r="Y1288"/>
        </row>
        <row r="1289">
          <cell r="Y1289"/>
        </row>
        <row r="1290">
          <cell r="Y1290"/>
        </row>
        <row r="1291">
          <cell r="Y1291"/>
        </row>
        <row r="1292">
          <cell r="Y1292"/>
        </row>
        <row r="1293">
          <cell r="Y1293"/>
        </row>
        <row r="1294">
          <cell r="Y1294"/>
        </row>
        <row r="1295">
          <cell r="Y1295"/>
        </row>
        <row r="1296">
          <cell r="Y1296"/>
        </row>
        <row r="1297">
          <cell r="Y1297"/>
        </row>
        <row r="1298">
          <cell r="Y1298"/>
        </row>
        <row r="1299">
          <cell r="Y1299"/>
        </row>
        <row r="1300">
          <cell r="Y1300"/>
        </row>
        <row r="1301">
          <cell r="Y1301"/>
        </row>
        <row r="1302">
          <cell r="Y1302"/>
        </row>
        <row r="1303">
          <cell r="Y1303"/>
        </row>
        <row r="1304">
          <cell r="Y1304"/>
        </row>
        <row r="1305">
          <cell r="Y1305"/>
        </row>
        <row r="1306">
          <cell r="Y1306"/>
        </row>
        <row r="1307">
          <cell r="Y1307"/>
        </row>
        <row r="1308">
          <cell r="Y1308"/>
        </row>
        <row r="1309">
          <cell r="Y1309"/>
        </row>
        <row r="1310">
          <cell r="Y1310"/>
        </row>
        <row r="1311">
          <cell r="Y1311"/>
        </row>
        <row r="1312">
          <cell r="Y1312"/>
        </row>
        <row r="1313">
          <cell r="Y1313"/>
        </row>
        <row r="1314">
          <cell r="Y1314"/>
        </row>
        <row r="1315">
          <cell r="Y1315"/>
        </row>
        <row r="1316">
          <cell r="Y1316"/>
        </row>
        <row r="1317">
          <cell r="Y1317"/>
        </row>
        <row r="1318">
          <cell r="Y1318"/>
        </row>
        <row r="1319">
          <cell r="Y1319"/>
        </row>
        <row r="1320">
          <cell r="Y1320"/>
        </row>
        <row r="1321">
          <cell r="Y1321"/>
        </row>
        <row r="1322">
          <cell r="Y1322"/>
        </row>
        <row r="1323">
          <cell r="Y1323"/>
        </row>
        <row r="1324">
          <cell r="Y1324"/>
        </row>
        <row r="1325">
          <cell r="Y1325"/>
        </row>
        <row r="1326">
          <cell r="Y1326"/>
        </row>
        <row r="1327">
          <cell r="Y1327"/>
        </row>
        <row r="1328">
          <cell r="Y1328"/>
        </row>
        <row r="1329">
          <cell r="Y1329"/>
        </row>
        <row r="1330">
          <cell r="Y1330"/>
        </row>
        <row r="1331">
          <cell r="Y1331"/>
        </row>
        <row r="1332">
          <cell r="Y1332"/>
        </row>
        <row r="1333">
          <cell r="Y1333"/>
        </row>
        <row r="1334">
          <cell r="Y1334"/>
        </row>
        <row r="1335">
          <cell r="Y1335"/>
        </row>
        <row r="1336">
          <cell r="Y1336"/>
        </row>
        <row r="1337">
          <cell r="Y1337"/>
        </row>
        <row r="1338">
          <cell r="Y1338"/>
        </row>
        <row r="1339">
          <cell r="Y1339"/>
        </row>
        <row r="1340">
          <cell r="Y1340"/>
        </row>
        <row r="1341">
          <cell r="Y1341"/>
        </row>
        <row r="1342">
          <cell r="Y1342"/>
        </row>
        <row r="1343">
          <cell r="Y1343"/>
        </row>
        <row r="1344">
          <cell r="Y1344"/>
        </row>
        <row r="1345">
          <cell r="Y1345"/>
        </row>
        <row r="1346">
          <cell r="Y1346"/>
        </row>
        <row r="1347">
          <cell r="Y1347"/>
        </row>
        <row r="1348">
          <cell r="Y1348"/>
        </row>
        <row r="1349">
          <cell r="Y1349"/>
        </row>
        <row r="1350">
          <cell r="Y1350"/>
        </row>
        <row r="1351">
          <cell r="Y1351"/>
        </row>
        <row r="1352">
          <cell r="Y1352"/>
        </row>
        <row r="1353">
          <cell r="Y1353"/>
        </row>
        <row r="1354">
          <cell r="Y1354"/>
        </row>
        <row r="1355">
          <cell r="Y1355"/>
        </row>
        <row r="1356">
          <cell r="Y1356"/>
        </row>
        <row r="1357">
          <cell r="Y1357"/>
        </row>
        <row r="1358">
          <cell r="Y1358"/>
        </row>
        <row r="1359">
          <cell r="Y1359"/>
        </row>
        <row r="1360">
          <cell r="Y1360"/>
        </row>
        <row r="1361">
          <cell r="Y1361"/>
        </row>
        <row r="1362">
          <cell r="Y1362"/>
        </row>
        <row r="1363">
          <cell r="Y1363"/>
        </row>
        <row r="1364">
          <cell r="Y1364"/>
        </row>
        <row r="1365">
          <cell r="Y1365"/>
        </row>
        <row r="1366">
          <cell r="Y1366"/>
        </row>
        <row r="1367">
          <cell r="Y1367"/>
        </row>
        <row r="1368">
          <cell r="Y1368"/>
        </row>
        <row r="1369">
          <cell r="Y1369"/>
        </row>
        <row r="1370">
          <cell r="Y1370"/>
        </row>
        <row r="1371">
          <cell r="Y1371"/>
        </row>
        <row r="1372">
          <cell r="Y1372"/>
        </row>
        <row r="1373">
          <cell r="Y1373"/>
        </row>
        <row r="1374">
          <cell r="Y1374"/>
        </row>
        <row r="1375">
          <cell r="Y1375"/>
        </row>
        <row r="1376">
          <cell r="Y1376"/>
        </row>
        <row r="1377">
          <cell r="Y1377"/>
        </row>
        <row r="1378">
          <cell r="Y1378"/>
        </row>
        <row r="1379">
          <cell r="Y1379"/>
        </row>
        <row r="1380">
          <cell r="Y1380"/>
        </row>
        <row r="1381">
          <cell r="Y1381"/>
        </row>
        <row r="1382">
          <cell r="Y1382"/>
        </row>
        <row r="1383">
          <cell r="Y1383"/>
        </row>
        <row r="1384">
          <cell r="Y1384"/>
        </row>
        <row r="1385">
          <cell r="Y1385"/>
        </row>
        <row r="1386">
          <cell r="Y1386"/>
        </row>
        <row r="1387">
          <cell r="Y1387"/>
        </row>
        <row r="1388">
          <cell r="Y1388"/>
        </row>
        <row r="1389">
          <cell r="Y1389"/>
        </row>
        <row r="1390">
          <cell r="Y1390"/>
        </row>
        <row r="1391">
          <cell r="Y1391"/>
        </row>
        <row r="1392">
          <cell r="Y1392"/>
        </row>
        <row r="1393">
          <cell r="Y1393"/>
        </row>
        <row r="1394">
          <cell r="Y1394"/>
        </row>
        <row r="1395">
          <cell r="Y1395"/>
        </row>
        <row r="1396">
          <cell r="Y1396"/>
        </row>
        <row r="1397">
          <cell r="Y1397"/>
        </row>
        <row r="1398">
          <cell r="Y1398"/>
        </row>
        <row r="1399">
          <cell r="Y1399"/>
        </row>
        <row r="1400">
          <cell r="Y1400"/>
        </row>
        <row r="1401">
          <cell r="Y1401"/>
        </row>
        <row r="1402">
          <cell r="Y1402"/>
        </row>
        <row r="1403">
          <cell r="Y1403"/>
        </row>
        <row r="1404">
          <cell r="Y1404"/>
        </row>
        <row r="1405">
          <cell r="Y1405"/>
        </row>
        <row r="1406">
          <cell r="Y1406"/>
        </row>
        <row r="1407">
          <cell r="Y1407"/>
        </row>
        <row r="1408">
          <cell r="Y1408"/>
        </row>
        <row r="1409">
          <cell r="Y1409"/>
        </row>
        <row r="1410">
          <cell r="Y1410"/>
        </row>
        <row r="1411">
          <cell r="Y1411"/>
        </row>
        <row r="1412">
          <cell r="Y1412"/>
        </row>
        <row r="1413">
          <cell r="Y1413"/>
        </row>
        <row r="1414">
          <cell r="Y1414"/>
        </row>
        <row r="1415">
          <cell r="Y1415"/>
        </row>
        <row r="1416">
          <cell r="Y1416"/>
        </row>
        <row r="1417">
          <cell r="Y1417"/>
        </row>
        <row r="1418">
          <cell r="Y1418"/>
        </row>
        <row r="1419">
          <cell r="Y1419"/>
        </row>
        <row r="1420">
          <cell r="Y1420"/>
        </row>
        <row r="1421">
          <cell r="Y1421"/>
        </row>
        <row r="1422">
          <cell r="Y1422"/>
        </row>
        <row r="1423">
          <cell r="Y1423"/>
        </row>
        <row r="1424">
          <cell r="Y1424"/>
        </row>
        <row r="1425">
          <cell r="Y1425"/>
        </row>
        <row r="1426">
          <cell r="Y1426"/>
        </row>
        <row r="1427">
          <cell r="Y1427"/>
        </row>
        <row r="1428">
          <cell r="Y1428"/>
        </row>
        <row r="1429">
          <cell r="Y1429"/>
        </row>
        <row r="1430">
          <cell r="Y1430"/>
        </row>
        <row r="1431">
          <cell r="Y1431"/>
        </row>
        <row r="1432">
          <cell r="Y1432"/>
        </row>
        <row r="1433">
          <cell r="Y1433"/>
        </row>
        <row r="1434">
          <cell r="Y1434"/>
        </row>
        <row r="1435">
          <cell r="Y1435"/>
        </row>
        <row r="1436">
          <cell r="Y1436"/>
        </row>
        <row r="1437">
          <cell r="Y1437"/>
        </row>
        <row r="1438">
          <cell r="Y1438"/>
        </row>
        <row r="1439">
          <cell r="Y1439"/>
        </row>
        <row r="1440">
          <cell r="Y1440"/>
        </row>
        <row r="1441">
          <cell r="Y1441"/>
        </row>
        <row r="1442">
          <cell r="Y1442"/>
        </row>
        <row r="1443">
          <cell r="Y1443"/>
        </row>
        <row r="1444">
          <cell r="Y1444"/>
        </row>
        <row r="1445">
          <cell r="Y1445"/>
        </row>
        <row r="1446">
          <cell r="Y1446"/>
        </row>
        <row r="1447">
          <cell r="Y1447"/>
        </row>
        <row r="1448">
          <cell r="Y1448"/>
        </row>
        <row r="1449">
          <cell r="Y1449"/>
        </row>
        <row r="1450">
          <cell r="Y1450"/>
        </row>
        <row r="1451">
          <cell r="Y1451"/>
        </row>
        <row r="1452">
          <cell r="Y1452"/>
        </row>
        <row r="1453">
          <cell r="Y1453"/>
        </row>
        <row r="1454">
          <cell r="Y1454"/>
        </row>
        <row r="1455">
          <cell r="Y1455"/>
        </row>
        <row r="1456">
          <cell r="Y1456"/>
        </row>
        <row r="1457">
          <cell r="Y1457"/>
        </row>
        <row r="1458">
          <cell r="Y1458"/>
        </row>
        <row r="1459">
          <cell r="Y1459"/>
        </row>
        <row r="1460">
          <cell r="Y1460"/>
        </row>
        <row r="1461">
          <cell r="Y1461"/>
        </row>
        <row r="1462">
          <cell r="Y1462"/>
        </row>
        <row r="1463">
          <cell r="Y1463"/>
        </row>
        <row r="1464">
          <cell r="Y1464"/>
        </row>
        <row r="1465">
          <cell r="Y1465"/>
        </row>
        <row r="1466">
          <cell r="Y1466"/>
        </row>
        <row r="1467">
          <cell r="Y1467"/>
        </row>
        <row r="1468">
          <cell r="Y1468"/>
        </row>
        <row r="1469">
          <cell r="Y1469"/>
        </row>
        <row r="1470">
          <cell r="Y1470"/>
        </row>
        <row r="1471">
          <cell r="Y1471"/>
        </row>
        <row r="1472">
          <cell r="Y1472"/>
        </row>
        <row r="1473">
          <cell r="Y1473"/>
        </row>
        <row r="1474">
          <cell r="Y1474"/>
        </row>
        <row r="1475">
          <cell r="Y1475"/>
        </row>
        <row r="1476">
          <cell r="Y1476"/>
        </row>
        <row r="1477">
          <cell r="Y1477"/>
        </row>
        <row r="1478">
          <cell r="Y1478"/>
        </row>
        <row r="1479">
          <cell r="Y1479"/>
        </row>
        <row r="1480">
          <cell r="Y1480"/>
        </row>
        <row r="1481">
          <cell r="Y1481"/>
        </row>
        <row r="1482">
          <cell r="Y1482"/>
        </row>
        <row r="1483">
          <cell r="Y1483"/>
        </row>
        <row r="1484">
          <cell r="Y1484"/>
        </row>
        <row r="1485">
          <cell r="Y1485"/>
        </row>
        <row r="1486">
          <cell r="Y1486"/>
        </row>
        <row r="1487">
          <cell r="Y1487"/>
        </row>
        <row r="1488">
          <cell r="Y1488"/>
        </row>
        <row r="1489">
          <cell r="Y1489"/>
        </row>
        <row r="1490">
          <cell r="Y1490"/>
        </row>
        <row r="1491">
          <cell r="Y1491"/>
        </row>
        <row r="1492">
          <cell r="Y1492"/>
        </row>
        <row r="1493">
          <cell r="Y1493"/>
        </row>
        <row r="1494">
          <cell r="Y1494"/>
        </row>
        <row r="1495">
          <cell r="Y1495"/>
        </row>
        <row r="1496">
          <cell r="Y1496"/>
        </row>
        <row r="1497">
          <cell r="Y1497"/>
        </row>
        <row r="1498">
          <cell r="Y1498"/>
        </row>
        <row r="1499">
          <cell r="Y1499"/>
        </row>
        <row r="1500">
          <cell r="Y1500"/>
        </row>
        <row r="1501">
          <cell r="Y1501"/>
        </row>
        <row r="1502">
          <cell r="Y1502"/>
        </row>
        <row r="1503">
          <cell r="Y1503"/>
        </row>
        <row r="1504">
          <cell r="Y1504"/>
        </row>
        <row r="1505">
          <cell r="Y1505"/>
        </row>
        <row r="1506">
          <cell r="Y1506"/>
        </row>
        <row r="1507">
          <cell r="Y1507"/>
        </row>
        <row r="1508">
          <cell r="Y1508"/>
        </row>
        <row r="1509">
          <cell r="Y1509"/>
        </row>
        <row r="1510">
          <cell r="Y1510"/>
        </row>
        <row r="1511">
          <cell r="Y1511"/>
        </row>
        <row r="1512">
          <cell r="Y1512"/>
        </row>
        <row r="1513">
          <cell r="Y1513"/>
        </row>
        <row r="1514">
          <cell r="Y1514"/>
        </row>
        <row r="1515">
          <cell r="Y1515"/>
        </row>
        <row r="1516">
          <cell r="Y1516"/>
        </row>
        <row r="1517">
          <cell r="Y1517"/>
        </row>
        <row r="1518">
          <cell r="Y1518"/>
        </row>
        <row r="1519">
          <cell r="Y1519"/>
        </row>
        <row r="1520">
          <cell r="Y1520"/>
        </row>
        <row r="1521">
          <cell r="Y1521"/>
        </row>
        <row r="1522">
          <cell r="Y1522"/>
        </row>
        <row r="1523">
          <cell r="Y1523"/>
        </row>
        <row r="1524">
          <cell r="Y1524"/>
        </row>
        <row r="1525">
          <cell r="Y1525"/>
        </row>
        <row r="1526">
          <cell r="Y1526"/>
        </row>
        <row r="1527">
          <cell r="Y1527"/>
        </row>
        <row r="1528">
          <cell r="Y1528"/>
        </row>
        <row r="1529">
          <cell r="Y1529"/>
        </row>
        <row r="1530">
          <cell r="Y1530"/>
        </row>
        <row r="1531">
          <cell r="Y1531"/>
        </row>
        <row r="1532">
          <cell r="Y1532"/>
        </row>
        <row r="1533">
          <cell r="Y1533"/>
        </row>
        <row r="1534">
          <cell r="Y1534"/>
        </row>
        <row r="1535">
          <cell r="Y1535"/>
        </row>
        <row r="1536">
          <cell r="Y1536"/>
        </row>
        <row r="1537">
          <cell r="Y1537"/>
        </row>
        <row r="1538">
          <cell r="Y1538"/>
        </row>
        <row r="1539">
          <cell r="Y1539"/>
        </row>
        <row r="1540">
          <cell r="Y1540"/>
        </row>
        <row r="1541">
          <cell r="Y1541"/>
        </row>
        <row r="1542">
          <cell r="Y1542"/>
        </row>
        <row r="1543">
          <cell r="Y1543"/>
        </row>
        <row r="1544">
          <cell r="Y1544"/>
        </row>
        <row r="1545">
          <cell r="Y1545"/>
        </row>
        <row r="1546">
          <cell r="Y1546"/>
        </row>
        <row r="1547">
          <cell r="Y1547"/>
        </row>
        <row r="1548">
          <cell r="Y1548"/>
        </row>
        <row r="1549">
          <cell r="Y1549"/>
        </row>
        <row r="1550">
          <cell r="Y1550"/>
        </row>
        <row r="1551">
          <cell r="Y1551"/>
        </row>
        <row r="1552">
          <cell r="Y1552"/>
        </row>
        <row r="1553">
          <cell r="Y1553"/>
        </row>
        <row r="1554">
          <cell r="Y1554"/>
        </row>
        <row r="1555">
          <cell r="Y1555"/>
        </row>
        <row r="1556">
          <cell r="Y1556"/>
        </row>
        <row r="1557">
          <cell r="Y1557"/>
        </row>
        <row r="1558">
          <cell r="Y1558"/>
        </row>
        <row r="1559">
          <cell r="Y1559"/>
        </row>
        <row r="1560">
          <cell r="Y1560"/>
        </row>
        <row r="1561">
          <cell r="Y1561"/>
        </row>
        <row r="1562">
          <cell r="Y1562"/>
        </row>
        <row r="1563">
          <cell r="Y1563"/>
        </row>
        <row r="1564">
          <cell r="Y1564"/>
        </row>
        <row r="1565">
          <cell r="Y1565"/>
        </row>
        <row r="1566">
          <cell r="Y1566"/>
        </row>
        <row r="1567">
          <cell r="Y1567"/>
        </row>
        <row r="1568">
          <cell r="Y1568"/>
        </row>
        <row r="1569">
          <cell r="Y1569"/>
        </row>
        <row r="1570">
          <cell r="Y1570"/>
        </row>
        <row r="1571">
          <cell r="Y1571"/>
        </row>
        <row r="1572">
          <cell r="Y1572"/>
        </row>
        <row r="1573">
          <cell r="Y1573"/>
        </row>
        <row r="1574">
          <cell r="Y1574"/>
        </row>
        <row r="1575">
          <cell r="Y1575"/>
        </row>
        <row r="1576">
          <cell r="Y1576"/>
        </row>
        <row r="1577">
          <cell r="Y1577"/>
        </row>
        <row r="1578">
          <cell r="Y1578"/>
        </row>
        <row r="1579">
          <cell r="Y1579"/>
        </row>
        <row r="1580">
          <cell r="Y1580"/>
        </row>
        <row r="1581">
          <cell r="Y1581"/>
        </row>
        <row r="1582">
          <cell r="Y1582"/>
        </row>
        <row r="1583">
          <cell r="Y1583"/>
        </row>
        <row r="1584">
          <cell r="Y1584"/>
        </row>
        <row r="1585">
          <cell r="Y1585"/>
        </row>
        <row r="1586">
          <cell r="Y1586"/>
        </row>
        <row r="1587">
          <cell r="Y1587"/>
        </row>
        <row r="1588">
          <cell r="Y1588"/>
        </row>
        <row r="1589">
          <cell r="Y1589"/>
        </row>
        <row r="1590">
          <cell r="Y1590"/>
        </row>
        <row r="1591">
          <cell r="Y1591"/>
        </row>
        <row r="1592">
          <cell r="Y1592"/>
        </row>
        <row r="1593">
          <cell r="Y1593"/>
        </row>
        <row r="1594">
          <cell r="Y1594"/>
        </row>
        <row r="1595">
          <cell r="Y1595"/>
        </row>
        <row r="1596">
          <cell r="Y1596"/>
        </row>
        <row r="1597">
          <cell r="Y1597"/>
        </row>
        <row r="1598">
          <cell r="Y1598"/>
        </row>
        <row r="1599">
          <cell r="Y1599"/>
        </row>
        <row r="1600">
          <cell r="Y1600"/>
        </row>
        <row r="1601">
          <cell r="Y1601"/>
        </row>
        <row r="1602">
          <cell r="Y1602"/>
        </row>
        <row r="1603">
          <cell r="Y1603"/>
        </row>
        <row r="1604">
          <cell r="Y1604"/>
        </row>
        <row r="1605">
          <cell r="Y1605"/>
        </row>
        <row r="1606">
          <cell r="Y1606"/>
        </row>
        <row r="1607">
          <cell r="Y1607"/>
        </row>
        <row r="1608">
          <cell r="Y1608"/>
        </row>
        <row r="1609">
          <cell r="Y1609"/>
        </row>
        <row r="1610">
          <cell r="Y1610"/>
        </row>
        <row r="1611">
          <cell r="Y1611"/>
        </row>
        <row r="1612">
          <cell r="Y1612"/>
        </row>
        <row r="1613">
          <cell r="Y1613"/>
        </row>
        <row r="1614">
          <cell r="Y1614"/>
        </row>
        <row r="1615">
          <cell r="Y1615"/>
        </row>
        <row r="1616">
          <cell r="Y1616"/>
        </row>
        <row r="1617">
          <cell r="Y1617"/>
        </row>
        <row r="1618">
          <cell r="Y1618"/>
        </row>
        <row r="1619">
          <cell r="Y1619"/>
        </row>
        <row r="1620">
          <cell r="Y1620"/>
        </row>
        <row r="1621">
          <cell r="Y1621"/>
        </row>
        <row r="1622">
          <cell r="Y1622"/>
        </row>
        <row r="1623">
          <cell r="Y1623"/>
        </row>
        <row r="1624">
          <cell r="Y1624"/>
        </row>
        <row r="1625">
          <cell r="Y1625"/>
        </row>
        <row r="1626">
          <cell r="Y1626"/>
        </row>
        <row r="1627">
          <cell r="Y1627"/>
        </row>
        <row r="1628">
          <cell r="Y1628"/>
        </row>
        <row r="1629">
          <cell r="Y1629"/>
        </row>
        <row r="1630">
          <cell r="Y1630"/>
        </row>
        <row r="1631">
          <cell r="Y1631"/>
        </row>
        <row r="1632">
          <cell r="Y1632"/>
        </row>
        <row r="1633">
          <cell r="Y1633"/>
        </row>
        <row r="1634">
          <cell r="Y1634"/>
        </row>
        <row r="1635">
          <cell r="Y1635"/>
        </row>
        <row r="1636">
          <cell r="Y1636"/>
        </row>
        <row r="1637">
          <cell r="Y1637"/>
        </row>
        <row r="1638">
          <cell r="Y1638"/>
        </row>
        <row r="1639">
          <cell r="Y1639"/>
        </row>
        <row r="1640">
          <cell r="Y1640"/>
        </row>
        <row r="1641">
          <cell r="Y1641"/>
        </row>
        <row r="1642">
          <cell r="Y1642"/>
        </row>
        <row r="1643">
          <cell r="Y1643"/>
        </row>
        <row r="1644">
          <cell r="Y1644"/>
        </row>
        <row r="1645">
          <cell r="Y1645"/>
        </row>
        <row r="1646">
          <cell r="Y1646"/>
        </row>
        <row r="1647">
          <cell r="Y1647"/>
        </row>
        <row r="1648">
          <cell r="Y1648"/>
        </row>
        <row r="1649">
          <cell r="Y1649"/>
        </row>
        <row r="1650">
          <cell r="Y1650"/>
        </row>
        <row r="1651">
          <cell r="Y1651"/>
        </row>
        <row r="1652">
          <cell r="Y1652"/>
        </row>
        <row r="1653">
          <cell r="Y1653"/>
        </row>
        <row r="1654">
          <cell r="Y1654"/>
        </row>
        <row r="1655">
          <cell r="Y1655"/>
        </row>
        <row r="1656">
          <cell r="Y1656"/>
        </row>
        <row r="1657">
          <cell r="Y1657"/>
        </row>
        <row r="1658">
          <cell r="Y1658"/>
        </row>
        <row r="1659">
          <cell r="Y1659"/>
        </row>
        <row r="1660">
          <cell r="Y1660"/>
        </row>
        <row r="1661">
          <cell r="Y1661"/>
        </row>
        <row r="1662">
          <cell r="Y1662"/>
        </row>
        <row r="1663">
          <cell r="Y1663"/>
        </row>
        <row r="1664">
          <cell r="Y1664"/>
        </row>
        <row r="1665">
          <cell r="Y1665"/>
        </row>
        <row r="1666">
          <cell r="Y1666"/>
        </row>
        <row r="1667">
          <cell r="Y1667"/>
        </row>
        <row r="1668">
          <cell r="Y1668"/>
        </row>
        <row r="1669">
          <cell r="Y1669"/>
        </row>
        <row r="1670">
          <cell r="Y1670"/>
        </row>
        <row r="1671">
          <cell r="Y1671"/>
        </row>
        <row r="1672">
          <cell r="Y1672"/>
        </row>
        <row r="1673">
          <cell r="Y1673"/>
        </row>
        <row r="1674">
          <cell r="Y1674"/>
        </row>
        <row r="1675">
          <cell r="Y1675"/>
        </row>
        <row r="1676">
          <cell r="Y1676"/>
        </row>
        <row r="1677">
          <cell r="Y1677"/>
        </row>
        <row r="1678">
          <cell r="Y1678"/>
        </row>
        <row r="1679">
          <cell r="Y1679"/>
        </row>
        <row r="1680">
          <cell r="Y1680"/>
        </row>
        <row r="1681">
          <cell r="Y1681"/>
        </row>
        <row r="1682">
          <cell r="Y1682"/>
        </row>
        <row r="1683">
          <cell r="Y1683"/>
        </row>
        <row r="1684">
          <cell r="Y1684"/>
        </row>
        <row r="1685">
          <cell r="Y1685"/>
        </row>
        <row r="1686">
          <cell r="Y1686"/>
        </row>
        <row r="1687">
          <cell r="Y1687"/>
        </row>
        <row r="1688">
          <cell r="Y1688"/>
        </row>
        <row r="1689">
          <cell r="Y1689"/>
        </row>
        <row r="1690">
          <cell r="Y1690"/>
        </row>
        <row r="1691">
          <cell r="Y1691"/>
        </row>
        <row r="1692">
          <cell r="Y1692"/>
        </row>
        <row r="1693">
          <cell r="Y1693"/>
        </row>
        <row r="1694">
          <cell r="Y1694"/>
        </row>
        <row r="1695">
          <cell r="Y1695"/>
        </row>
        <row r="1696">
          <cell r="Y1696"/>
        </row>
        <row r="1697">
          <cell r="Y1697"/>
        </row>
        <row r="1698">
          <cell r="Y1698"/>
        </row>
        <row r="1699">
          <cell r="Y1699"/>
        </row>
        <row r="1700">
          <cell r="Y1700"/>
        </row>
        <row r="1701">
          <cell r="Y1701"/>
        </row>
        <row r="1702">
          <cell r="Y1702"/>
        </row>
        <row r="1703">
          <cell r="Y1703"/>
        </row>
        <row r="1704">
          <cell r="Y1704"/>
        </row>
        <row r="1705">
          <cell r="Y1705"/>
        </row>
        <row r="1706">
          <cell r="Y1706"/>
        </row>
        <row r="1707">
          <cell r="Y1707"/>
        </row>
        <row r="1708">
          <cell r="Y1708"/>
        </row>
        <row r="1709">
          <cell r="Y1709"/>
        </row>
        <row r="1710">
          <cell r="Y1710"/>
        </row>
        <row r="1711">
          <cell r="Y1711"/>
        </row>
        <row r="1712">
          <cell r="Y1712"/>
        </row>
        <row r="1713">
          <cell r="Y1713"/>
        </row>
        <row r="1714">
          <cell r="Y1714"/>
        </row>
        <row r="1715">
          <cell r="Y1715"/>
        </row>
        <row r="1716">
          <cell r="Y1716"/>
        </row>
        <row r="1717">
          <cell r="Y1717"/>
        </row>
        <row r="1718">
          <cell r="Y1718"/>
        </row>
        <row r="1719">
          <cell r="Y1719"/>
        </row>
        <row r="1720">
          <cell r="Y1720"/>
        </row>
        <row r="1721">
          <cell r="Y1721"/>
        </row>
        <row r="1722">
          <cell r="Y1722"/>
        </row>
        <row r="1723">
          <cell r="Y1723"/>
        </row>
        <row r="1724">
          <cell r="Y1724"/>
        </row>
        <row r="1725">
          <cell r="Y1725"/>
        </row>
        <row r="1726">
          <cell r="Y1726"/>
        </row>
        <row r="1727">
          <cell r="Y1727"/>
        </row>
        <row r="1728">
          <cell r="Y1728"/>
        </row>
        <row r="1729">
          <cell r="Y1729"/>
        </row>
        <row r="1730">
          <cell r="Y1730"/>
        </row>
        <row r="1731">
          <cell r="Y1731"/>
        </row>
        <row r="1732">
          <cell r="Y1732"/>
        </row>
        <row r="1733">
          <cell r="Y1733"/>
        </row>
        <row r="1734">
          <cell r="Y1734"/>
        </row>
        <row r="1735">
          <cell r="Y1735"/>
        </row>
        <row r="1736">
          <cell r="Y1736"/>
        </row>
        <row r="1737">
          <cell r="Y1737"/>
        </row>
        <row r="1738">
          <cell r="Y1738"/>
        </row>
        <row r="1739">
          <cell r="Y1739"/>
        </row>
        <row r="1740">
          <cell r="Y1740"/>
        </row>
        <row r="1741">
          <cell r="Y1741"/>
        </row>
        <row r="1742">
          <cell r="Y1742"/>
        </row>
        <row r="1743">
          <cell r="Y1743"/>
        </row>
        <row r="1744">
          <cell r="Y1744"/>
        </row>
        <row r="1745">
          <cell r="Y1745"/>
        </row>
        <row r="1746">
          <cell r="Y1746"/>
        </row>
        <row r="1747">
          <cell r="Y1747"/>
        </row>
        <row r="1748">
          <cell r="Y1748"/>
        </row>
        <row r="1749">
          <cell r="Y1749"/>
        </row>
        <row r="1750">
          <cell r="Y1750"/>
        </row>
        <row r="1751">
          <cell r="Y1751"/>
        </row>
        <row r="1752">
          <cell r="Y1752"/>
        </row>
        <row r="1753">
          <cell r="Y1753"/>
        </row>
        <row r="1754">
          <cell r="Y1754"/>
        </row>
        <row r="1755">
          <cell r="Y1755"/>
        </row>
        <row r="1756">
          <cell r="Y1756"/>
        </row>
        <row r="1757">
          <cell r="Y1757"/>
        </row>
        <row r="1758">
          <cell r="Y1758"/>
        </row>
        <row r="1759">
          <cell r="Y1759"/>
        </row>
        <row r="1760">
          <cell r="Y1760"/>
        </row>
        <row r="1761">
          <cell r="Y1761"/>
        </row>
        <row r="1762">
          <cell r="Y1762"/>
        </row>
        <row r="1763">
          <cell r="Y1763"/>
        </row>
        <row r="1764">
          <cell r="Y1764"/>
        </row>
        <row r="1765">
          <cell r="Y1765"/>
        </row>
        <row r="1766">
          <cell r="Y1766"/>
        </row>
        <row r="1767">
          <cell r="Y1767"/>
        </row>
        <row r="1768">
          <cell r="Y1768"/>
        </row>
        <row r="1769">
          <cell r="Y1769"/>
        </row>
        <row r="1770">
          <cell r="Y1770"/>
        </row>
        <row r="1771">
          <cell r="Y1771"/>
        </row>
        <row r="1772">
          <cell r="Y1772"/>
        </row>
        <row r="1773">
          <cell r="Y1773"/>
        </row>
        <row r="1774">
          <cell r="Y1774"/>
        </row>
        <row r="1775">
          <cell r="Y1775"/>
        </row>
        <row r="1776">
          <cell r="Y1776"/>
        </row>
        <row r="1777">
          <cell r="Y1777"/>
        </row>
        <row r="1778">
          <cell r="Y1778"/>
        </row>
        <row r="1779">
          <cell r="Y1779"/>
        </row>
        <row r="1780">
          <cell r="Y1780"/>
        </row>
        <row r="1781">
          <cell r="Y1781"/>
        </row>
        <row r="1782">
          <cell r="Y1782"/>
        </row>
        <row r="1783">
          <cell r="Y1783"/>
        </row>
        <row r="1784">
          <cell r="Y1784"/>
        </row>
        <row r="1785">
          <cell r="Y1785"/>
        </row>
        <row r="1786">
          <cell r="Y1786"/>
        </row>
        <row r="1787">
          <cell r="Y1787"/>
        </row>
        <row r="1788">
          <cell r="Y1788"/>
        </row>
        <row r="1789">
          <cell r="Y1789"/>
        </row>
        <row r="1790">
          <cell r="Y1790"/>
        </row>
        <row r="1791">
          <cell r="Y1791"/>
        </row>
        <row r="1792">
          <cell r="Y1792"/>
        </row>
        <row r="1793">
          <cell r="Y1793"/>
        </row>
        <row r="1794">
          <cell r="Y1794"/>
        </row>
        <row r="1795">
          <cell r="Y1795"/>
        </row>
        <row r="1796">
          <cell r="Y1796"/>
        </row>
        <row r="1797">
          <cell r="Y1797"/>
        </row>
        <row r="1798">
          <cell r="Y1798"/>
        </row>
        <row r="1799">
          <cell r="Y1799"/>
        </row>
        <row r="1800">
          <cell r="Y1800"/>
        </row>
        <row r="1801">
          <cell r="Y1801"/>
        </row>
        <row r="1802">
          <cell r="Y1802"/>
        </row>
        <row r="1803">
          <cell r="Y1803"/>
        </row>
        <row r="1804">
          <cell r="Y1804"/>
        </row>
        <row r="1805">
          <cell r="Y1805"/>
        </row>
        <row r="1806">
          <cell r="Y1806"/>
        </row>
        <row r="1807">
          <cell r="Y1807"/>
        </row>
        <row r="1808">
          <cell r="Y1808"/>
        </row>
        <row r="1809">
          <cell r="Y1809"/>
        </row>
        <row r="1810">
          <cell r="Y1810"/>
        </row>
        <row r="1811">
          <cell r="Y1811"/>
        </row>
        <row r="1812">
          <cell r="Y1812"/>
        </row>
        <row r="1813">
          <cell r="Y1813"/>
        </row>
        <row r="1814">
          <cell r="Y1814"/>
        </row>
        <row r="1815">
          <cell r="Y1815"/>
        </row>
        <row r="1816">
          <cell r="Y1816"/>
        </row>
        <row r="1817">
          <cell r="Y1817"/>
        </row>
        <row r="1818">
          <cell r="Y1818"/>
        </row>
        <row r="1819">
          <cell r="Y1819"/>
        </row>
        <row r="1820">
          <cell r="Y1820"/>
        </row>
        <row r="1821">
          <cell r="Y1821"/>
        </row>
        <row r="1822">
          <cell r="Y1822"/>
        </row>
        <row r="1823">
          <cell r="Y1823"/>
        </row>
        <row r="1824">
          <cell r="Y1824"/>
        </row>
        <row r="1825">
          <cell r="Y1825"/>
        </row>
        <row r="1826">
          <cell r="Y1826"/>
        </row>
        <row r="1827">
          <cell r="Y1827"/>
        </row>
        <row r="1828">
          <cell r="Y1828"/>
        </row>
        <row r="1829">
          <cell r="Y1829"/>
        </row>
        <row r="1830">
          <cell r="Y1830"/>
        </row>
        <row r="1831">
          <cell r="Y1831"/>
        </row>
        <row r="1832">
          <cell r="Y1832"/>
        </row>
        <row r="1833">
          <cell r="Y1833"/>
        </row>
        <row r="1834">
          <cell r="Y1834"/>
        </row>
        <row r="1835">
          <cell r="Y1835"/>
        </row>
        <row r="1836">
          <cell r="Y1836"/>
        </row>
        <row r="1837">
          <cell r="Y1837"/>
        </row>
        <row r="1838">
          <cell r="Y1838"/>
        </row>
        <row r="1839">
          <cell r="Y1839"/>
        </row>
        <row r="1840">
          <cell r="Y1840"/>
        </row>
        <row r="1841">
          <cell r="Y1841"/>
        </row>
        <row r="1842">
          <cell r="Y1842"/>
        </row>
        <row r="1843">
          <cell r="Y1843"/>
        </row>
        <row r="1844">
          <cell r="Y1844"/>
        </row>
        <row r="1845">
          <cell r="Y1845"/>
        </row>
        <row r="1846">
          <cell r="Y1846"/>
        </row>
        <row r="1847">
          <cell r="Y1847"/>
        </row>
        <row r="1848">
          <cell r="Y1848"/>
        </row>
        <row r="1849">
          <cell r="Y1849"/>
        </row>
        <row r="1850">
          <cell r="Y1850"/>
        </row>
        <row r="1851">
          <cell r="Y1851"/>
        </row>
        <row r="1852">
          <cell r="Y1852"/>
        </row>
        <row r="1853">
          <cell r="Y1853"/>
        </row>
        <row r="1854">
          <cell r="Y1854"/>
        </row>
        <row r="1855">
          <cell r="Y1855"/>
        </row>
        <row r="1856">
          <cell r="Y1856"/>
        </row>
        <row r="1857">
          <cell r="Y1857"/>
        </row>
        <row r="1858">
          <cell r="Y1858"/>
        </row>
        <row r="1859">
          <cell r="Y1859"/>
        </row>
        <row r="1860">
          <cell r="Y1860"/>
        </row>
        <row r="1861">
          <cell r="Y1861"/>
        </row>
        <row r="1862">
          <cell r="Y1862"/>
        </row>
        <row r="1863">
          <cell r="Y1863"/>
        </row>
        <row r="1864">
          <cell r="Y1864"/>
        </row>
        <row r="1865">
          <cell r="Y1865"/>
        </row>
        <row r="1866">
          <cell r="Y1866"/>
        </row>
        <row r="1867">
          <cell r="Y1867"/>
        </row>
        <row r="1868">
          <cell r="Y1868"/>
        </row>
        <row r="1869">
          <cell r="Y1869"/>
        </row>
        <row r="1870">
          <cell r="Y1870"/>
        </row>
        <row r="1871">
          <cell r="Y1871"/>
        </row>
        <row r="1872">
          <cell r="Y1872"/>
        </row>
        <row r="1873">
          <cell r="Y1873"/>
        </row>
        <row r="1874">
          <cell r="Y1874"/>
        </row>
        <row r="1875">
          <cell r="Y1875"/>
        </row>
        <row r="1876">
          <cell r="Y1876"/>
        </row>
        <row r="1877">
          <cell r="Y1877"/>
        </row>
        <row r="1878">
          <cell r="Y1878"/>
        </row>
        <row r="1879">
          <cell r="Y1879"/>
        </row>
        <row r="1880">
          <cell r="Y1880"/>
        </row>
        <row r="1881">
          <cell r="Y1881"/>
        </row>
        <row r="1882">
          <cell r="Y1882"/>
        </row>
        <row r="1883">
          <cell r="Y1883"/>
        </row>
        <row r="1884">
          <cell r="Y1884"/>
        </row>
        <row r="1885">
          <cell r="Y1885"/>
        </row>
        <row r="1886">
          <cell r="Y1886"/>
        </row>
        <row r="1887">
          <cell r="Y1887"/>
        </row>
        <row r="1888">
          <cell r="Y1888"/>
        </row>
        <row r="1889">
          <cell r="Y1889"/>
        </row>
        <row r="1890">
          <cell r="Y1890"/>
        </row>
        <row r="1891">
          <cell r="Y1891"/>
        </row>
        <row r="1892">
          <cell r="Y1892"/>
        </row>
        <row r="1893">
          <cell r="Y1893"/>
        </row>
        <row r="1894">
          <cell r="Y1894"/>
        </row>
        <row r="1895">
          <cell r="Y1895"/>
        </row>
        <row r="1896">
          <cell r="Y1896"/>
        </row>
        <row r="1897">
          <cell r="Y1897"/>
        </row>
        <row r="1898">
          <cell r="Y1898"/>
        </row>
        <row r="1899">
          <cell r="Y1899"/>
        </row>
        <row r="1900">
          <cell r="Y1900"/>
        </row>
        <row r="1901">
          <cell r="Y1901"/>
        </row>
        <row r="1902">
          <cell r="Y1902"/>
        </row>
        <row r="1903">
          <cell r="Y1903"/>
        </row>
        <row r="1904">
          <cell r="Y1904"/>
        </row>
        <row r="1905">
          <cell r="Y1905"/>
        </row>
        <row r="1906">
          <cell r="Y1906"/>
        </row>
        <row r="1907">
          <cell r="Y1907"/>
        </row>
        <row r="1908">
          <cell r="Y1908"/>
        </row>
        <row r="1909">
          <cell r="Y1909"/>
        </row>
        <row r="1910">
          <cell r="Y1910"/>
        </row>
        <row r="1911">
          <cell r="Y1911"/>
        </row>
        <row r="1912">
          <cell r="Y1912"/>
        </row>
        <row r="1913">
          <cell r="Y1913"/>
        </row>
        <row r="1914">
          <cell r="Y1914"/>
        </row>
        <row r="1915">
          <cell r="Y1915"/>
        </row>
        <row r="1916">
          <cell r="Y1916"/>
        </row>
        <row r="1917">
          <cell r="Y1917"/>
        </row>
        <row r="1918">
          <cell r="Y1918"/>
        </row>
        <row r="1919">
          <cell r="Y1919"/>
        </row>
        <row r="1920">
          <cell r="Y1920"/>
        </row>
        <row r="1921">
          <cell r="Y1921"/>
        </row>
        <row r="1922">
          <cell r="Y1922"/>
        </row>
        <row r="1923">
          <cell r="Y1923"/>
        </row>
        <row r="1924">
          <cell r="Y1924"/>
        </row>
        <row r="1925">
          <cell r="Y1925"/>
        </row>
        <row r="1926">
          <cell r="Y1926"/>
        </row>
        <row r="1927">
          <cell r="Y1927"/>
        </row>
        <row r="1928">
          <cell r="Y1928"/>
        </row>
        <row r="1929">
          <cell r="Y1929"/>
        </row>
        <row r="1930">
          <cell r="Y1930"/>
        </row>
        <row r="1931">
          <cell r="Y1931"/>
        </row>
        <row r="1932">
          <cell r="Y1932"/>
        </row>
        <row r="1933">
          <cell r="Y1933"/>
        </row>
        <row r="1934">
          <cell r="Y1934"/>
        </row>
        <row r="1935">
          <cell r="Y1935"/>
        </row>
        <row r="1936">
          <cell r="Y1936"/>
        </row>
        <row r="1937">
          <cell r="Y1937"/>
        </row>
        <row r="1938">
          <cell r="Y1938"/>
        </row>
        <row r="1939">
          <cell r="Y1939"/>
        </row>
        <row r="1940">
          <cell r="Y1940"/>
        </row>
        <row r="1941">
          <cell r="Y1941"/>
        </row>
        <row r="1942">
          <cell r="Y1942"/>
        </row>
        <row r="1943">
          <cell r="Y1943"/>
        </row>
        <row r="1944">
          <cell r="Y1944"/>
        </row>
        <row r="1945">
          <cell r="Y1945"/>
        </row>
        <row r="1946">
          <cell r="Y1946"/>
        </row>
        <row r="1947">
          <cell r="Y1947"/>
        </row>
        <row r="1948">
          <cell r="Y1948"/>
        </row>
        <row r="1949">
          <cell r="Y1949"/>
        </row>
        <row r="1950">
          <cell r="Y1950"/>
        </row>
        <row r="1951">
          <cell r="Y1951"/>
        </row>
        <row r="1952">
          <cell r="Y1952"/>
        </row>
        <row r="1953">
          <cell r="Y1953"/>
        </row>
        <row r="1954">
          <cell r="Y1954"/>
        </row>
        <row r="1955">
          <cell r="Y1955"/>
        </row>
        <row r="1956">
          <cell r="Y1956"/>
        </row>
        <row r="1957">
          <cell r="Y1957"/>
        </row>
        <row r="1958">
          <cell r="Y1958"/>
        </row>
        <row r="1959">
          <cell r="Y1959"/>
        </row>
        <row r="1960">
          <cell r="Y1960"/>
        </row>
        <row r="1961">
          <cell r="Y1961"/>
        </row>
        <row r="1962">
          <cell r="Y1962"/>
        </row>
        <row r="1963">
          <cell r="Y1963"/>
        </row>
        <row r="1964">
          <cell r="Y1964"/>
        </row>
        <row r="1965">
          <cell r="Y1965"/>
        </row>
        <row r="1966">
          <cell r="Y1966"/>
        </row>
        <row r="1967">
          <cell r="Y1967"/>
        </row>
        <row r="1968">
          <cell r="Y1968"/>
        </row>
        <row r="1969">
          <cell r="Y1969"/>
        </row>
        <row r="1970">
          <cell r="Y1970"/>
        </row>
        <row r="1971">
          <cell r="Y1971"/>
        </row>
        <row r="1972">
          <cell r="Y1972"/>
        </row>
        <row r="1973">
          <cell r="Y1973"/>
        </row>
        <row r="1974">
          <cell r="Y1974"/>
        </row>
        <row r="1975">
          <cell r="Y1975"/>
        </row>
        <row r="1976">
          <cell r="Y1976"/>
        </row>
        <row r="1977">
          <cell r="Y1977"/>
        </row>
        <row r="1978">
          <cell r="Y1978"/>
        </row>
        <row r="1979">
          <cell r="Y1979"/>
        </row>
        <row r="1980">
          <cell r="Y1980"/>
        </row>
        <row r="1981">
          <cell r="Y1981"/>
        </row>
        <row r="1982">
          <cell r="Y1982"/>
        </row>
        <row r="1983">
          <cell r="Y1983"/>
        </row>
        <row r="1984">
          <cell r="Y1984"/>
        </row>
        <row r="1985">
          <cell r="Y1985"/>
        </row>
        <row r="1986">
          <cell r="Y1986"/>
        </row>
        <row r="1987">
          <cell r="Y1987"/>
        </row>
        <row r="1988">
          <cell r="Y1988"/>
        </row>
        <row r="1989">
          <cell r="Y1989"/>
        </row>
        <row r="1990">
          <cell r="Y1990"/>
        </row>
        <row r="1991">
          <cell r="Y1991"/>
        </row>
        <row r="1992">
          <cell r="Y1992"/>
        </row>
        <row r="1993">
          <cell r="Y1993"/>
        </row>
        <row r="1994">
          <cell r="Y1994"/>
        </row>
        <row r="1995">
          <cell r="Y1995"/>
        </row>
        <row r="1996">
          <cell r="Y1996"/>
        </row>
        <row r="1997">
          <cell r="Y1997"/>
        </row>
        <row r="1998">
          <cell r="Y1998"/>
        </row>
        <row r="1999">
          <cell r="Y1999"/>
        </row>
        <row r="2000">
          <cell r="Y2000"/>
        </row>
        <row r="2001">
          <cell r="Y2001"/>
        </row>
        <row r="2002">
          <cell r="Y2002"/>
        </row>
        <row r="2003">
          <cell r="Y2003"/>
        </row>
        <row r="2004">
          <cell r="Y2004"/>
        </row>
        <row r="2005">
          <cell r="Y2005"/>
        </row>
        <row r="2006">
          <cell r="Y2006"/>
        </row>
        <row r="2007">
          <cell r="Y2007"/>
        </row>
        <row r="2008">
          <cell r="Y2008"/>
        </row>
        <row r="2009">
          <cell r="Y2009"/>
        </row>
        <row r="2010">
          <cell r="Y2010"/>
        </row>
        <row r="2011">
          <cell r="Y2011"/>
        </row>
        <row r="2012">
          <cell r="Y2012"/>
        </row>
        <row r="2013">
          <cell r="Y2013"/>
        </row>
        <row r="2014">
          <cell r="Y2014"/>
        </row>
        <row r="2015">
          <cell r="Y2015"/>
        </row>
        <row r="2016">
          <cell r="Y2016"/>
        </row>
        <row r="2017">
          <cell r="Y2017"/>
        </row>
        <row r="2018">
          <cell r="Y2018"/>
        </row>
        <row r="2019">
          <cell r="Y2019"/>
        </row>
        <row r="2020">
          <cell r="Y2020"/>
        </row>
        <row r="2021">
          <cell r="Y2021"/>
        </row>
        <row r="2022">
          <cell r="Y2022"/>
        </row>
        <row r="2023">
          <cell r="Y2023"/>
        </row>
        <row r="2024">
          <cell r="Y2024"/>
        </row>
        <row r="2025">
          <cell r="Y2025"/>
        </row>
        <row r="2026">
          <cell r="Y2026"/>
        </row>
        <row r="2027">
          <cell r="Y2027"/>
        </row>
        <row r="2028">
          <cell r="Y2028"/>
        </row>
        <row r="2029">
          <cell r="Y2029"/>
        </row>
        <row r="2030">
          <cell r="Y2030"/>
        </row>
        <row r="2031">
          <cell r="Y2031"/>
        </row>
        <row r="2032">
          <cell r="Y2032"/>
        </row>
        <row r="2033">
          <cell r="Y2033"/>
        </row>
        <row r="2034">
          <cell r="Y2034"/>
        </row>
        <row r="2035">
          <cell r="Y2035"/>
        </row>
        <row r="2036">
          <cell r="Y2036"/>
        </row>
        <row r="2037">
          <cell r="Y2037"/>
        </row>
        <row r="2038">
          <cell r="Y2038"/>
        </row>
        <row r="2039">
          <cell r="Y2039"/>
        </row>
        <row r="2040">
          <cell r="Y2040"/>
        </row>
        <row r="2041">
          <cell r="Y2041"/>
        </row>
        <row r="2042">
          <cell r="Y2042"/>
        </row>
        <row r="2043">
          <cell r="Y2043"/>
        </row>
        <row r="2044">
          <cell r="Y2044"/>
        </row>
        <row r="2045">
          <cell r="Y2045"/>
        </row>
        <row r="2046">
          <cell r="Y2046"/>
        </row>
        <row r="2047">
          <cell r="Y2047"/>
        </row>
        <row r="2048">
          <cell r="Y2048"/>
        </row>
        <row r="2049">
          <cell r="Y2049"/>
        </row>
        <row r="2050">
          <cell r="Y2050"/>
        </row>
        <row r="2051">
          <cell r="Y2051"/>
        </row>
        <row r="2052">
          <cell r="Y2052"/>
        </row>
        <row r="2053">
          <cell r="Y2053"/>
        </row>
        <row r="2054">
          <cell r="Y2054"/>
        </row>
        <row r="2055">
          <cell r="Y2055"/>
        </row>
        <row r="2056">
          <cell r="Y2056"/>
        </row>
        <row r="2057">
          <cell r="Y2057"/>
        </row>
        <row r="2058">
          <cell r="Y2058"/>
        </row>
        <row r="2059">
          <cell r="Y2059"/>
        </row>
        <row r="2060">
          <cell r="Y2060"/>
        </row>
        <row r="2061">
          <cell r="Y2061"/>
        </row>
        <row r="2062">
          <cell r="Y2062"/>
        </row>
        <row r="2063">
          <cell r="Y2063"/>
        </row>
        <row r="2064">
          <cell r="Y2064"/>
        </row>
        <row r="2065">
          <cell r="Y2065"/>
        </row>
        <row r="2066">
          <cell r="Y2066"/>
        </row>
        <row r="2067">
          <cell r="Y2067"/>
        </row>
        <row r="2068">
          <cell r="Y2068"/>
        </row>
        <row r="2069">
          <cell r="Y2069"/>
        </row>
        <row r="2070">
          <cell r="Y2070"/>
        </row>
        <row r="2071">
          <cell r="Y2071"/>
        </row>
        <row r="2072">
          <cell r="Y2072"/>
        </row>
        <row r="2073">
          <cell r="Y2073"/>
        </row>
        <row r="2074">
          <cell r="Y2074"/>
        </row>
        <row r="2075">
          <cell r="Y2075"/>
        </row>
        <row r="2076">
          <cell r="Y2076"/>
        </row>
        <row r="2077">
          <cell r="Y2077"/>
        </row>
        <row r="2078">
          <cell r="Y2078"/>
        </row>
        <row r="2079">
          <cell r="Y2079"/>
        </row>
        <row r="2080">
          <cell r="Y2080"/>
        </row>
        <row r="2081">
          <cell r="Y2081"/>
        </row>
        <row r="2082">
          <cell r="Y2082"/>
        </row>
        <row r="2083">
          <cell r="Y2083"/>
        </row>
        <row r="2084">
          <cell r="Y2084"/>
        </row>
        <row r="2085">
          <cell r="Y2085"/>
        </row>
        <row r="2086">
          <cell r="Y2086"/>
        </row>
        <row r="2087">
          <cell r="Y2087"/>
        </row>
        <row r="2088">
          <cell r="Y2088"/>
        </row>
        <row r="2089">
          <cell r="Y2089"/>
        </row>
        <row r="2090">
          <cell r="Y2090"/>
        </row>
        <row r="2091">
          <cell r="Y2091"/>
        </row>
        <row r="2092">
          <cell r="Y2092"/>
        </row>
        <row r="2093">
          <cell r="Y2093"/>
        </row>
        <row r="2094">
          <cell r="Y2094"/>
        </row>
        <row r="2095">
          <cell r="Y2095"/>
        </row>
        <row r="2096">
          <cell r="Y2096"/>
        </row>
        <row r="2097">
          <cell r="Y2097"/>
        </row>
        <row r="2098">
          <cell r="Y2098"/>
        </row>
        <row r="2099">
          <cell r="Y2099"/>
        </row>
        <row r="2100">
          <cell r="Y2100"/>
        </row>
        <row r="2101">
          <cell r="Y2101"/>
        </row>
        <row r="2102">
          <cell r="Y2102"/>
        </row>
        <row r="2103">
          <cell r="Y2103"/>
        </row>
        <row r="2104">
          <cell r="Y2104"/>
        </row>
        <row r="2105">
          <cell r="Y2105"/>
        </row>
        <row r="2106">
          <cell r="Y2106"/>
        </row>
        <row r="2107">
          <cell r="Y2107"/>
        </row>
        <row r="2108">
          <cell r="Y2108"/>
        </row>
        <row r="2109">
          <cell r="Y2109"/>
        </row>
        <row r="2110">
          <cell r="Y2110"/>
        </row>
        <row r="2111">
          <cell r="Y2111"/>
        </row>
        <row r="2112">
          <cell r="Y2112"/>
        </row>
        <row r="2113">
          <cell r="Y2113"/>
        </row>
        <row r="2114">
          <cell r="Y2114"/>
        </row>
        <row r="2115">
          <cell r="Y2115"/>
        </row>
        <row r="2116">
          <cell r="Y2116"/>
        </row>
        <row r="2117">
          <cell r="Y2117"/>
        </row>
        <row r="2118">
          <cell r="Y2118"/>
        </row>
        <row r="2119">
          <cell r="Y2119"/>
        </row>
        <row r="2120">
          <cell r="Y2120"/>
        </row>
        <row r="2121">
          <cell r="Y2121"/>
        </row>
        <row r="2122">
          <cell r="Y2122"/>
        </row>
        <row r="2123">
          <cell r="Y2123"/>
        </row>
        <row r="2124">
          <cell r="Y2124"/>
        </row>
        <row r="2125">
          <cell r="Y2125"/>
        </row>
        <row r="2126">
          <cell r="Y2126"/>
        </row>
        <row r="2127">
          <cell r="Y2127"/>
        </row>
        <row r="2128">
          <cell r="Y2128"/>
        </row>
        <row r="2129">
          <cell r="Y2129"/>
        </row>
        <row r="2130">
          <cell r="Y2130"/>
        </row>
        <row r="2131">
          <cell r="Y2131"/>
        </row>
        <row r="2132">
          <cell r="Y2132"/>
        </row>
        <row r="2133">
          <cell r="Y2133"/>
        </row>
        <row r="2134">
          <cell r="Y2134"/>
        </row>
        <row r="2135">
          <cell r="Y2135"/>
        </row>
        <row r="2136">
          <cell r="Y2136"/>
        </row>
        <row r="2137">
          <cell r="Y2137"/>
        </row>
        <row r="2138">
          <cell r="Y2138"/>
        </row>
        <row r="2139">
          <cell r="Y2139"/>
        </row>
        <row r="2140">
          <cell r="Y2140"/>
        </row>
        <row r="2141">
          <cell r="Y2141"/>
        </row>
        <row r="2142">
          <cell r="Y2142"/>
        </row>
        <row r="2143">
          <cell r="Y2143"/>
        </row>
        <row r="2144">
          <cell r="Y2144"/>
        </row>
        <row r="2145">
          <cell r="Y2145"/>
        </row>
        <row r="2146">
          <cell r="Y2146"/>
        </row>
        <row r="2147">
          <cell r="Y2147"/>
        </row>
        <row r="2148">
          <cell r="Y2148"/>
        </row>
        <row r="2149">
          <cell r="Y2149"/>
        </row>
        <row r="2150">
          <cell r="Y2150"/>
        </row>
        <row r="2151">
          <cell r="Y2151"/>
        </row>
        <row r="2152">
          <cell r="Y2152"/>
        </row>
        <row r="2153">
          <cell r="Y2153"/>
        </row>
        <row r="2154">
          <cell r="Y2154"/>
        </row>
        <row r="2155">
          <cell r="Y2155"/>
        </row>
        <row r="2156">
          <cell r="Y2156"/>
        </row>
        <row r="2157">
          <cell r="Y2157"/>
        </row>
        <row r="2158">
          <cell r="Y2158"/>
        </row>
        <row r="2159">
          <cell r="Y2159"/>
        </row>
        <row r="2160">
          <cell r="Y2160"/>
        </row>
        <row r="2161">
          <cell r="Y2161"/>
        </row>
        <row r="2162">
          <cell r="Y2162"/>
        </row>
        <row r="2163">
          <cell r="Y2163"/>
        </row>
        <row r="2164">
          <cell r="Y2164"/>
        </row>
        <row r="2165">
          <cell r="Y2165"/>
        </row>
        <row r="2166">
          <cell r="Y2166"/>
        </row>
        <row r="2167">
          <cell r="Y2167"/>
        </row>
        <row r="2168">
          <cell r="Y2168"/>
        </row>
        <row r="2169">
          <cell r="Y2169"/>
        </row>
        <row r="2170">
          <cell r="Y2170"/>
        </row>
        <row r="2171">
          <cell r="Y2171"/>
        </row>
        <row r="2172">
          <cell r="Y2172"/>
        </row>
        <row r="2173">
          <cell r="Y2173"/>
        </row>
        <row r="2174">
          <cell r="Y2174"/>
        </row>
        <row r="2175">
          <cell r="Y2175"/>
        </row>
        <row r="2176">
          <cell r="Y2176"/>
        </row>
        <row r="2177">
          <cell r="Y2177"/>
        </row>
        <row r="2178">
          <cell r="Y2178"/>
        </row>
        <row r="2179">
          <cell r="Y2179"/>
        </row>
        <row r="2180">
          <cell r="Y2180"/>
        </row>
        <row r="2181">
          <cell r="Y2181"/>
        </row>
        <row r="2182">
          <cell r="Y2182"/>
        </row>
        <row r="2183">
          <cell r="Y2183"/>
        </row>
        <row r="2184">
          <cell r="Y2184"/>
        </row>
        <row r="2185">
          <cell r="Y2185"/>
        </row>
        <row r="2186">
          <cell r="Y2186"/>
        </row>
        <row r="2187">
          <cell r="Y2187"/>
        </row>
        <row r="2188">
          <cell r="Y2188"/>
        </row>
        <row r="2189">
          <cell r="Y2189"/>
        </row>
        <row r="2190">
          <cell r="Y2190"/>
        </row>
        <row r="2191">
          <cell r="Y2191"/>
        </row>
        <row r="2192">
          <cell r="Y2192"/>
        </row>
        <row r="2193">
          <cell r="Y2193"/>
        </row>
        <row r="2194">
          <cell r="Y2194"/>
        </row>
        <row r="2195">
          <cell r="Y2195"/>
        </row>
        <row r="2196">
          <cell r="Y2196"/>
        </row>
        <row r="2197">
          <cell r="Y2197"/>
        </row>
        <row r="2198">
          <cell r="Y2198"/>
        </row>
        <row r="2199">
          <cell r="Y2199"/>
        </row>
        <row r="2200">
          <cell r="Y2200"/>
        </row>
        <row r="2201">
          <cell r="Y2201"/>
        </row>
        <row r="2202">
          <cell r="Y2202"/>
        </row>
        <row r="2203">
          <cell r="Y2203"/>
        </row>
        <row r="2204">
          <cell r="Y2204"/>
        </row>
        <row r="2205">
          <cell r="Y2205"/>
        </row>
        <row r="2206">
          <cell r="Y2206"/>
        </row>
        <row r="2207">
          <cell r="Y2207"/>
        </row>
        <row r="2208">
          <cell r="Y2208"/>
        </row>
        <row r="2209">
          <cell r="Y2209"/>
        </row>
        <row r="2210">
          <cell r="Y2210"/>
        </row>
        <row r="2211">
          <cell r="Y2211"/>
        </row>
        <row r="2212">
          <cell r="Y2212"/>
        </row>
        <row r="2213">
          <cell r="Y2213"/>
        </row>
        <row r="2214">
          <cell r="Y2214"/>
        </row>
        <row r="2215">
          <cell r="Y2215"/>
        </row>
        <row r="2216">
          <cell r="Y2216"/>
        </row>
        <row r="2217">
          <cell r="Y2217"/>
        </row>
        <row r="2218">
          <cell r="Y2218"/>
        </row>
        <row r="2219">
          <cell r="Y2219"/>
        </row>
        <row r="2220">
          <cell r="Y2220"/>
        </row>
        <row r="2221">
          <cell r="Y2221"/>
        </row>
        <row r="2222">
          <cell r="Y2222"/>
        </row>
        <row r="2223">
          <cell r="Y2223"/>
        </row>
        <row r="2224">
          <cell r="Y2224"/>
        </row>
        <row r="2225">
          <cell r="Y2225"/>
        </row>
        <row r="2226">
          <cell r="Y2226"/>
        </row>
        <row r="2227">
          <cell r="Y2227"/>
        </row>
        <row r="2228">
          <cell r="Y2228"/>
        </row>
        <row r="2229">
          <cell r="Y2229"/>
        </row>
        <row r="2230">
          <cell r="Y2230"/>
        </row>
        <row r="2231">
          <cell r="Y2231"/>
        </row>
        <row r="2232">
          <cell r="Y2232"/>
        </row>
        <row r="2233">
          <cell r="Y2233"/>
        </row>
        <row r="2234">
          <cell r="Y2234"/>
        </row>
        <row r="2235">
          <cell r="Y2235"/>
        </row>
        <row r="2236">
          <cell r="Y2236"/>
        </row>
        <row r="2237">
          <cell r="Y2237"/>
        </row>
        <row r="2238">
          <cell r="Y2238"/>
        </row>
        <row r="2239">
          <cell r="Y2239"/>
        </row>
        <row r="2240">
          <cell r="Y2240"/>
        </row>
        <row r="2241">
          <cell r="Y2241"/>
        </row>
        <row r="2242">
          <cell r="Y2242"/>
        </row>
        <row r="2243">
          <cell r="Y2243"/>
        </row>
        <row r="2244">
          <cell r="Y2244"/>
        </row>
        <row r="2245">
          <cell r="Y2245"/>
        </row>
        <row r="2246">
          <cell r="Y2246"/>
        </row>
        <row r="2247">
          <cell r="Y2247"/>
        </row>
        <row r="2248">
          <cell r="Y2248"/>
        </row>
        <row r="2249">
          <cell r="Y2249"/>
        </row>
        <row r="2250">
          <cell r="Y2250"/>
        </row>
        <row r="2251">
          <cell r="Y2251"/>
        </row>
        <row r="2252">
          <cell r="Y2252"/>
        </row>
        <row r="2253">
          <cell r="Y2253"/>
        </row>
        <row r="2254">
          <cell r="Y2254"/>
        </row>
        <row r="2255">
          <cell r="Y2255"/>
        </row>
        <row r="2256">
          <cell r="Y2256"/>
        </row>
        <row r="2257">
          <cell r="Y2257"/>
        </row>
        <row r="2258">
          <cell r="Y2258"/>
        </row>
        <row r="2259">
          <cell r="Y2259"/>
        </row>
        <row r="2260">
          <cell r="Y2260"/>
        </row>
        <row r="2261">
          <cell r="Y2261"/>
        </row>
        <row r="2262">
          <cell r="Y2262"/>
        </row>
        <row r="2263">
          <cell r="Y2263"/>
        </row>
        <row r="2264">
          <cell r="Y2264"/>
        </row>
        <row r="2265">
          <cell r="Y2265"/>
        </row>
        <row r="2266">
          <cell r="Y2266"/>
        </row>
        <row r="2267">
          <cell r="Y2267"/>
        </row>
        <row r="2268">
          <cell r="Y2268"/>
        </row>
        <row r="2269">
          <cell r="Y2269"/>
        </row>
        <row r="2270">
          <cell r="Y2270"/>
        </row>
        <row r="2271">
          <cell r="Y2271"/>
        </row>
        <row r="2272">
          <cell r="Y2272"/>
        </row>
        <row r="2273">
          <cell r="Y2273"/>
        </row>
        <row r="2274">
          <cell r="Y2274"/>
        </row>
        <row r="2275">
          <cell r="Y2275"/>
        </row>
        <row r="2276">
          <cell r="Y2276"/>
        </row>
        <row r="2277">
          <cell r="Y2277"/>
        </row>
        <row r="2278">
          <cell r="Y2278"/>
        </row>
        <row r="2279">
          <cell r="Y2279"/>
        </row>
        <row r="2280">
          <cell r="Y2280"/>
        </row>
        <row r="2281">
          <cell r="Y2281"/>
        </row>
        <row r="2282">
          <cell r="Y2282"/>
        </row>
        <row r="2283">
          <cell r="Y2283"/>
        </row>
        <row r="2284">
          <cell r="Y2284"/>
        </row>
        <row r="2285">
          <cell r="Y2285"/>
        </row>
        <row r="2286">
          <cell r="Y2286"/>
        </row>
        <row r="2287">
          <cell r="Y2287"/>
        </row>
        <row r="2288">
          <cell r="Y2288"/>
        </row>
        <row r="2289">
          <cell r="Y2289"/>
        </row>
        <row r="2290">
          <cell r="Y2290"/>
        </row>
        <row r="2291">
          <cell r="Y2291"/>
        </row>
        <row r="2292">
          <cell r="Y2292"/>
        </row>
        <row r="2293">
          <cell r="Y2293"/>
        </row>
        <row r="2294">
          <cell r="Y2294"/>
        </row>
        <row r="2295">
          <cell r="Y2295"/>
        </row>
        <row r="2296">
          <cell r="Y2296"/>
        </row>
        <row r="2297">
          <cell r="Y2297"/>
        </row>
        <row r="2298">
          <cell r="Y2298"/>
        </row>
        <row r="2299">
          <cell r="Y2299"/>
        </row>
        <row r="2300">
          <cell r="Y2300"/>
        </row>
        <row r="2301">
          <cell r="Y2301"/>
        </row>
        <row r="2302">
          <cell r="Y2302"/>
        </row>
        <row r="2303">
          <cell r="Y2303"/>
        </row>
        <row r="2304">
          <cell r="Y2304"/>
        </row>
        <row r="2305">
          <cell r="Y2305"/>
        </row>
        <row r="2306">
          <cell r="Y2306"/>
        </row>
        <row r="2307">
          <cell r="Y2307"/>
        </row>
        <row r="2308">
          <cell r="Y2308"/>
        </row>
        <row r="2309">
          <cell r="Y2309"/>
        </row>
        <row r="2310">
          <cell r="Y2310"/>
        </row>
        <row r="2311">
          <cell r="Y2311"/>
        </row>
        <row r="2312">
          <cell r="Y2312"/>
        </row>
        <row r="2313">
          <cell r="Y2313"/>
        </row>
        <row r="2314">
          <cell r="Y2314"/>
        </row>
        <row r="2315">
          <cell r="Y2315"/>
        </row>
        <row r="2316">
          <cell r="Y2316"/>
        </row>
        <row r="2317">
          <cell r="Y2317"/>
        </row>
        <row r="2318">
          <cell r="Y2318"/>
        </row>
        <row r="2319">
          <cell r="Y2319"/>
        </row>
        <row r="2320">
          <cell r="Y2320"/>
        </row>
        <row r="2321">
          <cell r="Y2321"/>
        </row>
        <row r="2322">
          <cell r="Y2322"/>
        </row>
        <row r="2323">
          <cell r="Y2323"/>
        </row>
        <row r="2324">
          <cell r="Y2324"/>
        </row>
        <row r="2325">
          <cell r="Y2325"/>
        </row>
        <row r="2326">
          <cell r="Y2326"/>
        </row>
        <row r="2327">
          <cell r="Y2327"/>
        </row>
        <row r="2328">
          <cell r="Y2328"/>
        </row>
        <row r="2329">
          <cell r="Y2329"/>
        </row>
        <row r="2330">
          <cell r="Y2330"/>
        </row>
        <row r="2331">
          <cell r="Y2331"/>
        </row>
        <row r="2332">
          <cell r="Y2332"/>
        </row>
        <row r="2333">
          <cell r="Y2333"/>
        </row>
        <row r="2334">
          <cell r="Y2334"/>
        </row>
        <row r="2335">
          <cell r="Y2335"/>
        </row>
        <row r="2336">
          <cell r="Y2336"/>
        </row>
        <row r="2337">
          <cell r="Y2337"/>
        </row>
        <row r="2338">
          <cell r="Y2338"/>
        </row>
        <row r="2339">
          <cell r="Y2339"/>
        </row>
        <row r="2340">
          <cell r="Y2340"/>
        </row>
        <row r="2341">
          <cell r="Y2341"/>
        </row>
        <row r="2342">
          <cell r="Y2342"/>
        </row>
        <row r="2343">
          <cell r="Y2343"/>
        </row>
        <row r="2344">
          <cell r="Y2344"/>
        </row>
        <row r="2345">
          <cell r="Y2345"/>
        </row>
        <row r="2346">
          <cell r="Y2346"/>
        </row>
        <row r="2347">
          <cell r="Y2347"/>
        </row>
        <row r="2348">
          <cell r="Y2348"/>
        </row>
        <row r="2349">
          <cell r="Y2349"/>
        </row>
        <row r="2350">
          <cell r="Y2350"/>
        </row>
        <row r="2351">
          <cell r="Y2351"/>
        </row>
        <row r="2352">
          <cell r="Y2352"/>
        </row>
        <row r="2353">
          <cell r="Y2353"/>
        </row>
        <row r="2354">
          <cell r="Y2354"/>
        </row>
        <row r="2355">
          <cell r="Y2355"/>
        </row>
        <row r="2356">
          <cell r="Y2356"/>
        </row>
        <row r="2357">
          <cell r="Y2357"/>
        </row>
        <row r="2358">
          <cell r="Y2358"/>
        </row>
        <row r="2359">
          <cell r="Y2359"/>
        </row>
        <row r="2360">
          <cell r="Y2360"/>
        </row>
        <row r="2361">
          <cell r="Y2361"/>
        </row>
        <row r="2362">
          <cell r="Y2362"/>
        </row>
        <row r="2363">
          <cell r="Y2363"/>
        </row>
        <row r="2364">
          <cell r="Y2364"/>
        </row>
        <row r="2365">
          <cell r="Y2365"/>
        </row>
        <row r="2366">
          <cell r="Y2366"/>
        </row>
        <row r="2367">
          <cell r="Y2367"/>
        </row>
        <row r="2368">
          <cell r="Y2368"/>
        </row>
        <row r="2369">
          <cell r="Y2369"/>
        </row>
        <row r="2370">
          <cell r="Y2370"/>
        </row>
        <row r="2371">
          <cell r="Y2371"/>
        </row>
        <row r="2372">
          <cell r="Y2372"/>
        </row>
        <row r="2373">
          <cell r="Y2373"/>
        </row>
        <row r="2374">
          <cell r="Y2374"/>
        </row>
        <row r="2375">
          <cell r="Y2375"/>
        </row>
        <row r="2376">
          <cell r="Y2376"/>
        </row>
        <row r="2377">
          <cell r="Y2377"/>
        </row>
        <row r="2378">
          <cell r="Y2378"/>
        </row>
        <row r="2379">
          <cell r="Y2379"/>
        </row>
        <row r="2380">
          <cell r="Y2380"/>
        </row>
        <row r="2381">
          <cell r="Y2381"/>
        </row>
        <row r="2382">
          <cell r="Y2382"/>
        </row>
        <row r="2383">
          <cell r="Y2383"/>
        </row>
        <row r="2384">
          <cell r="Y2384"/>
        </row>
        <row r="2385">
          <cell r="Y2385"/>
        </row>
        <row r="2386">
          <cell r="Y2386"/>
        </row>
        <row r="2387">
          <cell r="Y2387"/>
        </row>
        <row r="2388">
          <cell r="Y2388"/>
        </row>
        <row r="2389">
          <cell r="Y2389"/>
        </row>
        <row r="2390">
          <cell r="Y2390"/>
        </row>
        <row r="2391">
          <cell r="Y2391"/>
        </row>
        <row r="2392">
          <cell r="Y2392"/>
        </row>
        <row r="2393">
          <cell r="Y2393"/>
        </row>
        <row r="2394">
          <cell r="Y2394"/>
        </row>
        <row r="2395">
          <cell r="Y2395"/>
        </row>
        <row r="2396">
          <cell r="Y2396"/>
        </row>
        <row r="2397">
          <cell r="Y2397"/>
        </row>
        <row r="2398">
          <cell r="Y2398"/>
        </row>
        <row r="2399">
          <cell r="Y2399"/>
        </row>
        <row r="2400">
          <cell r="Y2400"/>
        </row>
        <row r="2401">
          <cell r="Y2401"/>
        </row>
        <row r="2402">
          <cell r="Y2402"/>
        </row>
        <row r="2403">
          <cell r="Y2403"/>
        </row>
        <row r="2404">
          <cell r="Y2404"/>
        </row>
        <row r="2405">
          <cell r="Y2405"/>
        </row>
        <row r="2406">
          <cell r="Y2406"/>
        </row>
        <row r="2407">
          <cell r="Y2407"/>
        </row>
        <row r="2408">
          <cell r="Y2408"/>
        </row>
        <row r="2409">
          <cell r="Y2409"/>
        </row>
        <row r="2410">
          <cell r="Y2410"/>
        </row>
        <row r="2411">
          <cell r="Y2411"/>
        </row>
        <row r="2412">
          <cell r="Y2412"/>
        </row>
        <row r="2413">
          <cell r="Y2413"/>
        </row>
        <row r="2414">
          <cell r="Y2414"/>
        </row>
        <row r="2415">
          <cell r="Y2415"/>
        </row>
        <row r="2416">
          <cell r="Y2416"/>
        </row>
        <row r="2417">
          <cell r="Y2417"/>
        </row>
        <row r="2418">
          <cell r="Y2418"/>
        </row>
        <row r="2419">
          <cell r="Y2419"/>
        </row>
        <row r="2420">
          <cell r="Y2420"/>
        </row>
        <row r="2421">
          <cell r="Y2421"/>
        </row>
        <row r="2422">
          <cell r="Y2422"/>
        </row>
        <row r="2423">
          <cell r="Y2423"/>
        </row>
        <row r="2424">
          <cell r="Y2424"/>
        </row>
        <row r="2425">
          <cell r="Y2425"/>
        </row>
        <row r="2426">
          <cell r="Y2426"/>
        </row>
        <row r="2427">
          <cell r="Y2427"/>
        </row>
        <row r="2428">
          <cell r="Y2428"/>
        </row>
        <row r="2429">
          <cell r="Y2429"/>
        </row>
        <row r="2430">
          <cell r="Y2430"/>
        </row>
        <row r="2431">
          <cell r="Y2431"/>
        </row>
        <row r="2432">
          <cell r="Y2432"/>
        </row>
        <row r="2433">
          <cell r="Y2433"/>
        </row>
        <row r="2434">
          <cell r="Y2434"/>
        </row>
        <row r="2435">
          <cell r="Y2435"/>
        </row>
        <row r="2436">
          <cell r="Y2436"/>
        </row>
        <row r="2437">
          <cell r="Y2437"/>
        </row>
        <row r="2438">
          <cell r="Y2438"/>
        </row>
        <row r="2439">
          <cell r="Y2439"/>
        </row>
        <row r="2440">
          <cell r="Y2440"/>
        </row>
        <row r="2441">
          <cell r="Y2441"/>
        </row>
        <row r="2442">
          <cell r="Y2442"/>
        </row>
        <row r="2443">
          <cell r="Y2443"/>
        </row>
        <row r="2444">
          <cell r="Y2444"/>
        </row>
        <row r="2445">
          <cell r="Y2445"/>
        </row>
        <row r="2446">
          <cell r="Y2446"/>
        </row>
        <row r="2447">
          <cell r="Y2447"/>
        </row>
        <row r="2448">
          <cell r="Y2448"/>
        </row>
        <row r="2449">
          <cell r="Y2449"/>
        </row>
        <row r="2450">
          <cell r="Y2450"/>
        </row>
        <row r="2451">
          <cell r="Y2451"/>
        </row>
        <row r="2452">
          <cell r="Y2452"/>
        </row>
        <row r="2453">
          <cell r="Y2453"/>
        </row>
        <row r="2454">
          <cell r="Y2454"/>
        </row>
        <row r="2455">
          <cell r="Y2455"/>
        </row>
        <row r="2456">
          <cell r="Y2456"/>
        </row>
        <row r="2457">
          <cell r="Y2457"/>
        </row>
        <row r="2458">
          <cell r="Y2458"/>
        </row>
        <row r="2459">
          <cell r="Y2459"/>
        </row>
        <row r="2460">
          <cell r="Y2460"/>
        </row>
        <row r="2461">
          <cell r="Y2461"/>
        </row>
        <row r="2462">
          <cell r="Y2462"/>
        </row>
        <row r="2463">
          <cell r="Y2463"/>
        </row>
        <row r="2464">
          <cell r="Y2464"/>
        </row>
        <row r="2465">
          <cell r="Y2465"/>
        </row>
        <row r="2466">
          <cell r="Y2466"/>
        </row>
        <row r="2467">
          <cell r="Y2467"/>
        </row>
        <row r="2468">
          <cell r="Y2468"/>
        </row>
        <row r="2469">
          <cell r="Y2469"/>
        </row>
        <row r="2470">
          <cell r="Y2470"/>
        </row>
        <row r="2471">
          <cell r="Y2471"/>
        </row>
        <row r="2472">
          <cell r="Y2472"/>
        </row>
        <row r="2473">
          <cell r="Y2473"/>
        </row>
        <row r="2474">
          <cell r="Y2474"/>
        </row>
        <row r="2475">
          <cell r="Y2475"/>
        </row>
        <row r="2476">
          <cell r="Y2476"/>
        </row>
        <row r="2477">
          <cell r="Y2477"/>
        </row>
        <row r="2478">
          <cell r="Y2478"/>
        </row>
        <row r="2479">
          <cell r="Y2479"/>
        </row>
        <row r="2480">
          <cell r="Y2480"/>
        </row>
        <row r="2481">
          <cell r="Y2481"/>
        </row>
        <row r="2482">
          <cell r="Y2482"/>
        </row>
        <row r="2483">
          <cell r="Y2483"/>
        </row>
        <row r="2484">
          <cell r="Y2484"/>
        </row>
        <row r="2485">
          <cell r="Y2485"/>
        </row>
        <row r="2486">
          <cell r="Y2486"/>
        </row>
        <row r="2487">
          <cell r="Y2487"/>
        </row>
        <row r="2488">
          <cell r="Y2488"/>
        </row>
        <row r="2489">
          <cell r="Y2489"/>
        </row>
        <row r="2490">
          <cell r="Y2490"/>
        </row>
        <row r="2491">
          <cell r="Y2491"/>
        </row>
        <row r="2492">
          <cell r="Y2492"/>
        </row>
        <row r="2493">
          <cell r="Y2493"/>
        </row>
        <row r="2494">
          <cell r="Y2494"/>
        </row>
        <row r="2495">
          <cell r="Y2495"/>
        </row>
        <row r="2496">
          <cell r="Y2496"/>
        </row>
        <row r="2497">
          <cell r="Y2497"/>
        </row>
        <row r="2498">
          <cell r="Y2498"/>
        </row>
        <row r="2499">
          <cell r="Y2499"/>
        </row>
        <row r="2500">
          <cell r="Y2500"/>
        </row>
        <row r="2501">
          <cell r="Y2501"/>
        </row>
        <row r="2502">
          <cell r="Y2502"/>
        </row>
        <row r="2503">
          <cell r="Y2503"/>
        </row>
        <row r="2504">
          <cell r="Y2504"/>
        </row>
        <row r="2505">
          <cell r="Y2505"/>
        </row>
        <row r="2506">
          <cell r="Y2506"/>
        </row>
        <row r="2507">
          <cell r="Y2507"/>
        </row>
        <row r="2508">
          <cell r="Y2508"/>
        </row>
        <row r="2509">
          <cell r="Y2509"/>
        </row>
        <row r="2510">
          <cell r="Y2510"/>
        </row>
        <row r="2511">
          <cell r="Y2511"/>
        </row>
        <row r="2512">
          <cell r="Y2512"/>
        </row>
        <row r="2513">
          <cell r="Y2513"/>
        </row>
        <row r="2514">
          <cell r="Y2514"/>
        </row>
        <row r="2515">
          <cell r="Y2515"/>
        </row>
        <row r="2516">
          <cell r="Y2516"/>
        </row>
        <row r="2517">
          <cell r="Y2517"/>
        </row>
        <row r="2518">
          <cell r="Y2518"/>
        </row>
        <row r="2519">
          <cell r="Y2519"/>
        </row>
        <row r="2520">
          <cell r="Y2520"/>
        </row>
        <row r="2521">
          <cell r="Y2521"/>
        </row>
        <row r="2522">
          <cell r="Y2522"/>
        </row>
        <row r="2523">
          <cell r="Y2523"/>
        </row>
        <row r="2524">
          <cell r="Y2524"/>
        </row>
        <row r="2525">
          <cell r="Y2525"/>
        </row>
        <row r="2526">
          <cell r="Y2526"/>
        </row>
        <row r="2527">
          <cell r="Y2527"/>
        </row>
        <row r="2528">
          <cell r="Y2528"/>
        </row>
        <row r="2529">
          <cell r="Y2529"/>
        </row>
        <row r="2530">
          <cell r="Y2530"/>
        </row>
        <row r="2531">
          <cell r="Y2531"/>
        </row>
        <row r="2532">
          <cell r="Y2532"/>
        </row>
        <row r="2533">
          <cell r="Y2533"/>
        </row>
        <row r="2534">
          <cell r="Y2534"/>
        </row>
        <row r="2535">
          <cell r="Y2535"/>
        </row>
        <row r="2536">
          <cell r="Y2536"/>
        </row>
        <row r="2537">
          <cell r="Y2537"/>
        </row>
        <row r="2538">
          <cell r="Y2538"/>
        </row>
        <row r="2539">
          <cell r="Y2539"/>
        </row>
        <row r="2540">
          <cell r="Y2540"/>
        </row>
        <row r="2541">
          <cell r="Y2541"/>
        </row>
        <row r="2542">
          <cell r="Y2542"/>
        </row>
        <row r="2543">
          <cell r="Y2543"/>
        </row>
        <row r="2544">
          <cell r="Y2544"/>
        </row>
        <row r="2545">
          <cell r="Y2545"/>
        </row>
        <row r="2546">
          <cell r="Y2546"/>
        </row>
        <row r="2547">
          <cell r="Y2547"/>
        </row>
        <row r="2548">
          <cell r="Y2548"/>
        </row>
        <row r="2549">
          <cell r="Y2549"/>
        </row>
        <row r="2550">
          <cell r="Y2550"/>
        </row>
        <row r="2551">
          <cell r="Y2551"/>
        </row>
        <row r="2552">
          <cell r="Y2552"/>
        </row>
        <row r="2553">
          <cell r="Y2553"/>
        </row>
        <row r="2554">
          <cell r="Y2554"/>
        </row>
        <row r="2555">
          <cell r="Y2555"/>
        </row>
        <row r="2556">
          <cell r="Y2556"/>
        </row>
        <row r="2557">
          <cell r="Y2557"/>
        </row>
        <row r="2558">
          <cell r="Y2558"/>
        </row>
        <row r="2559">
          <cell r="Y2559"/>
        </row>
        <row r="2560">
          <cell r="Y2560"/>
        </row>
        <row r="2561">
          <cell r="Y2561"/>
        </row>
        <row r="2562">
          <cell r="Y2562"/>
        </row>
        <row r="2563">
          <cell r="Y2563"/>
        </row>
        <row r="2564">
          <cell r="Y2564"/>
        </row>
        <row r="2565">
          <cell r="Y2565"/>
        </row>
        <row r="2566">
          <cell r="Y2566"/>
        </row>
        <row r="2567">
          <cell r="Y2567"/>
        </row>
        <row r="2568">
          <cell r="Y2568"/>
        </row>
        <row r="2569">
          <cell r="Y2569"/>
        </row>
        <row r="2570">
          <cell r="Y2570"/>
        </row>
        <row r="2571">
          <cell r="Y2571"/>
        </row>
        <row r="2572">
          <cell r="Y2572"/>
        </row>
        <row r="2573">
          <cell r="Y2573"/>
        </row>
        <row r="2574">
          <cell r="Y2574"/>
        </row>
        <row r="2575">
          <cell r="Y2575"/>
        </row>
        <row r="2576">
          <cell r="Y2576"/>
        </row>
        <row r="2577">
          <cell r="Y2577"/>
        </row>
        <row r="2578">
          <cell r="Y2578"/>
        </row>
        <row r="2579">
          <cell r="Y2579"/>
        </row>
        <row r="2580">
          <cell r="Y2580"/>
        </row>
        <row r="2581">
          <cell r="Y2581"/>
        </row>
        <row r="2582">
          <cell r="Y2582"/>
        </row>
        <row r="2583">
          <cell r="Y2583"/>
        </row>
        <row r="2584">
          <cell r="Y2584"/>
        </row>
        <row r="2585">
          <cell r="Y2585"/>
        </row>
        <row r="2586">
          <cell r="Y2586"/>
        </row>
        <row r="2587">
          <cell r="Y2587"/>
        </row>
        <row r="2588">
          <cell r="Y2588"/>
        </row>
        <row r="2589">
          <cell r="Y2589"/>
        </row>
        <row r="2590">
          <cell r="Y2590"/>
        </row>
        <row r="2591">
          <cell r="Y2591"/>
        </row>
        <row r="2592">
          <cell r="Y2592"/>
        </row>
        <row r="2593">
          <cell r="Y2593"/>
        </row>
        <row r="2594">
          <cell r="Y2594"/>
        </row>
        <row r="2595">
          <cell r="Y2595"/>
        </row>
        <row r="2596">
          <cell r="Y2596"/>
        </row>
        <row r="2597">
          <cell r="Y2597"/>
        </row>
        <row r="2598">
          <cell r="Y2598"/>
        </row>
        <row r="2599">
          <cell r="Y2599"/>
        </row>
        <row r="2600">
          <cell r="Y2600"/>
        </row>
        <row r="2601">
          <cell r="Y2601"/>
        </row>
        <row r="2602">
          <cell r="Y2602"/>
        </row>
        <row r="2603">
          <cell r="Y2603"/>
        </row>
        <row r="2604">
          <cell r="Y2604"/>
        </row>
        <row r="2605">
          <cell r="Y2605"/>
        </row>
        <row r="2606">
          <cell r="Y2606"/>
        </row>
        <row r="2607">
          <cell r="Y2607"/>
        </row>
        <row r="2608">
          <cell r="Y2608"/>
        </row>
        <row r="2609">
          <cell r="Y2609"/>
        </row>
        <row r="2610">
          <cell r="Y2610"/>
        </row>
        <row r="2611">
          <cell r="Y2611"/>
        </row>
        <row r="2612">
          <cell r="Y2612"/>
        </row>
        <row r="2613">
          <cell r="Y2613"/>
        </row>
        <row r="2614">
          <cell r="Y2614"/>
        </row>
        <row r="2615">
          <cell r="Y2615"/>
        </row>
        <row r="2616">
          <cell r="Y2616"/>
        </row>
        <row r="2617">
          <cell r="Y2617"/>
        </row>
        <row r="2618">
          <cell r="Y2618"/>
        </row>
        <row r="2619">
          <cell r="Y2619"/>
        </row>
        <row r="2620">
          <cell r="Y2620"/>
        </row>
        <row r="2621">
          <cell r="Y2621"/>
        </row>
        <row r="2622">
          <cell r="Y2622"/>
        </row>
        <row r="2623">
          <cell r="Y2623"/>
        </row>
        <row r="2624">
          <cell r="Y2624"/>
        </row>
        <row r="2625">
          <cell r="Y2625"/>
        </row>
        <row r="2626">
          <cell r="Y2626"/>
        </row>
        <row r="2627">
          <cell r="Y2627"/>
        </row>
        <row r="2628">
          <cell r="Y2628"/>
        </row>
        <row r="2629">
          <cell r="Y2629"/>
        </row>
        <row r="2630">
          <cell r="Y2630"/>
        </row>
        <row r="2631">
          <cell r="Y2631"/>
        </row>
        <row r="2632">
          <cell r="Y2632"/>
        </row>
        <row r="2633">
          <cell r="Y2633"/>
        </row>
        <row r="2634">
          <cell r="Y2634"/>
        </row>
        <row r="2635">
          <cell r="Y2635"/>
        </row>
        <row r="2636">
          <cell r="Y2636"/>
        </row>
        <row r="2637">
          <cell r="Y2637"/>
        </row>
        <row r="2638">
          <cell r="Y2638"/>
        </row>
        <row r="2639">
          <cell r="Y2639"/>
        </row>
        <row r="2640">
          <cell r="Y2640"/>
        </row>
        <row r="2641">
          <cell r="Y2641"/>
        </row>
        <row r="2642">
          <cell r="Y2642"/>
        </row>
        <row r="2643">
          <cell r="Y2643"/>
        </row>
        <row r="2644">
          <cell r="Y2644"/>
        </row>
        <row r="2645">
          <cell r="Y2645"/>
        </row>
        <row r="2646">
          <cell r="Y2646"/>
        </row>
        <row r="2647">
          <cell r="Y2647"/>
        </row>
        <row r="2648">
          <cell r="Y2648"/>
        </row>
        <row r="2649">
          <cell r="Y2649"/>
        </row>
        <row r="2650">
          <cell r="Y2650"/>
        </row>
        <row r="2651">
          <cell r="Y2651"/>
        </row>
        <row r="2652">
          <cell r="Y2652"/>
        </row>
        <row r="2653">
          <cell r="Y2653"/>
        </row>
        <row r="2654">
          <cell r="Y2654"/>
        </row>
        <row r="2655">
          <cell r="Y2655"/>
        </row>
        <row r="2656">
          <cell r="Y2656"/>
        </row>
        <row r="2657">
          <cell r="Y2657"/>
        </row>
        <row r="2658">
          <cell r="Y2658"/>
        </row>
        <row r="2659">
          <cell r="Y2659"/>
        </row>
        <row r="2660">
          <cell r="Y2660"/>
        </row>
        <row r="2661">
          <cell r="Y2661"/>
        </row>
        <row r="2662">
          <cell r="Y2662"/>
        </row>
        <row r="2663">
          <cell r="Y2663"/>
        </row>
        <row r="2664">
          <cell r="Y2664"/>
        </row>
        <row r="2665">
          <cell r="Y2665"/>
        </row>
        <row r="2666">
          <cell r="Y2666"/>
        </row>
        <row r="2667">
          <cell r="Y2667"/>
        </row>
        <row r="2668">
          <cell r="Y2668"/>
        </row>
        <row r="2669">
          <cell r="Y2669"/>
        </row>
        <row r="2670">
          <cell r="Y2670"/>
        </row>
        <row r="2671">
          <cell r="Y2671"/>
        </row>
        <row r="2672">
          <cell r="Y2672"/>
        </row>
        <row r="2673">
          <cell r="Y2673"/>
        </row>
        <row r="2674">
          <cell r="Y2674"/>
        </row>
        <row r="2675">
          <cell r="Y2675"/>
        </row>
        <row r="2676">
          <cell r="Y2676"/>
        </row>
        <row r="2677">
          <cell r="Y2677"/>
        </row>
        <row r="2678">
          <cell r="Y2678"/>
        </row>
        <row r="2679">
          <cell r="Y2679"/>
        </row>
        <row r="2680">
          <cell r="Y2680"/>
        </row>
        <row r="2681">
          <cell r="Y2681"/>
        </row>
        <row r="2682">
          <cell r="Y2682"/>
        </row>
        <row r="2683">
          <cell r="Y2683"/>
        </row>
        <row r="2684">
          <cell r="Y2684"/>
        </row>
        <row r="2685">
          <cell r="Y2685"/>
        </row>
        <row r="2686">
          <cell r="Y2686"/>
        </row>
        <row r="2687">
          <cell r="Y2687"/>
        </row>
        <row r="2688">
          <cell r="Y2688"/>
        </row>
        <row r="2689">
          <cell r="Y2689"/>
        </row>
        <row r="2690">
          <cell r="Y2690"/>
        </row>
        <row r="2691">
          <cell r="Y2691"/>
        </row>
        <row r="2692">
          <cell r="Y2692"/>
        </row>
        <row r="2693">
          <cell r="Y2693"/>
        </row>
        <row r="2694">
          <cell r="Y2694"/>
        </row>
        <row r="2695">
          <cell r="Y2695"/>
        </row>
        <row r="2696">
          <cell r="Y2696"/>
        </row>
        <row r="2697">
          <cell r="Y2697"/>
        </row>
        <row r="2698">
          <cell r="Y2698"/>
        </row>
        <row r="2699">
          <cell r="Y2699"/>
        </row>
        <row r="2700">
          <cell r="Y2700"/>
        </row>
        <row r="2701">
          <cell r="Y2701"/>
        </row>
        <row r="2702">
          <cell r="Y2702"/>
        </row>
        <row r="2703">
          <cell r="Y2703"/>
        </row>
        <row r="2704">
          <cell r="Y2704"/>
        </row>
        <row r="2705">
          <cell r="Y2705"/>
        </row>
        <row r="2706">
          <cell r="Y2706"/>
        </row>
        <row r="2707">
          <cell r="Y2707"/>
        </row>
        <row r="2708">
          <cell r="Y2708"/>
        </row>
        <row r="2709">
          <cell r="Y2709"/>
        </row>
        <row r="2710">
          <cell r="Y2710"/>
        </row>
        <row r="2711">
          <cell r="Y2711"/>
        </row>
        <row r="2712">
          <cell r="Y2712"/>
        </row>
        <row r="2713">
          <cell r="Y2713"/>
        </row>
        <row r="2714">
          <cell r="Y2714"/>
        </row>
        <row r="2715">
          <cell r="Y2715"/>
        </row>
        <row r="2716">
          <cell r="Y2716"/>
        </row>
        <row r="2717">
          <cell r="Y2717"/>
        </row>
        <row r="2718">
          <cell r="Y2718"/>
        </row>
        <row r="2719">
          <cell r="Y2719"/>
        </row>
        <row r="2720">
          <cell r="Y2720"/>
        </row>
        <row r="2721">
          <cell r="Y2721"/>
        </row>
        <row r="2722">
          <cell r="Y2722"/>
        </row>
        <row r="2723">
          <cell r="Y2723"/>
        </row>
        <row r="2724">
          <cell r="Y2724"/>
        </row>
        <row r="2725">
          <cell r="Y2725"/>
        </row>
        <row r="2726">
          <cell r="Y2726"/>
        </row>
        <row r="2727">
          <cell r="Y2727"/>
        </row>
        <row r="2728">
          <cell r="Y2728"/>
        </row>
        <row r="2729">
          <cell r="Y2729"/>
        </row>
        <row r="2730">
          <cell r="Y2730"/>
        </row>
        <row r="2731">
          <cell r="Y2731"/>
        </row>
        <row r="2732">
          <cell r="Y2732"/>
        </row>
        <row r="2733">
          <cell r="Y2733"/>
        </row>
        <row r="2734">
          <cell r="Y2734"/>
        </row>
        <row r="2735">
          <cell r="Y2735"/>
        </row>
        <row r="2736">
          <cell r="Y2736"/>
        </row>
        <row r="2737">
          <cell r="Y2737"/>
        </row>
        <row r="2738">
          <cell r="Y2738"/>
        </row>
        <row r="2739">
          <cell r="Y2739"/>
        </row>
        <row r="2740">
          <cell r="Y2740"/>
        </row>
        <row r="2741">
          <cell r="Y2741"/>
        </row>
        <row r="2742">
          <cell r="Y2742"/>
        </row>
        <row r="2743">
          <cell r="Y2743"/>
        </row>
        <row r="2744">
          <cell r="Y2744"/>
        </row>
        <row r="2745">
          <cell r="Y2745"/>
        </row>
        <row r="2746">
          <cell r="Y2746"/>
        </row>
        <row r="2747">
          <cell r="Y2747"/>
        </row>
        <row r="2748">
          <cell r="Y2748"/>
        </row>
        <row r="2749">
          <cell r="Y2749"/>
        </row>
        <row r="2750">
          <cell r="Y2750"/>
        </row>
        <row r="2751">
          <cell r="Y2751"/>
        </row>
        <row r="2752">
          <cell r="Y2752"/>
        </row>
        <row r="2753">
          <cell r="Y2753"/>
        </row>
        <row r="2754">
          <cell r="Y2754"/>
        </row>
        <row r="2755">
          <cell r="Y2755"/>
        </row>
        <row r="2756">
          <cell r="Y2756"/>
        </row>
        <row r="2757">
          <cell r="Y2757"/>
        </row>
        <row r="2758">
          <cell r="Y2758"/>
        </row>
        <row r="2759">
          <cell r="Y2759"/>
        </row>
        <row r="2760">
          <cell r="Y2760"/>
        </row>
        <row r="2761">
          <cell r="Y2761"/>
        </row>
        <row r="2762">
          <cell r="Y2762"/>
        </row>
        <row r="2763">
          <cell r="Y2763"/>
        </row>
        <row r="2764">
          <cell r="Y2764"/>
        </row>
        <row r="2765">
          <cell r="Y2765"/>
        </row>
        <row r="2766">
          <cell r="Y2766"/>
        </row>
        <row r="2767">
          <cell r="Y2767"/>
        </row>
        <row r="2768">
          <cell r="Y2768"/>
        </row>
        <row r="2769">
          <cell r="Y2769"/>
        </row>
        <row r="2770">
          <cell r="Y2770"/>
        </row>
        <row r="2771">
          <cell r="Y2771"/>
        </row>
        <row r="2772">
          <cell r="Y2772"/>
        </row>
        <row r="2773">
          <cell r="Y2773"/>
        </row>
        <row r="2774">
          <cell r="Y2774"/>
        </row>
        <row r="2775">
          <cell r="Y2775"/>
        </row>
        <row r="2776">
          <cell r="Y2776"/>
        </row>
        <row r="2777">
          <cell r="Y2777"/>
        </row>
        <row r="2778">
          <cell r="Y2778"/>
        </row>
        <row r="2779">
          <cell r="Y2779"/>
        </row>
        <row r="2780">
          <cell r="Y2780"/>
        </row>
        <row r="2781">
          <cell r="Y2781"/>
        </row>
        <row r="2782">
          <cell r="Y2782"/>
        </row>
        <row r="2783">
          <cell r="Y2783"/>
        </row>
        <row r="2784">
          <cell r="Y2784"/>
        </row>
        <row r="2785">
          <cell r="Y2785"/>
        </row>
        <row r="2786">
          <cell r="Y2786"/>
        </row>
        <row r="2787">
          <cell r="Y2787"/>
        </row>
        <row r="2788">
          <cell r="Y2788"/>
        </row>
        <row r="2789">
          <cell r="Y2789"/>
        </row>
        <row r="2790">
          <cell r="Y2790"/>
        </row>
        <row r="2791">
          <cell r="Y2791"/>
        </row>
        <row r="2792">
          <cell r="Y2792"/>
        </row>
        <row r="2793">
          <cell r="Y2793"/>
        </row>
        <row r="2794">
          <cell r="Y2794"/>
        </row>
        <row r="2795">
          <cell r="Y2795"/>
        </row>
        <row r="2796">
          <cell r="Y2796"/>
        </row>
        <row r="2797">
          <cell r="Y2797"/>
        </row>
        <row r="2798">
          <cell r="Y2798"/>
        </row>
        <row r="2799">
          <cell r="Y2799"/>
        </row>
        <row r="2800">
          <cell r="Y2800"/>
        </row>
        <row r="2801">
          <cell r="Y2801"/>
        </row>
        <row r="2802">
          <cell r="Y2802"/>
        </row>
        <row r="2803">
          <cell r="Y2803"/>
        </row>
        <row r="2804">
          <cell r="Y2804"/>
        </row>
        <row r="2805">
          <cell r="Y2805"/>
        </row>
        <row r="2806">
          <cell r="Y2806"/>
        </row>
        <row r="2807">
          <cell r="Y2807"/>
        </row>
        <row r="2808">
          <cell r="Y2808"/>
        </row>
        <row r="2809">
          <cell r="Y2809"/>
        </row>
        <row r="2810">
          <cell r="Y2810"/>
        </row>
        <row r="2811">
          <cell r="Y2811"/>
        </row>
        <row r="2812">
          <cell r="Y2812"/>
        </row>
        <row r="2813">
          <cell r="Y2813"/>
        </row>
        <row r="2814">
          <cell r="Y2814"/>
        </row>
        <row r="2815">
          <cell r="Y2815"/>
        </row>
        <row r="2816">
          <cell r="Y2816"/>
        </row>
        <row r="2817">
          <cell r="Y2817"/>
        </row>
        <row r="2818">
          <cell r="Y2818"/>
        </row>
        <row r="2819">
          <cell r="Y2819"/>
        </row>
        <row r="2820">
          <cell r="Y2820"/>
        </row>
        <row r="2821">
          <cell r="Y2821"/>
        </row>
        <row r="2822">
          <cell r="Y2822"/>
        </row>
        <row r="2823">
          <cell r="Y2823"/>
        </row>
        <row r="2824">
          <cell r="Y2824"/>
        </row>
        <row r="2825">
          <cell r="Y2825"/>
        </row>
        <row r="2826">
          <cell r="Y2826"/>
        </row>
        <row r="2827">
          <cell r="Y2827"/>
        </row>
        <row r="2828">
          <cell r="Y2828"/>
        </row>
        <row r="2829">
          <cell r="Y2829"/>
        </row>
        <row r="2830">
          <cell r="Y2830"/>
        </row>
        <row r="2831">
          <cell r="Y2831"/>
        </row>
        <row r="2832">
          <cell r="Y2832"/>
        </row>
        <row r="2833">
          <cell r="Y2833"/>
        </row>
        <row r="2834">
          <cell r="Y2834"/>
        </row>
        <row r="2835">
          <cell r="Y2835"/>
        </row>
        <row r="2836">
          <cell r="Y2836"/>
        </row>
        <row r="2837">
          <cell r="Y2837"/>
        </row>
        <row r="2838">
          <cell r="Y2838"/>
        </row>
        <row r="2839">
          <cell r="Y2839"/>
        </row>
        <row r="2840">
          <cell r="Y2840"/>
        </row>
        <row r="2841">
          <cell r="Y2841"/>
        </row>
        <row r="2842">
          <cell r="Y2842"/>
        </row>
        <row r="2843">
          <cell r="Y2843"/>
        </row>
        <row r="2844">
          <cell r="Y2844"/>
        </row>
        <row r="2845">
          <cell r="Y2845"/>
        </row>
        <row r="2846">
          <cell r="Y2846"/>
        </row>
        <row r="2847">
          <cell r="Y2847"/>
        </row>
        <row r="2848">
          <cell r="Y2848"/>
        </row>
        <row r="2849">
          <cell r="Y2849"/>
        </row>
        <row r="2850">
          <cell r="Y2850"/>
        </row>
        <row r="2851">
          <cell r="Y2851"/>
        </row>
        <row r="2852">
          <cell r="Y2852"/>
        </row>
        <row r="2853">
          <cell r="Y2853"/>
        </row>
        <row r="2854">
          <cell r="Y2854"/>
        </row>
        <row r="2855">
          <cell r="Y2855"/>
        </row>
        <row r="2856">
          <cell r="Y2856"/>
        </row>
        <row r="2857">
          <cell r="Y2857"/>
        </row>
        <row r="2858">
          <cell r="Y2858"/>
        </row>
        <row r="2859">
          <cell r="Y2859"/>
        </row>
        <row r="2860">
          <cell r="Y2860"/>
        </row>
        <row r="2861">
          <cell r="Y2861"/>
        </row>
        <row r="2862">
          <cell r="Y2862"/>
        </row>
        <row r="2863">
          <cell r="Y2863"/>
        </row>
        <row r="2864">
          <cell r="Y2864"/>
        </row>
        <row r="2865">
          <cell r="Y2865"/>
        </row>
        <row r="2866">
          <cell r="Y2866"/>
        </row>
        <row r="2867">
          <cell r="Y2867"/>
        </row>
        <row r="2868">
          <cell r="Y2868"/>
        </row>
        <row r="2869">
          <cell r="Y2869"/>
        </row>
        <row r="2870">
          <cell r="Y2870"/>
        </row>
        <row r="2871">
          <cell r="Y2871"/>
        </row>
        <row r="2872">
          <cell r="Y2872"/>
        </row>
        <row r="2873">
          <cell r="Y2873"/>
        </row>
        <row r="2874">
          <cell r="Y2874"/>
        </row>
        <row r="2875">
          <cell r="Y2875"/>
        </row>
        <row r="2876">
          <cell r="Y2876"/>
        </row>
        <row r="2877">
          <cell r="Y2877"/>
        </row>
        <row r="2878">
          <cell r="Y2878"/>
        </row>
        <row r="2879">
          <cell r="Y2879"/>
        </row>
        <row r="2880">
          <cell r="Y2880"/>
        </row>
        <row r="2881">
          <cell r="Y2881"/>
        </row>
        <row r="2882">
          <cell r="Y2882"/>
        </row>
        <row r="2883">
          <cell r="Y2883"/>
        </row>
        <row r="2884">
          <cell r="Y2884"/>
        </row>
        <row r="2885">
          <cell r="Y2885"/>
        </row>
        <row r="2886">
          <cell r="Y2886"/>
        </row>
        <row r="2887">
          <cell r="Y2887"/>
        </row>
        <row r="2888">
          <cell r="Y2888"/>
        </row>
        <row r="2889">
          <cell r="Y2889"/>
        </row>
        <row r="2890">
          <cell r="Y2890"/>
        </row>
        <row r="2891">
          <cell r="Y2891"/>
        </row>
        <row r="2892">
          <cell r="Y2892"/>
        </row>
        <row r="2893">
          <cell r="Y2893"/>
        </row>
        <row r="2894">
          <cell r="Y2894"/>
        </row>
        <row r="2895">
          <cell r="Y2895"/>
        </row>
        <row r="2896">
          <cell r="Y2896"/>
        </row>
        <row r="2897">
          <cell r="Y2897"/>
        </row>
        <row r="2898">
          <cell r="Y2898"/>
        </row>
        <row r="2899">
          <cell r="Y2899"/>
        </row>
        <row r="2900">
          <cell r="Y2900"/>
        </row>
        <row r="2901">
          <cell r="Y2901"/>
        </row>
        <row r="2902">
          <cell r="Y2902"/>
        </row>
        <row r="2903">
          <cell r="Y2903"/>
        </row>
        <row r="2904">
          <cell r="Y2904"/>
        </row>
        <row r="2905">
          <cell r="Y2905"/>
        </row>
        <row r="2906">
          <cell r="Y2906"/>
        </row>
        <row r="2907">
          <cell r="Y2907"/>
        </row>
        <row r="2908">
          <cell r="Y2908"/>
        </row>
        <row r="2909">
          <cell r="Y2909"/>
        </row>
        <row r="2910">
          <cell r="Y2910"/>
        </row>
        <row r="2911">
          <cell r="Y2911"/>
        </row>
        <row r="2912">
          <cell r="Y2912"/>
        </row>
        <row r="2913">
          <cell r="Y2913"/>
        </row>
        <row r="2914">
          <cell r="Y2914"/>
        </row>
        <row r="2915">
          <cell r="Y2915"/>
        </row>
        <row r="2916">
          <cell r="Y2916"/>
        </row>
        <row r="2917">
          <cell r="Y2917"/>
        </row>
        <row r="2918">
          <cell r="Y2918"/>
        </row>
        <row r="2919">
          <cell r="Y2919"/>
        </row>
        <row r="2920">
          <cell r="Y2920"/>
        </row>
        <row r="2921">
          <cell r="Y2921"/>
        </row>
        <row r="2922">
          <cell r="Y2922"/>
        </row>
        <row r="2923">
          <cell r="Y2923"/>
        </row>
        <row r="2924">
          <cell r="Y2924"/>
        </row>
        <row r="2925">
          <cell r="Y2925"/>
        </row>
        <row r="2926">
          <cell r="Y2926"/>
        </row>
        <row r="2927">
          <cell r="Y2927"/>
        </row>
        <row r="2928">
          <cell r="Y2928"/>
        </row>
        <row r="2929">
          <cell r="Y2929"/>
        </row>
        <row r="2930">
          <cell r="Y2930"/>
        </row>
        <row r="2931">
          <cell r="Y2931"/>
        </row>
        <row r="2932">
          <cell r="Y2932"/>
        </row>
        <row r="2933">
          <cell r="Y2933"/>
        </row>
        <row r="2934">
          <cell r="Y2934"/>
        </row>
        <row r="2935">
          <cell r="Y2935"/>
        </row>
        <row r="2936">
          <cell r="Y2936"/>
        </row>
        <row r="2937">
          <cell r="Y2937"/>
        </row>
        <row r="2938">
          <cell r="Y2938"/>
        </row>
        <row r="2939">
          <cell r="Y2939"/>
        </row>
        <row r="2940">
          <cell r="Y2940"/>
        </row>
        <row r="2941">
          <cell r="Y2941"/>
        </row>
        <row r="2942">
          <cell r="Y2942"/>
        </row>
        <row r="2943">
          <cell r="Y2943"/>
        </row>
        <row r="2944">
          <cell r="Y2944"/>
        </row>
        <row r="2945">
          <cell r="Y2945"/>
        </row>
        <row r="2946">
          <cell r="Y2946"/>
        </row>
        <row r="2947">
          <cell r="Y2947"/>
        </row>
        <row r="2948">
          <cell r="Y2948"/>
        </row>
        <row r="2949">
          <cell r="Y2949"/>
        </row>
        <row r="2950">
          <cell r="Y2950"/>
        </row>
        <row r="2951">
          <cell r="Y2951"/>
        </row>
        <row r="2952">
          <cell r="Y2952"/>
        </row>
        <row r="2953">
          <cell r="Y2953"/>
        </row>
        <row r="2954">
          <cell r="Y2954"/>
        </row>
        <row r="2955">
          <cell r="Y2955"/>
        </row>
        <row r="2956">
          <cell r="Y2956"/>
        </row>
        <row r="2957">
          <cell r="Y2957"/>
        </row>
        <row r="2958">
          <cell r="Y2958"/>
        </row>
        <row r="2959">
          <cell r="Y2959"/>
        </row>
        <row r="2960">
          <cell r="Y2960"/>
        </row>
        <row r="2961">
          <cell r="Y2961"/>
        </row>
        <row r="2962">
          <cell r="Y2962"/>
        </row>
        <row r="2963">
          <cell r="Y2963"/>
        </row>
        <row r="2964">
          <cell r="Y2964"/>
        </row>
        <row r="2965">
          <cell r="Y2965"/>
        </row>
        <row r="2966">
          <cell r="Y2966"/>
        </row>
        <row r="2967">
          <cell r="Y2967"/>
        </row>
        <row r="2968">
          <cell r="Y2968"/>
        </row>
        <row r="2969">
          <cell r="Y2969"/>
        </row>
        <row r="2970">
          <cell r="Y2970"/>
        </row>
        <row r="2971">
          <cell r="Y2971"/>
        </row>
        <row r="2972">
          <cell r="Y2972"/>
        </row>
        <row r="2973">
          <cell r="Y2973"/>
        </row>
        <row r="2974">
          <cell r="Y2974"/>
        </row>
        <row r="2975">
          <cell r="Y2975"/>
        </row>
        <row r="2976">
          <cell r="Y2976"/>
        </row>
        <row r="2977">
          <cell r="Y2977"/>
        </row>
        <row r="2978">
          <cell r="Y2978"/>
        </row>
        <row r="2979">
          <cell r="Y2979"/>
        </row>
        <row r="2980">
          <cell r="Y2980"/>
        </row>
        <row r="2981">
          <cell r="Y2981"/>
        </row>
        <row r="2982">
          <cell r="Y2982"/>
        </row>
        <row r="2983">
          <cell r="Y2983"/>
        </row>
        <row r="2984">
          <cell r="Y2984"/>
        </row>
        <row r="2985">
          <cell r="Y2985"/>
        </row>
        <row r="2986">
          <cell r="Y2986"/>
        </row>
        <row r="2987">
          <cell r="Y2987"/>
        </row>
        <row r="2988">
          <cell r="Y2988"/>
        </row>
        <row r="2989">
          <cell r="Y2989"/>
        </row>
        <row r="2990">
          <cell r="Y2990"/>
        </row>
        <row r="2991">
          <cell r="Y2991"/>
        </row>
        <row r="2992">
          <cell r="Y2992"/>
        </row>
        <row r="2993">
          <cell r="Y2993"/>
        </row>
        <row r="2994">
          <cell r="Y2994"/>
        </row>
        <row r="2995">
          <cell r="Y2995"/>
        </row>
        <row r="2996">
          <cell r="Y2996"/>
        </row>
        <row r="2997">
          <cell r="Y2997"/>
        </row>
        <row r="2998">
          <cell r="Y2998"/>
        </row>
        <row r="2999">
          <cell r="Y2999"/>
        </row>
        <row r="3000">
          <cell r="Y3000"/>
        </row>
        <row r="3001">
          <cell r="Y3001"/>
        </row>
        <row r="3002">
          <cell r="Y3002"/>
        </row>
        <row r="3003">
          <cell r="Y3003"/>
        </row>
        <row r="3004">
          <cell r="Y3004"/>
        </row>
        <row r="3005">
          <cell r="Y3005"/>
        </row>
        <row r="3006">
          <cell r="Y3006"/>
        </row>
        <row r="3007">
          <cell r="Y3007"/>
        </row>
        <row r="3008">
          <cell r="Y3008"/>
        </row>
        <row r="3009">
          <cell r="Y3009"/>
        </row>
        <row r="3010">
          <cell r="Y3010"/>
        </row>
        <row r="3011">
          <cell r="Y3011"/>
        </row>
        <row r="3012">
          <cell r="Y3012"/>
        </row>
        <row r="3013">
          <cell r="Y3013"/>
        </row>
        <row r="3014">
          <cell r="Y3014"/>
        </row>
        <row r="3015">
          <cell r="Y3015"/>
        </row>
        <row r="3016">
          <cell r="Y3016"/>
        </row>
        <row r="3017">
          <cell r="Y3017"/>
        </row>
        <row r="3018">
          <cell r="Y3018"/>
        </row>
        <row r="3019">
          <cell r="Y3019"/>
        </row>
        <row r="3020">
          <cell r="Y3020"/>
        </row>
        <row r="3021">
          <cell r="Y3021"/>
        </row>
        <row r="3022">
          <cell r="Y3022"/>
        </row>
        <row r="3023">
          <cell r="Y3023"/>
        </row>
        <row r="3024">
          <cell r="Y3024"/>
        </row>
        <row r="3025">
          <cell r="Y3025"/>
        </row>
        <row r="3026">
          <cell r="Y3026"/>
        </row>
        <row r="3027">
          <cell r="Y3027"/>
        </row>
        <row r="3028">
          <cell r="Y3028"/>
        </row>
        <row r="3029">
          <cell r="Y3029"/>
        </row>
        <row r="3030">
          <cell r="Y3030"/>
        </row>
        <row r="3031">
          <cell r="Y3031"/>
        </row>
        <row r="3032">
          <cell r="Y3032"/>
        </row>
        <row r="3033">
          <cell r="Y3033"/>
        </row>
        <row r="3034">
          <cell r="Y3034"/>
        </row>
        <row r="3035">
          <cell r="Y3035"/>
        </row>
        <row r="3036">
          <cell r="Y3036"/>
        </row>
        <row r="3037">
          <cell r="Y3037"/>
        </row>
        <row r="3038">
          <cell r="Y3038"/>
        </row>
        <row r="3039">
          <cell r="Y3039"/>
        </row>
        <row r="3040">
          <cell r="Y3040"/>
        </row>
        <row r="3041">
          <cell r="Y3041"/>
        </row>
        <row r="3042">
          <cell r="Y3042"/>
        </row>
        <row r="3043">
          <cell r="Y3043"/>
        </row>
        <row r="3044">
          <cell r="Y3044"/>
        </row>
        <row r="3045">
          <cell r="Y3045"/>
        </row>
        <row r="3046">
          <cell r="Y3046"/>
        </row>
        <row r="3047">
          <cell r="Y3047"/>
        </row>
        <row r="3048">
          <cell r="Y3048"/>
        </row>
        <row r="3049">
          <cell r="Y3049"/>
        </row>
        <row r="3050">
          <cell r="Y3050"/>
        </row>
        <row r="3051">
          <cell r="Y3051"/>
        </row>
        <row r="3052">
          <cell r="Y3052"/>
        </row>
        <row r="3053">
          <cell r="Y3053"/>
        </row>
        <row r="3054">
          <cell r="Y3054"/>
        </row>
        <row r="3055">
          <cell r="Y3055"/>
        </row>
        <row r="3056">
          <cell r="Y3056"/>
        </row>
        <row r="3057">
          <cell r="Y3057"/>
        </row>
        <row r="3058">
          <cell r="Y3058"/>
        </row>
        <row r="3059">
          <cell r="Y3059"/>
        </row>
        <row r="3060">
          <cell r="Y3060"/>
        </row>
        <row r="3061">
          <cell r="Y3061"/>
        </row>
        <row r="3062">
          <cell r="Y3062"/>
        </row>
        <row r="3063">
          <cell r="Y3063"/>
        </row>
        <row r="3064">
          <cell r="Y3064"/>
        </row>
        <row r="3065">
          <cell r="Y3065"/>
        </row>
        <row r="3066">
          <cell r="Y3066"/>
        </row>
        <row r="3067">
          <cell r="Y3067"/>
        </row>
        <row r="3068">
          <cell r="Y3068"/>
        </row>
        <row r="3069">
          <cell r="Y3069"/>
        </row>
        <row r="3070">
          <cell r="Y3070"/>
        </row>
        <row r="3071">
          <cell r="Y3071"/>
        </row>
        <row r="3072">
          <cell r="Y3072"/>
        </row>
        <row r="3073">
          <cell r="Y3073"/>
        </row>
        <row r="3074">
          <cell r="Y3074"/>
        </row>
        <row r="3075">
          <cell r="Y3075"/>
        </row>
        <row r="3076">
          <cell r="Y3076"/>
        </row>
        <row r="3077">
          <cell r="Y3077"/>
        </row>
        <row r="3078">
          <cell r="Y3078"/>
        </row>
        <row r="3079">
          <cell r="Y3079"/>
        </row>
        <row r="3080">
          <cell r="Y3080"/>
        </row>
        <row r="3081">
          <cell r="Y3081"/>
        </row>
        <row r="3082">
          <cell r="Y3082"/>
        </row>
        <row r="3083">
          <cell r="Y3083"/>
        </row>
        <row r="3084">
          <cell r="Y3084"/>
        </row>
        <row r="3085">
          <cell r="Y3085"/>
        </row>
        <row r="3086">
          <cell r="Y3086"/>
        </row>
        <row r="3087">
          <cell r="Y3087"/>
        </row>
        <row r="3088">
          <cell r="Y3088"/>
        </row>
        <row r="3089">
          <cell r="Y3089"/>
        </row>
        <row r="3090">
          <cell r="Y3090"/>
        </row>
        <row r="3091">
          <cell r="Y3091"/>
        </row>
        <row r="3092">
          <cell r="Y3092"/>
        </row>
        <row r="3093">
          <cell r="Y3093"/>
        </row>
        <row r="3094">
          <cell r="Y3094"/>
        </row>
        <row r="3095">
          <cell r="Y3095"/>
        </row>
        <row r="3096">
          <cell r="Y3096"/>
        </row>
        <row r="3097">
          <cell r="Y3097"/>
        </row>
        <row r="3098">
          <cell r="Y3098"/>
        </row>
        <row r="3099">
          <cell r="Y3099"/>
        </row>
        <row r="3100">
          <cell r="Y3100"/>
        </row>
        <row r="3101">
          <cell r="Y3101"/>
        </row>
        <row r="3102">
          <cell r="Y3102"/>
        </row>
        <row r="3103">
          <cell r="Y3103"/>
        </row>
        <row r="3104">
          <cell r="Y3104"/>
        </row>
        <row r="3105">
          <cell r="Y3105"/>
        </row>
        <row r="3106">
          <cell r="Y3106"/>
        </row>
        <row r="3107">
          <cell r="Y3107"/>
        </row>
        <row r="3108">
          <cell r="Y3108"/>
        </row>
        <row r="3109">
          <cell r="Y3109"/>
        </row>
        <row r="3110">
          <cell r="Y3110"/>
        </row>
        <row r="3111">
          <cell r="Y3111"/>
        </row>
        <row r="3112">
          <cell r="Y3112"/>
        </row>
        <row r="3113">
          <cell r="Y3113"/>
        </row>
        <row r="3114">
          <cell r="Y3114"/>
        </row>
        <row r="3115">
          <cell r="Y3115"/>
        </row>
        <row r="3116">
          <cell r="Y3116"/>
        </row>
        <row r="3117">
          <cell r="Y3117"/>
        </row>
        <row r="3118">
          <cell r="Y3118"/>
        </row>
        <row r="3119">
          <cell r="Y3119"/>
        </row>
        <row r="3120">
          <cell r="Y3120"/>
        </row>
        <row r="3121">
          <cell r="Y3121"/>
        </row>
        <row r="3122">
          <cell r="Y3122"/>
        </row>
        <row r="3123">
          <cell r="Y3123"/>
        </row>
        <row r="3124">
          <cell r="Y3124"/>
        </row>
        <row r="3125">
          <cell r="Y3125"/>
        </row>
        <row r="3126">
          <cell r="Y3126"/>
        </row>
        <row r="3127">
          <cell r="Y3127"/>
        </row>
        <row r="3128">
          <cell r="Y3128"/>
        </row>
        <row r="3129">
          <cell r="Y3129"/>
        </row>
        <row r="3130">
          <cell r="Y3130"/>
        </row>
        <row r="3131">
          <cell r="Y3131"/>
        </row>
        <row r="3132">
          <cell r="Y3132"/>
        </row>
        <row r="3133">
          <cell r="Y3133"/>
        </row>
        <row r="3134">
          <cell r="Y3134"/>
        </row>
        <row r="3135">
          <cell r="Y3135"/>
        </row>
        <row r="3136">
          <cell r="Y3136"/>
        </row>
        <row r="3137">
          <cell r="Y3137"/>
        </row>
        <row r="3138">
          <cell r="Y3138"/>
        </row>
        <row r="3139">
          <cell r="Y3139"/>
        </row>
        <row r="3140">
          <cell r="Y3140"/>
        </row>
        <row r="3141">
          <cell r="Y3141"/>
        </row>
        <row r="3142">
          <cell r="Y3142"/>
        </row>
        <row r="3143">
          <cell r="Y3143"/>
        </row>
        <row r="3144">
          <cell r="Y3144"/>
        </row>
        <row r="3145">
          <cell r="Y3145"/>
        </row>
        <row r="3146">
          <cell r="Y3146"/>
        </row>
        <row r="3147">
          <cell r="Y3147"/>
        </row>
        <row r="3148">
          <cell r="Y3148"/>
        </row>
        <row r="3149">
          <cell r="Y3149"/>
        </row>
        <row r="3150">
          <cell r="Y3150"/>
        </row>
        <row r="3151">
          <cell r="Y3151"/>
        </row>
        <row r="3152">
          <cell r="Y3152"/>
        </row>
        <row r="3153">
          <cell r="Y3153"/>
        </row>
        <row r="3154">
          <cell r="Y3154"/>
        </row>
        <row r="3155">
          <cell r="Y3155"/>
        </row>
        <row r="3156">
          <cell r="Y3156"/>
        </row>
        <row r="3157">
          <cell r="Y3157"/>
        </row>
        <row r="3158">
          <cell r="Y3158"/>
        </row>
        <row r="3159">
          <cell r="Y3159"/>
        </row>
        <row r="3160">
          <cell r="Y3160"/>
        </row>
        <row r="3161">
          <cell r="Y3161"/>
        </row>
        <row r="3162">
          <cell r="Y3162"/>
        </row>
        <row r="3163">
          <cell r="Y3163"/>
        </row>
        <row r="3164">
          <cell r="Y3164"/>
        </row>
        <row r="3165">
          <cell r="Y3165"/>
        </row>
        <row r="3166">
          <cell r="Y3166"/>
        </row>
        <row r="3167">
          <cell r="Y3167"/>
        </row>
        <row r="3168">
          <cell r="Y3168"/>
        </row>
        <row r="3169">
          <cell r="Y3169"/>
        </row>
        <row r="3170">
          <cell r="Y3170"/>
        </row>
        <row r="3171">
          <cell r="Y3171"/>
        </row>
        <row r="3172">
          <cell r="Y3172"/>
        </row>
        <row r="3173">
          <cell r="Y3173"/>
        </row>
        <row r="3174">
          <cell r="Y3174"/>
        </row>
        <row r="3175">
          <cell r="Y3175"/>
        </row>
        <row r="3176">
          <cell r="Y3176"/>
        </row>
        <row r="3177">
          <cell r="Y3177"/>
        </row>
        <row r="3178">
          <cell r="Y3178"/>
        </row>
        <row r="3179">
          <cell r="Y3179"/>
        </row>
        <row r="3180">
          <cell r="Y3180"/>
        </row>
        <row r="3181">
          <cell r="Y3181"/>
        </row>
        <row r="3182">
          <cell r="Y3182"/>
        </row>
        <row r="3183">
          <cell r="Y3183"/>
        </row>
        <row r="3184">
          <cell r="Y3184"/>
        </row>
        <row r="3185">
          <cell r="Y3185"/>
        </row>
        <row r="3186">
          <cell r="Y3186"/>
        </row>
        <row r="3187">
          <cell r="Y3187"/>
        </row>
        <row r="3188">
          <cell r="Y3188"/>
        </row>
        <row r="3189">
          <cell r="Y3189"/>
        </row>
        <row r="3190">
          <cell r="Y3190"/>
        </row>
        <row r="3191">
          <cell r="Y3191"/>
        </row>
        <row r="3192">
          <cell r="Y3192"/>
        </row>
        <row r="3193">
          <cell r="Y3193"/>
        </row>
        <row r="3194">
          <cell r="Y3194"/>
        </row>
        <row r="3195">
          <cell r="Y3195"/>
        </row>
        <row r="3196">
          <cell r="Y3196"/>
        </row>
        <row r="3197">
          <cell r="Y3197"/>
        </row>
        <row r="3198">
          <cell r="Y3198"/>
        </row>
        <row r="3199">
          <cell r="Y3199"/>
        </row>
        <row r="3200">
          <cell r="Y3200"/>
        </row>
        <row r="3201">
          <cell r="Y3201"/>
        </row>
        <row r="3202">
          <cell r="Y3202"/>
        </row>
        <row r="3203">
          <cell r="Y3203"/>
        </row>
        <row r="3204">
          <cell r="Y3204"/>
        </row>
        <row r="3205">
          <cell r="Y3205"/>
        </row>
        <row r="3206">
          <cell r="Y3206"/>
        </row>
        <row r="3207">
          <cell r="Y3207"/>
        </row>
        <row r="3208">
          <cell r="Y3208"/>
        </row>
        <row r="3209">
          <cell r="Y3209"/>
        </row>
        <row r="3210">
          <cell r="Y3210"/>
        </row>
        <row r="3211">
          <cell r="Y3211"/>
        </row>
        <row r="3212">
          <cell r="Y3212"/>
        </row>
        <row r="3213">
          <cell r="Y3213"/>
        </row>
        <row r="3214">
          <cell r="Y3214"/>
        </row>
        <row r="3215">
          <cell r="Y3215"/>
        </row>
        <row r="3216">
          <cell r="Y3216"/>
        </row>
        <row r="3217">
          <cell r="Y3217"/>
        </row>
        <row r="3218">
          <cell r="Y3218"/>
        </row>
        <row r="3219">
          <cell r="Y3219"/>
        </row>
        <row r="3220">
          <cell r="Y3220"/>
        </row>
        <row r="3221">
          <cell r="Y3221"/>
        </row>
        <row r="3222">
          <cell r="Y3222"/>
        </row>
        <row r="3223">
          <cell r="Y3223"/>
        </row>
        <row r="3224">
          <cell r="Y3224"/>
        </row>
        <row r="3225">
          <cell r="Y3225"/>
        </row>
        <row r="3226">
          <cell r="Y3226"/>
        </row>
        <row r="3227">
          <cell r="Y3227"/>
        </row>
        <row r="3228">
          <cell r="Y3228"/>
        </row>
        <row r="3229">
          <cell r="Y3229"/>
        </row>
        <row r="3230">
          <cell r="Y3230"/>
        </row>
        <row r="3231">
          <cell r="Y3231"/>
        </row>
        <row r="3232">
          <cell r="Y3232"/>
        </row>
        <row r="3233">
          <cell r="Y3233"/>
        </row>
        <row r="3234">
          <cell r="Y3234"/>
        </row>
        <row r="3235">
          <cell r="Y3235"/>
        </row>
        <row r="3236">
          <cell r="Y3236"/>
        </row>
        <row r="3237">
          <cell r="Y3237"/>
        </row>
        <row r="3238">
          <cell r="Y3238"/>
        </row>
        <row r="3239">
          <cell r="Y3239"/>
        </row>
        <row r="3240">
          <cell r="Y3240"/>
        </row>
        <row r="3241">
          <cell r="Y3241"/>
        </row>
        <row r="3242">
          <cell r="Y3242"/>
        </row>
        <row r="3243">
          <cell r="Y3243"/>
        </row>
        <row r="3244">
          <cell r="Y3244"/>
        </row>
        <row r="3245">
          <cell r="Y3245"/>
        </row>
        <row r="3246">
          <cell r="Y3246"/>
        </row>
        <row r="3247">
          <cell r="Y3247"/>
        </row>
        <row r="3248">
          <cell r="Y3248"/>
        </row>
        <row r="3249">
          <cell r="Y3249"/>
        </row>
        <row r="3250">
          <cell r="Y3250"/>
        </row>
        <row r="3251">
          <cell r="Y3251"/>
        </row>
        <row r="3252">
          <cell r="Y3252"/>
        </row>
        <row r="3253">
          <cell r="Y3253"/>
        </row>
        <row r="3254">
          <cell r="Y3254"/>
        </row>
        <row r="3255">
          <cell r="Y3255"/>
        </row>
        <row r="3256">
          <cell r="Y3256"/>
        </row>
        <row r="3257">
          <cell r="Y3257"/>
        </row>
        <row r="3258">
          <cell r="Y3258"/>
        </row>
        <row r="3259">
          <cell r="Y3259"/>
        </row>
        <row r="3260">
          <cell r="Y3260"/>
        </row>
        <row r="3261">
          <cell r="Y3261"/>
        </row>
        <row r="3262">
          <cell r="Y3262"/>
        </row>
        <row r="3263">
          <cell r="Y3263"/>
        </row>
        <row r="3264">
          <cell r="Y3264"/>
        </row>
        <row r="3265">
          <cell r="Y3265"/>
        </row>
        <row r="3266">
          <cell r="Y3266"/>
        </row>
        <row r="3267">
          <cell r="Y3267"/>
        </row>
        <row r="3268">
          <cell r="Y3268"/>
        </row>
        <row r="3269">
          <cell r="Y3269"/>
        </row>
        <row r="3270">
          <cell r="Y3270"/>
        </row>
        <row r="3271">
          <cell r="Y3271"/>
        </row>
        <row r="3272">
          <cell r="Y3272"/>
        </row>
        <row r="3273">
          <cell r="Y3273"/>
        </row>
        <row r="3274">
          <cell r="Y3274"/>
        </row>
        <row r="3275">
          <cell r="Y3275"/>
        </row>
        <row r="3276">
          <cell r="Y3276"/>
        </row>
        <row r="3277">
          <cell r="Y3277"/>
        </row>
        <row r="3278">
          <cell r="Y3278"/>
        </row>
        <row r="3279">
          <cell r="Y3279"/>
        </row>
        <row r="3280">
          <cell r="Y3280"/>
        </row>
        <row r="3281">
          <cell r="Y3281"/>
        </row>
        <row r="3282">
          <cell r="Y3282"/>
        </row>
        <row r="3283">
          <cell r="Y3283"/>
        </row>
        <row r="3284">
          <cell r="Y3284"/>
        </row>
        <row r="3285">
          <cell r="Y3285"/>
        </row>
        <row r="3286">
          <cell r="Y3286"/>
        </row>
        <row r="3287">
          <cell r="Y3287"/>
        </row>
        <row r="3288">
          <cell r="Y3288"/>
        </row>
        <row r="3289">
          <cell r="Y3289"/>
        </row>
        <row r="3290">
          <cell r="Y3290"/>
        </row>
        <row r="3291">
          <cell r="Y3291"/>
        </row>
        <row r="3292">
          <cell r="Y3292"/>
        </row>
        <row r="3293">
          <cell r="Y3293"/>
        </row>
        <row r="3294">
          <cell r="Y3294"/>
        </row>
        <row r="3295">
          <cell r="Y3295"/>
        </row>
        <row r="3296">
          <cell r="Y3296"/>
        </row>
        <row r="3297">
          <cell r="Y3297"/>
        </row>
        <row r="3298">
          <cell r="Y3298"/>
        </row>
        <row r="3299">
          <cell r="Y3299"/>
        </row>
        <row r="3300">
          <cell r="Y3300"/>
        </row>
        <row r="3301">
          <cell r="Y3301"/>
        </row>
        <row r="3302">
          <cell r="Y3302"/>
        </row>
        <row r="3303">
          <cell r="Y3303"/>
        </row>
        <row r="3304">
          <cell r="Y3304"/>
        </row>
        <row r="3305">
          <cell r="Y3305"/>
        </row>
        <row r="3306">
          <cell r="Y3306"/>
        </row>
        <row r="3307">
          <cell r="Y3307"/>
        </row>
        <row r="3308">
          <cell r="Y3308"/>
        </row>
        <row r="3309">
          <cell r="Y3309"/>
        </row>
        <row r="3310">
          <cell r="Y3310"/>
        </row>
        <row r="3311">
          <cell r="Y3311"/>
        </row>
        <row r="3312">
          <cell r="Y3312"/>
        </row>
        <row r="3313">
          <cell r="Y3313"/>
        </row>
        <row r="3314">
          <cell r="Y3314"/>
        </row>
        <row r="3315">
          <cell r="Y3315"/>
        </row>
        <row r="3316">
          <cell r="Y3316"/>
        </row>
        <row r="3317">
          <cell r="Y3317"/>
        </row>
        <row r="3318">
          <cell r="Y3318"/>
        </row>
        <row r="3319">
          <cell r="Y3319"/>
        </row>
        <row r="3320">
          <cell r="Y3320"/>
        </row>
        <row r="3321">
          <cell r="Y3321"/>
        </row>
        <row r="3322">
          <cell r="Y3322"/>
        </row>
        <row r="3323">
          <cell r="Y3323"/>
        </row>
        <row r="3324">
          <cell r="Y3324"/>
        </row>
        <row r="3325">
          <cell r="Y3325"/>
        </row>
        <row r="3326">
          <cell r="Y3326"/>
        </row>
        <row r="3327">
          <cell r="Y3327"/>
        </row>
        <row r="3328">
          <cell r="Y3328"/>
        </row>
        <row r="3329">
          <cell r="Y3329"/>
        </row>
        <row r="3330">
          <cell r="Y3330"/>
        </row>
        <row r="3331">
          <cell r="Y3331"/>
        </row>
        <row r="3332">
          <cell r="Y3332"/>
        </row>
        <row r="3333">
          <cell r="Y3333"/>
        </row>
        <row r="3334">
          <cell r="Y3334"/>
        </row>
        <row r="3335">
          <cell r="Y3335"/>
        </row>
        <row r="3336">
          <cell r="Y3336"/>
        </row>
        <row r="3337">
          <cell r="Y3337"/>
        </row>
        <row r="3338">
          <cell r="Y3338"/>
        </row>
        <row r="3339">
          <cell r="Y3339"/>
        </row>
        <row r="3340">
          <cell r="Y3340"/>
        </row>
        <row r="3341">
          <cell r="Y3341"/>
        </row>
        <row r="3342">
          <cell r="Y3342"/>
        </row>
        <row r="3343">
          <cell r="Y3343"/>
        </row>
        <row r="3344">
          <cell r="Y3344"/>
        </row>
        <row r="3345">
          <cell r="Y3345"/>
        </row>
        <row r="3346">
          <cell r="Y3346"/>
        </row>
        <row r="3347">
          <cell r="Y3347"/>
        </row>
        <row r="3348">
          <cell r="Y3348"/>
        </row>
        <row r="3349">
          <cell r="Y3349"/>
        </row>
        <row r="3350">
          <cell r="Y3350"/>
        </row>
        <row r="3351">
          <cell r="Y3351"/>
        </row>
        <row r="3352">
          <cell r="Y3352"/>
        </row>
        <row r="3353">
          <cell r="Y3353"/>
        </row>
        <row r="3354">
          <cell r="Y3354"/>
        </row>
        <row r="3355">
          <cell r="Y3355"/>
        </row>
        <row r="3356">
          <cell r="Y3356"/>
        </row>
        <row r="3357">
          <cell r="Y3357"/>
        </row>
        <row r="3358">
          <cell r="Y3358"/>
        </row>
        <row r="3359">
          <cell r="Y3359"/>
        </row>
        <row r="3360">
          <cell r="Y3360"/>
        </row>
        <row r="3361">
          <cell r="Y3361"/>
        </row>
        <row r="3362">
          <cell r="Y3362"/>
        </row>
        <row r="3363">
          <cell r="Y3363"/>
        </row>
        <row r="3364">
          <cell r="Y3364"/>
        </row>
        <row r="3365">
          <cell r="Y3365"/>
        </row>
        <row r="3366">
          <cell r="Y3366"/>
        </row>
        <row r="3367">
          <cell r="Y3367"/>
        </row>
        <row r="3368">
          <cell r="Y3368"/>
        </row>
        <row r="3369">
          <cell r="Y3369"/>
        </row>
        <row r="3370">
          <cell r="Y3370"/>
        </row>
        <row r="3371">
          <cell r="Y3371"/>
        </row>
        <row r="3372">
          <cell r="Y3372"/>
        </row>
        <row r="3373">
          <cell r="Y3373"/>
        </row>
        <row r="3374">
          <cell r="Y3374"/>
        </row>
        <row r="3375">
          <cell r="Y3375"/>
        </row>
        <row r="3376">
          <cell r="Y3376"/>
        </row>
        <row r="3377">
          <cell r="Y3377"/>
        </row>
        <row r="3378">
          <cell r="Y3378"/>
        </row>
        <row r="3379">
          <cell r="Y3379"/>
        </row>
        <row r="3380">
          <cell r="Y3380"/>
        </row>
        <row r="3381">
          <cell r="Y3381"/>
        </row>
        <row r="3382">
          <cell r="Y3382"/>
        </row>
        <row r="3383">
          <cell r="Y3383"/>
        </row>
        <row r="3384">
          <cell r="Y3384"/>
        </row>
        <row r="3385">
          <cell r="Y3385"/>
        </row>
        <row r="3386">
          <cell r="Y3386"/>
        </row>
        <row r="3387">
          <cell r="Y3387"/>
        </row>
        <row r="3388">
          <cell r="Y3388"/>
        </row>
        <row r="3389">
          <cell r="Y3389"/>
        </row>
        <row r="3390">
          <cell r="Y3390"/>
        </row>
        <row r="3391">
          <cell r="Y3391"/>
        </row>
        <row r="3392">
          <cell r="Y3392"/>
        </row>
        <row r="3393">
          <cell r="Y3393"/>
        </row>
        <row r="3394">
          <cell r="Y3394"/>
        </row>
        <row r="3395">
          <cell r="Y3395"/>
        </row>
        <row r="3396">
          <cell r="Y3396"/>
        </row>
        <row r="3397">
          <cell r="Y3397"/>
        </row>
        <row r="3398">
          <cell r="Y3398"/>
        </row>
        <row r="3399">
          <cell r="Y3399"/>
        </row>
        <row r="3400">
          <cell r="Y3400"/>
        </row>
        <row r="3401">
          <cell r="Y3401"/>
        </row>
        <row r="3402">
          <cell r="Y3402"/>
        </row>
        <row r="3403">
          <cell r="Y3403"/>
        </row>
        <row r="3404">
          <cell r="Y3404"/>
        </row>
        <row r="3405">
          <cell r="Y3405"/>
        </row>
        <row r="3406">
          <cell r="Y3406"/>
        </row>
        <row r="3407">
          <cell r="Y3407"/>
        </row>
        <row r="3408">
          <cell r="Y3408"/>
        </row>
        <row r="3409">
          <cell r="Y3409"/>
        </row>
        <row r="3410">
          <cell r="Y3410"/>
        </row>
        <row r="3411">
          <cell r="Y3411"/>
        </row>
        <row r="3412">
          <cell r="Y3412"/>
        </row>
        <row r="3413">
          <cell r="Y3413"/>
        </row>
        <row r="3414">
          <cell r="Y3414"/>
        </row>
        <row r="3415">
          <cell r="Y3415"/>
        </row>
        <row r="3416">
          <cell r="Y3416"/>
        </row>
        <row r="3417">
          <cell r="Y3417"/>
        </row>
        <row r="3418">
          <cell r="Y3418"/>
        </row>
        <row r="3419">
          <cell r="Y3419"/>
        </row>
        <row r="3420">
          <cell r="Y3420"/>
        </row>
        <row r="3421">
          <cell r="Y3421"/>
        </row>
        <row r="3422">
          <cell r="Y3422"/>
        </row>
        <row r="3423">
          <cell r="Y3423"/>
        </row>
        <row r="3424">
          <cell r="Y3424"/>
        </row>
        <row r="3425">
          <cell r="Y3425"/>
        </row>
        <row r="3426">
          <cell r="Y3426"/>
        </row>
        <row r="3427">
          <cell r="Y3427"/>
        </row>
        <row r="3428">
          <cell r="Y3428"/>
        </row>
        <row r="3429">
          <cell r="Y3429"/>
        </row>
        <row r="3430">
          <cell r="Y3430"/>
        </row>
        <row r="3431">
          <cell r="Y3431"/>
        </row>
        <row r="3432">
          <cell r="Y3432"/>
        </row>
        <row r="3433">
          <cell r="Y3433"/>
        </row>
        <row r="3434">
          <cell r="Y3434"/>
        </row>
        <row r="3435">
          <cell r="Y3435"/>
        </row>
        <row r="3436">
          <cell r="Y3436"/>
        </row>
        <row r="3437">
          <cell r="Y3437"/>
        </row>
        <row r="3438">
          <cell r="Y3438"/>
        </row>
        <row r="3439">
          <cell r="Y3439"/>
        </row>
        <row r="3440">
          <cell r="Y3440"/>
        </row>
        <row r="3441">
          <cell r="Y3441"/>
        </row>
        <row r="3442">
          <cell r="Y3442"/>
        </row>
        <row r="3443">
          <cell r="Y3443"/>
        </row>
        <row r="3444">
          <cell r="Y3444"/>
        </row>
        <row r="3445">
          <cell r="Y3445"/>
        </row>
        <row r="3446">
          <cell r="Y3446"/>
        </row>
        <row r="3447">
          <cell r="Y3447"/>
        </row>
        <row r="3448">
          <cell r="Y3448"/>
        </row>
        <row r="3449">
          <cell r="Y3449"/>
        </row>
        <row r="3450">
          <cell r="Y3450"/>
        </row>
        <row r="3451">
          <cell r="Y3451"/>
        </row>
        <row r="3452">
          <cell r="Y3452"/>
        </row>
        <row r="3453">
          <cell r="Y3453"/>
        </row>
        <row r="3454">
          <cell r="Y3454"/>
        </row>
        <row r="3455">
          <cell r="Y3455"/>
        </row>
        <row r="3456">
          <cell r="Y3456"/>
        </row>
        <row r="3457">
          <cell r="Y3457"/>
        </row>
        <row r="3458">
          <cell r="Y3458"/>
        </row>
        <row r="3459">
          <cell r="Y3459"/>
        </row>
        <row r="3460">
          <cell r="Y3460"/>
        </row>
        <row r="3461">
          <cell r="Y3461"/>
        </row>
        <row r="3462">
          <cell r="Y3462"/>
        </row>
        <row r="3463">
          <cell r="Y3463"/>
        </row>
        <row r="3464">
          <cell r="Y3464"/>
        </row>
        <row r="3465">
          <cell r="Y3465"/>
        </row>
        <row r="3466">
          <cell r="Y3466"/>
        </row>
        <row r="3467">
          <cell r="Y3467"/>
        </row>
        <row r="3468">
          <cell r="Y3468"/>
        </row>
        <row r="3469">
          <cell r="Y3469"/>
        </row>
        <row r="3470">
          <cell r="Y3470"/>
        </row>
        <row r="3471">
          <cell r="Y3471"/>
        </row>
        <row r="3472">
          <cell r="Y3472"/>
        </row>
        <row r="3473">
          <cell r="Y3473"/>
        </row>
        <row r="3474">
          <cell r="Y3474"/>
        </row>
        <row r="3475">
          <cell r="Y3475"/>
        </row>
        <row r="3476">
          <cell r="Y3476"/>
        </row>
        <row r="3477">
          <cell r="Y3477"/>
        </row>
        <row r="3478">
          <cell r="Y3478"/>
        </row>
        <row r="3479">
          <cell r="Y3479"/>
        </row>
        <row r="3480">
          <cell r="Y3480"/>
        </row>
        <row r="3481">
          <cell r="Y3481"/>
        </row>
        <row r="3482">
          <cell r="Y3482"/>
        </row>
        <row r="3483">
          <cell r="Y3483"/>
        </row>
        <row r="3484">
          <cell r="Y3484"/>
        </row>
        <row r="3485">
          <cell r="Y3485"/>
        </row>
        <row r="3486">
          <cell r="Y3486"/>
        </row>
        <row r="3487">
          <cell r="Y3487"/>
        </row>
        <row r="3488">
          <cell r="Y3488"/>
        </row>
        <row r="3489">
          <cell r="Y3489"/>
        </row>
        <row r="3490">
          <cell r="Y3490"/>
        </row>
        <row r="3491">
          <cell r="Y3491"/>
        </row>
        <row r="3492">
          <cell r="Y3492"/>
        </row>
        <row r="3493">
          <cell r="Y3493"/>
        </row>
        <row r="3494">
          <cell r="Y3494"/>
        </row>
        <row r="3495">
          <cell r="Y3495"/>
        </row>
        <row r="3496">
          <cell r="Y3496"/>
        </row>
        <row r="3497">
          <cell r="Y3497"/>
        </row>
        <row r="3498">
          <cell r="Y3498"/>
        </row>
        <row r="3499">
          <cell r="Y3499"/>
        </row>
        <row r="3500">
          <cell r="Y3500"/>
        </row>
        <row r="3501">
          <cell r="Y3501"/>
        </row>
        <row r="3502">
          <cell r="Y3502"/>
        </row>
        <row r="3503">
          <cell r="Y3503"/>
        </row>
        <row r="3504">
          <cell r="Y3504"/>
        </row>
        <row r="3505">
          <cell r="Y3505"/>
        </row>
        <row r="3506">
          <cell r="Y3506"/>
        </row>
        <row r="3507">
          <cell r="Y3507"/>
        </row>
        <row r="3508">
          <cell r="Y3508"/>
        </row>
        <row r="3509">
          <cell r="Y3509"/>
        </row>
        <row r="3510">
          <cell r="Y3510"/>
        </row>
        <row r="3511">
          <cell r="Y3511"/>
        </row>
        <row r="3512">
          <cell r="Y3512"/>
        </row>
        <row r="3513">
          <cell r="Y3513"/>
        </row>
        <row r="3514">
          <cell r="Y3514"/>
        </row>
        <row r="3515">
          <cell r="Y3515"/>
        </row>
        <row r="3516">
          <cell r="Y3516"/>
        </row>
        <row r="3517">
          <cell r="Y3517"/>
        </row>
        <row r="3518">
          <cell r="Y3518"/>
        </row>
        <row r="3519">
          <cell r="Y3519"/>
        </row>
        <row r="3520">
          <cell r="Y3520"/>
        </row>
        <row r="3521">
          <cell r="Y3521"/>
        </row>
        <row r="3522">
          <cell r="Y3522"/>
        </row>
        <row r="3523">
          <cell r="Y3523"/>
        </row>
        <row r="3524">
          <cell r="Y3524"/>
        </row>
        <row r="3525">
          <cell r="Y3525"/>
        </row>
        <row r="3526">
          <cell r="Y3526"/>
        </row>
        <row r="3527">
          <cell r="Y3527"/>
        </row>
        <row r="3528">
          <cell r="Y3528"/>
        </row>
        <row r="3529">
          <cell r="Y3529"/>
        </row>
        <row r="3530">
          <cell r="Y3530"/>
        </row>
        <row r="3531">
          <cell r="Y3531"/>
        </row>
        <row r="3532">
          <cell r="Y3532"/>
        </row>
        <row r="3533">
          <cell r="Y3533"/>
        </row>
        <row r="3534">
          <cell r="Y3534"/>
        </row>
        <row r="3535">
          <cell r="Y3535"/>
        </row>
        <row r="3536">
          <cell r="Y3536"/>
        </row>
        <row r="3537">
          <cell r="Y3537"/>
        </row>
        <row r="3538">
          <cell r="Y3538"/>
        </row>
        <row r="3539">
          <cell r="Y3539"/>
        </row>
        <row r="3540">
          <cell r="Y3540"/>
        </row>
        <row r="3541">
          <cell r="Y3541"/>
        </row>
        <row r="3542">
          <cell r="Y3542"/>
        </row>
        <row r="3543">
          <cell r="Y3543"/>
        </row>
        <row r="3544">
          <cell r="Y3544"/>
        </row>
        <row r="3545">
          <cell r="Y3545"/>
        </row>
        <row r="3546">
          <cell r="Y3546"/>
        </row>
        <row r="3547">
          <cell r="Y3547"/>
        </row>
        <row r="3548">
          <cell r="Y3548"/>
        </row>
        <row r="3549">
          <cell r="Y3549"/>
        </row>
        <row r="3550">
          <cell r="Y3550"/>
        </row>
        <row r="3551">
          <cell r="Y3551"/>
        </row>
        <row r="3552">
          <cell r="Y3552"/>
        </row>
        <row r="3553">
          <cell r="Y3553"/>
        </row>
        <row r="3554">
          <cell r="Y3554"/>
        </row>
        <row r="3555">
          <cell r="Y3555"/>
        </row>
        <row r="3556">
          <cell r="Y3556"/>
        </row>
        <row r="3557">
          <cell r="Y3557"/>
        </row>
        <row r="3558">
          <cell r="Y3558"/>
        </row>
        <row r="3559">
          <cell r="Y3559"/>
        </row>
        <row r="3560">
          <cell r="Y3560"/>
        </row>
        <row r="3561">
          <cell r="Y3561"/>
        </row>
        <row r="3562">
          <cell r="Y3562"/>
        </row>
        <row r="3563">
          <cell r="Y3563"/>
        </row>
        <row r="3564">
          <cell r="Y3564"/>
        </row>
        <row r="3565">
          <cell r="Y3565"/>
        </row>
        <row r="3566">
          <cell r="Y3566"/>
        </row>
        <row r="3567">
          <cell r="Y3567"/>
        </row>
        <row r="3568">
          <cell r="Y3568"/>
        </row>
        <row r="3569">
          <cell r="Y3569"/>
        </row>
        <row r="3570">
          <cell r="Y3570"/>
        </row>
        <row r="3571">
          <cell r="Y3571"/>
        </row>
        <row r="3572">
          <cell r="Y3572"/>
        </row>
        <row r="3573">
          <cell r="Y3573"/>
        </row>
        <row r="3574">
          <cell r="Y3574"/>
        </row>
        <row r="3575">
          <cell r="Y3575"/>
        </row>
        <row r="3576">
          <cell r="Y3576"/>
        </row>
        <row r="3577">
          <cell r="Y3577"/>
        </row>
        <row r="3578">
          <cell r="Y3578"/>
        </row>
        <row r="3579">
          <cell r="Y3579"/>
        </row>
        <row r="3580">
          <cell r="Y3580"/>
        </row>
        <row r="3581">
          <cell r="Y3581"/>
        </row>
        <row r="3582">
          <cell r="Y3582"/>
        </row>
        <row r="3583">
          <cell r="Y3583"/>
        </row>
        <row r="3584">
          <cell r="Y3584"/>
        </row>
        <row r="3585">
          <cell r="Y3585"/>
        </row>
        <row r="3586">
          <cell r="Y3586"/>
        </row>
        <row r="3587">
          <cell r="Y3587"/>
        </row>
        <row r="3588">
          <cell r="Y3588"/>
        </row>
        <row r="3589">
          <cell r="Y3589"/>
        </row>
        <row r="3590">
          <cell r="Y3590"/>
        </row>
        <row r="3591">
          <cell r="Y3591"/>
        </row>
        <row r="3592">
          <cell r="Y3592"/>
        </row>
        <row r="3593">
          <cell r="Y3593"/>
        </row>
        <row r="3594">
          <cell r="Y3594"/>
        </row>
        <row r="3595">
          <cell r="Y3595"/>
        </row>
        <row r="3596">
          <cell r="Y3596"/>
        </row>
        <row r="3597">
          <cell r="Y3597"/>
        </row>
        <row r="3598">
          <cell r="Y3598"/>
        </row>
        <row r="3599">
          <cell r="Y3599"/>
        </row>
        <row r="3600">
          <cell r="Y3600"/>
        </row>
        <row r="3601">
          <cell r="Y3601"/>
        </row>
        <row r="3602">
          <cell r="Y3602"/>
        </row>
        <row r="3603">
          <cell r="Y3603"/>
        </row>
        <row r="3604">
          <cell r="Y3604"/>
        </row>
        <row r="3605">
          <cell r="Y3605"/>
        </row>
        <row r="3606">
          <cell r="Y3606"/>
        </row>
        <row r="3607">
          <cell r="Y3607"/>
        </row>
        <row r="3608">
          <cell r="Y3608"/>
        </row>
        <row r="3609">
          <cell r="Y3609"/>
        </row>
        <row r="3610">
          <cell r="Y3610"/>
        </row>
        <row r="3611">
          <cell r="Y3611"/>
        </row>
        <row r="3612">
          <cell r="Y3612"/>
        </row>
        <row r="3613">
          <cell r="Y3613"/>
        </row>
        <row r="3614">
          <cell r="Y3614"/>
        </row>
        <row r="3615">
          <cell r="Y3615"/>
        </row>
        <row r="3616">
          <cell r="Y3616"/>
        </row>
        <row r="3617">
          <cell r="Y3617"/>
        </row>
        <row r="3618">
          <cell r="Y3618"/>
        </row>
        <row r="3619">
          <cell r="Y3619"/>
        </row>
        <row r="3620">
          <cell r="Y3620"/>
        </row>
        <row r="3621">
          <cell r="Y3621"/>
        </row>
        <row r="3622">
          <cell r="Y3622"/>
        </row>
        <row r="3623">
          <cell r="Y3623"/>
        </row>
        <row r="3624">
          <cell r="Y3624"/>
        </row>
        <row r="3625">
          <cell r="Y3625"/>
        </row>
        <row r="3626">
          <cell r="Y3626"/>
        </row>
        <row r="3627">
          <cell r="Y3627"/>
        </row>
        <row r="3628">
          <cell r="Y3628"/>
        </row>
        <row r="3629">
          <cell r="Y3629"/>
        </row>
        <row r="3630">
          <cell r="Y3630"/>
        </row>
        <row r="3631">
          <cell r="Y3631"/>
        </row>
        <row r="3632">
          <cell r="Y3632"/>
        </row>
        <row r="3633">
          <cell r="Y3633"/>
        </row>
        <row r="3634">
          <cell r="Y3634"/>
        </row>
        <row r="3635">
          <cell r="Y3635"/>
        </row>
        <row r="3636">
          <cell r="Y3636"/>
        </row>
        <row r="3637">
          <cell r="Y3637"/>
        </row>
        <row r="3638">
          <cell r="Y3638"/>
        </row>
        <row r="3639">
          <cell r="Y3639"/>
        </row>
        <row r="3640">
          <cell r="Y3640"/>
        </row>
        <row r="3641">
          <cell r="Y3641"/>
        </row>
        <row r="3642">
          <cell r="Y3642"/>
        </row>
        <row r="3643">
          <cell r="Y3643"/>
        </row>
        <row r="3644">
          <cell r="Y3644"/>
        </row>
        <row r="3645">
          <cell r="Y3645"/>
        </row>
        <row r="3646">
          <cell r="Y3646"/>
        </row>
        <row r="3647">
          <cell r="Y3647"/>
        </row>
        <row r="3648">
          <cell r="Y3648"/>
        </row>
        <row r="3649">
          <cell r="Y3649"/>
        </row>
        <row r="3650">
          <cell r="Y3650"/>
        </row>
        <row r="3651">
          <cell r="Y3651"/>
        </row>
        <row r="3652">
          <cell r="Y3652"/>
        </row>
        <row r="3653">
          <cell r="Y3653"/>
        </row>
        <row r="3654">
          <cell r="Y3654"/>
        </row>
        <row r="3655">
          <cell r="Y3655"/>
        </row>
        <row r="3656">
          <cell r="Y3656"/>
        </row>
        <row r="3657">
          <cell r="Y3657"/>
        </row>
        <row r="3658">
          <cell r="Y3658"/>
        </row>
        <row r="3659">
          <cell r="Y3659"/>
        </row>
        <row r="3660">
          <cell r="Y3660"/>
        </row>
        <row r="3661">
          <cell r="Y3661"/>
        </row>
        <row r="3662">
          <cell r="Y3662"/>
        </row>
        <row r="3663">
          <cell r="Y3663"/>
        </row>
        <row r="3664">
          <cell r="Y3664"/>
        </row>
        <row r="3665">
          <cell r="Y3665"/>
        </row>
        <row r="3666">
          <cell r="Y3666"/>
        </row>
        <row r="3667">
          <cell r="Y3667"/>
        </row>
        <row r="3668">
          <cell r="Y3668"/>
        </row>
        <row r="3669">
          <cell r="Y3669"/>
        </row>
        <row r="3670">
          <cell r="Y3670"/>
        </row>
        <row r="3671">
          <cell r="Y3671"/>
        </row>
        <row r="3672">
          <cell r="Y3672"/>
        </row>
        <row r="3673">
          <cell r="Y3673"/>
        </row>
        <row r="3674">
          <cell r="Y3674"/>
        </row>
        <row r="3675">
          <cell r="Y3675"/>
        </row>
        <row r="3676">
          <cell r="Y3676"/>
        </row>
        <row r="3677">
          <cell r="Y3677"/>
        </row>
        <row r="3678">
          <cell r="Y3678"/>
        </row>
        <row r="3679">
          <cell r="Y3679"/>
        </row>
        <row r="3680">
          <cell r="Y3680"/>
        </row>
        <row r="3681">
          <cell r="Y3681"/>
        </row>
        <row r="3682">
          <cell r="Y3682"/>
        </row>
        <row r="3683">
          <cell r="Y3683"/>
        </row>
        <row r="3684">
          <cell r="Y3684"/>
        </row>
        <row r="3685">
          <cell r="Y3685"/>
        </row>
        <row r="3686">
          <cell r="Y3686"/>
        </row>
        <row r="3687">
          <cell r="Y3687"/>
        </row>
        <row r="3688">
          <cell r="Y3688"/>
        </row>
        <row r="3689">
          <cell r="Y3689"/>
        </row>
        <row r="3690">
          <cell r="Y3690"/>
        </row>
        <row r="3691">
          <cell r="Y3691"/>
        </row>
        <row r="3692">
          <cell r="Y3692"/>
        </row>
        <row r="3693">
          <cell r="Y3693"/>
        </row>
        <row r="3694">
          <cell r="Y3694"/>
        </row>
        <row r="3695">
          <cell r="Y3695"/>
        </row>
        <row r="3696">
          <cell r="Y3696"/>
        </row>
        <row r="3697">
          <cell r="Y3697"/>
        </row>
        <row r="3698">
          <cell r="Y3698"/>
        </row>
        <row r="3699">
          <cell r="Y3699"/>
        </row>
        <row r="3700">
          <cell r="Y3700"/>
        </row>
        <row r="3701">
          <cell r="Y3701"/>
        </row>
        <row r="3702">
          <cell r="Y3702"/>
        </row>
        <row r="3703">
          <cell r="Y3703"/>
        </row>
        <row r="3704">
          <cell r="Y3704"/>
        </row>
        <row r="3705">
          <cell r="Y3705"/>
        </row>
        <row r="3706">
          <cell r="Y3706"/>
        </row>
        <row r="3707">
          <cell r="Y3707"/>
        </row>
        <row r="3708">
          <cell r="Y3708"/>
        </row>
        <row r="3709">
          <cell r="Y3709"/>
        </row>
        <row r="3710">
          <cell r="Y3710"/>
        </row>
        <row r="3711">
          <cell r="Y3711"/>
        </row>
        <row r="3712">
          <cell r="Y3712"/>
        </row>
        <row r="3713">
          <cell r="Y3713"/>
        </row>
        <row r="3714">
          <cell r="Y3714"/>
        </row>
        <row r="3715">
          <cell r="Y3715"/>
        </row>
        <row r="3716">
          <cell r="Y3716"/>
        </row>
        <row r="3717">
          <cell r="Y3717"/>
        </row>
        <row r="3718">
          <cell r="Y3718"/>
        </row>
        <row r="3719">
          <cell r="Y3719"/>
        </row>
        <row r="3720">
          <cell r="Y3720"/>
        </row>
        <row r="3721">
          <cell r="Y3721"/>
        </row>
        <row r="3722">
          <cell r="Y3722"/>
        </row>
        <row r="3723">
          <cell r="Y3723"/>
        </row>
        <row r="3724">
          <cell r="Y3724"/>
        </row>
        <row r="3725">
          <cell r="Y3725"/>
        </row>
        <row r="3726">
          <cell r="Y3726"/>
        </row>
        <row r="3727">
          <cell r="Y3727"/>
        </row>
        <row r="3728">
          <cell r="Y3728"/>
        </row>
        <row r="3729">
          <cell r="Y3729"/>
        </row>
        <row r="3730">
          <cell r="Y3730"/>
        </row>
        <row r="3731">
          <cell r="Y3731"/>
        </row>
        <row r="3732">
          <cell r="Y3732"/>
        </row>
        <row r="3733">
          <cell r="Y3733"/>
        </row>
        <row r="3734">
          <cell r="Y3734"/>
        </row>
        <row r="3735">
          <cell r="Y3735"/>
        </row>
        <row r="3736">
          <cell r="Y3736"/>
        </row>
        <row r="3737">
          <cell r="Y3737"/>
        </row>
        <row r="3738">
          <cell r="Y3738"/>
        </row>
        <row r="3739">
          <cell r="Y3739"/>
        </row>
        <row r="3740">
          <cell r="Y3740"/>
        </row>
        <row r="3741">
          <cell r="Y3741"/>
        </row>
        <row r="3742">
          <cell r="Y3742"/>
        </row>
        <row r="3743">
          <cell r="Y3743"/>
        </row>
        <row r="3744">
          <cell r="Y3744"/>
        </row>
        <row r="3745">
          <cell r="Y3745"/>
        </row>
        <row r="3746">
          <cell r="Y3746"/>
        </row>
        <row r="3747">
          <cell r="Y3747"/>
        </row>
        <row r="3748">
          <cell r="Y3748"/>
        </row>
        <row r="3749">
          <cell r="Y3749"/>
        </row>
        <row r="3750">
          <cell r="Y3750"/>
        </row>
        <row r="3751">
          <cell r="Y3751"/>
        </row>
        <row r="3752">
          <cell r="Y3752"/>
        </row>
        <row r="3753">
          <cell r="Y3753"/>
        </row>
        <row r="3754">
          <cell r="Y3754"/>
        </row>
        <row r="3755">
          <cell r="Y3755"/>
        </row>
        <row r="3756">
          <cell r="Y3756"/>
        </row>
        <row r="3757">
          <cell r="Y3757"/>
        </row>
        <row r="3758">
          <cell r="Y3758"/>
        </row>
        <row r="3759">
          <cell r="Y3759"/>
        </row>
        <row r="3760">
          <cell r="Y3760"/>
        </row>
        <row r="3761">
          <cell r="Y3761"/>
        </row>
        <row r="3762">
          <cell r="Y3762"/>
        </row>
        <row r="3763">
          <cell r="Y3763"/>
        </row>
        <row r="3764">
          <cell r="Y3764"/>
        </row>
        <row r="3765">
          <cell r="Y3765"/>
        </row>
        <row r="3766">
          <cell r="Y3766"/>
        </row>
        <row r="3767">
          <cell r="Y3767"/>
        </row>
        <row r="3768">
          <cell r="Y3768"/>
        </row>
        <row r="3769">
          <cell r="Y3769"/>
        </row>
        <row r="3770">
          <cell r="Y3770"/>
        </row>
        <row r="3771">
          <cell r="Y3771"/>
        </row>
        <row r="3772">
          <cell r="Y3772"/>
        </row>
        <row r="3773">
          <cell r="Y3773"/>
        </row>
        <row r="3774">
          <cell r="Y3774"/>
        </row>
        <row r="3775">
          <cell r="Y3775"/>
        </row>
        <row r="3776">
          <cell r="Y3776"/>
        </row>
        <row r="3777">
          <cell r="Y3777"/>
        </row>
        <row r="3778">
          <cell r="Y3778"/>
        </row>
        <row r="3779">
          <cell r="Y3779"/>
        </row>
        <row r="3780">
          <cell r="Y3780"/>
        </row>
        <row r="3781">
          <cell r="Y3781"/>
        </row>
        <row r="3782">
          <cell r="Y3782"/>
        </row>
        <row r="3783">
          <cell r="Y3783"/>
        </row>
        <row r="3784">
          <cell r="Y3784"/>
        </row>
        <row r="3785">
          <cell r="Y3785"/>
        </row>
        <row r="3786">
          <cell r="Y3786"/>
        </row>
        <row r="3787">
          <cell r="Y3787"/>
        </row>
        <row r="3788">
          <cell r="Y3788"/>
        </row>
        <row r="3789">
          <cell r="Y3789"/>
        </row>
        <row r="3790">
          <cell r="Y3790"/>
        </row>
        <row r="3791">
          <cell r="Y3791"/>
        </row>
        <row r="3792">
          <cell r="Y3792"/>
        </row>
        <row r="3793">
          <cell r="Y3793"/>
        </row>
        <row r="3794">
          <cell r="Y3794"/>
        </row>
        <row r="3795">
          <cell r="Y3795"/>
        </row>
        <row r="3796">
          <cell r="Y3796"/>
        </row>
        <row r="3797">
          <cell r="Y3797"/>
        </row>
        <row r="3798">
          <cell r="Y3798"/>
        </row>
        <row r="3799">
          <cell r="Y3799"/>
        </row>
        <row r="3800">
          <cell r="Y3800"/>
        </row>
        <row r="3801">
          <cell r="Y3801"/>
        </row>
        <row r="3802">
          <cell r="Y3802"/>
        </row>
        <row r="3803">
          <cell r="Y3803"/>
        </row>
        <row r="3804">
          <cell r="Y3804"/>
        </row>
        <row r="3805">
          <cell r="Y3805"/>
        </row>
        <row r="3806">
          <cell r="Y3806"/>
        </row>
        <row r="3807">
          <cell r="Y3807"/>
        </row>
        <row r="3808">
          <cell r="Y3808"/>
        </row>
        <row r="3809">
          <cell r="Y3809"/>
        </row>
        <row r="3810">
          <cell r="Y3810"/>
        </row>
        <row r="3811">
          <cell r="Y3811"/>
        </row>
        <row r="3812">
          <cell r="Y3812"/>
        </row>
        <row r="3813">
          <cell r="Y3813"/>
        </row>
        <row r="3814">
          <cell r="Y3814"/>
        </row>
        <row r="3815">
          <cell r="Y3815"/>
        </row>
        <row r="3816">
          <cell r="Y3816"/>
        </row>
        <row r="3817">
          <cell r="Y3817"/>
        </row>
        <row r="3818">
          <cell r="Y3818"/>
        </row>
        <row r="3819">
          <cell r="Y3819"/>
        </row>
        <row r="3820">
          <cell r="Y3820"/>
        </row>
        <row r="3821">
          <cell r="Y3821"/>
        </row>
        <row r="3822">
          <cell r="Y3822"/>
        </row>
        <row r="3823">
          <cell r="Y3823"/>
        </row>
        <row r="3824">
          <cell r="Y3824"/>
        </row>
        <row r="3825">
          <cell r="Y3825"/>
        </row>
        <row r="3826">
          <cell r="Y3826"/>
        </row>
        <row r="3827">
          <cell r="Y3827"/>
        </row>
        <row r="3828">
          <cell r="Y3828"/>
        </row>
        <row r="3829">
          <cell r="Y3829"/>
        </row>
        <row r="3830">
          <cell r="Y3830"/>
        </row>
        <row r="3831">
          <cell r="Y3831"/>
        </row>
        <row r="3832">
          <cell r="Y3832"/>
        </row>
        <row r="3833">
          <cell r="Y3833"/>
        </row>
        <row r="3834">
          <cell r="Y3834"/>
        </row>
        <row r="3835">
          <cell r="Y3835"/>
        </row>
        <row r="3836">
          <cell r="Y3836"/>
        </row>
        <row r="3837">
          <cell r="Y3837"/>
        </row>
        <row r="3838">
          <cell r="Y3838"/>
        </row>
        <row r="3839">
          <cell r="Y3839"/>
        </row>
        <row r="3840">
          <cell r="Y3840"/>
        </row>
        <row r="3841">
          <cell r="Y3841"/>
        </row>
        <row r="3842">
          <cell r="Y3842"/>
        </row>
        <row r="3843">
          <cell r="Y3843"/>
        </row>
        <row r="3844">
          <cell r="Y3844"/>
        </row>
        <row r="3845">
          <cell r="Y3845"/>
        </row>
        <row r="3846">
          <cell r="Y3846"/>
        </row>
        <row r="3847">
          <cell r="Y3847"/>
        </row>
        <row r="3848">
          <cell r="Y3848"/>
        </row>
        <row r="3849">
          <cell r="Y3849"/>
        </row>
        <row r="3850">
          <cell r="Y3850"/>
        </row>
        <row r="3851">
          <cell r="Y3851"/>
        </row>
        <row r="3852">
          <cell r="Y3852"/>
        </row>
        <row r="3853">
          <cell r="Y3853"/>
        </row>
        <row r="3854">
          <cell r="Y3854"/>
        </row>
        <row r="3855">
          <cell r="Y3855"/>
        </row>
        <row r="3856">
          <cell r="Y3856"/>
        </row>
        <row r="3857">
          <cell r="Y3857"/>
        </row>
        <row r="3858">
          <cell r="Y3858"/>
        </row>
        <row r="3859">
          <cell r="Y3859"/>
        </row>
        <row r="3860">
          <cell r="Y3860"/>
        </row>
        <row r="3861">
          <cell r="Y3861"/>
        </row>
        <row r="3862">
          <cell r="Y3862"/>
        </row>
        <row r="3863">
          <cell r="Y3863"/>
        </row>
        <row r="3864">
          <cell r="Y3864"/>
        </row>
        <row r="3865">
          <cell r="Y3865"/>
        </row>
        <row r="3866">
          <cell r="Y3866"/>
        </row>
        <row r="3867">
          <cell r="Y3867"/>
        </row>
        <row r="3868">
          <cell r="Y3868"/>
        </row>
        <row r="3869">
          <cell r="Y3869"/>
        </row>
        <row r="3870">
          <cell r="Y3870"/>
        </row>
        <row r="3871">
          <cell r="Y3871"/>
        </row>
        <row r="3872">
          <cell r="Y3872"/>
        </row>
        <row r="3873">
          <cell r="Y3873"/>
        </row>
        <row r="3874">
          <cell r="Y3874"/>
        </row>
        <row r="3875">
          <cell r="Y3875"/>
        </row>
        <row r="3876">
          <cell r="Y3876"/>
        </row>
        <row r="3877">
          <cell r="Y3877"/>
        </row>
        <row r="3878">
          <cell r="Y3878"/>
        </row>
        <row r="3879">
          <cell r="Y3879"/>
        </row>
        <row r="3880">
          <cell r="Y3880"/>
        </row>
        <row r="3881">
          <cell r="Y3881"/>
        </row>
        <row r="3882">
          <cell r="Y3882"/>
        </row>
        <row r="3883">
          <cell r="Y3883"/>
        </row>
        <row r="3884">
          <cell r="Y3884"/>
        </row>
        <row r="3885">
          <cell r="Y3885"/>
        </row>
        <row r="3886">
          <cell r="Y3886"/>
        </row>
        <row r="3887">
          <cell r="Y3887"/>
        </row>
        <row r="3888">
          <cell r="Y3888"/>
        </row>
        <row r="3889">
          <cell r="Y3889"/>
        </row>
        <row r="3890">
          <cell r="Y3890"/>
        </row>
        <row r="3891">
          <cell r="Y3891"/>
        </row>
        <row r="3892">
          <cell r="Y3892"/>
        </row>
        <row r="3893">
          <cell r="Y3893"/>
        </row>
        <row r="3894">
          <cell r="Y3894"/>
        </row>
        <row r="3895">
          <cell r="Y3895"/>
        </row>
        <row r="3896">
          <cell r="Y3896"/>
        </row>
        <row r="3897">
          <cell r="Y3897"/>
        </row>
        <row r="3898">
          <cell r="Y3898"/>
        </row>
        <row r="3899">
          <cell r="Y3899"/>
        </row>
        <row r="3900">
          <cell r="Y3900"/>
        </row>
        <row r="3901">
          <cell r="Y3901"/>
        </row>
        <row r="3902">
          <cell r="Y3902"/>
        </row>
        <row r="3903">
          <cell r="Y3903"/>
        </row>
        <row r="3904">
          <cell r="Y3904"/>
        </row>
        <row r="3905">
          <cell r="Y3905"/>
        </row>
        <row r="3906">
          <cell r="Y3906"/>
        </row>
        <row r="3907">
          <cell r="Y3907"/>
        </row>
        <row r="3908">
          <cell r="Y3908"/>
        </row>
        <row r="3909">
          <cell r="Y3909"/>
        </row>
        <row r="3910">
          <cell r="Y3910"/>
        </row>
        <row r="3911">
          <cell r="Y3911"/>
        </row>
        <row r="3912">
          <cell r="Y3912"/>
        </row>
        <row r="3913">
          <cell r="Y3913"/>
        </row>
        <row r="3914">
          <cell r="Y3914"/>
        </row>
        <row r="3915">
          <cell r="Y3915"/>
        </row>
        <row r="3916">
          <cell r="Y3916"/>
        </row>
        <row r="3917">
          <cell r="Y3917"/>
        </row>
        <row r="3918">
          <cell r="Y3918"/>
        </row>
        <row r="3919">
          <cell r="Y3919"/>
        </row>
        <row r="3920">
          <cell r="Y3920"/>
        </row>
        <row r="3921">
          <cell r="Y3921"/>
        </row>
        <row r="3922">
          <cell r="Y3922"/>
        </row>
        <row r="3923">
          <cell r="Y3923"/>
        </row>
        <row r="3924">
          <cell r="Y3924"/>
        </row>
        <row r="3925">
          <cell r="Y3925"/>
        </row>
        <row r="3926">
          <cell r="Y3926"/>
        </row>
        <row r="3927">
          <cell r="Y3927"/>
        </row>
        <row r="3928">
          <cell r="Y3928"/>
        </row>
        <row r="3929">
          <cell r="Y3929"/>
        </row>
        <row r="3930">
          <cell r="Y3930"/>
        </row>
        <row r="3931">
          <cell r="Y3931"/>
        </row>
        <row r="3932">
          <cell r="Y3932"/>
        </row>
        <row r="3933">
          <cell r="Y3933"/>
        </row>
        <row r="3934">
          <cell r="Y3934"/>
        </row>
        <row r="3935">
          <cell r="Y3935"/>
        </row>
        <row r="3936">
          <cell r="Y3936"/>
        </row>
        <row r="3937">
          <cell r="Y3937"/>
        </row>
        <row r="3938">
          <cell r="Y3938"/>
        </row>
        <row r="3939">
          <cell r="Y3939"/>
        </row>
        <row r="3940">
          <cell r="Y3940"/>
        </row>
        <row r="3941">
          <cell r="Y3941"/>
        </row>
        <row r="3942">
          <cell r="Y3942"/>
        </row>
        <row r="3943">
          <cell r="Y3943"/>
        </row>
        <row r="3944">
          <cell r="Y3944"/>
        </row>
        <row r="3945">
          <cell r="Y3945"/>
        </row>
        <row r="3946">
          <cell r="Y3946"/>
        </row>
        <row r="3947">
          <cell r="Y3947"/>
        </row>
        <row r="3948">
          <cell r="Y3948"/>
        </row>
        <row r="3949">
          <cell r="Y3949"/>
        </row>
        <row r="3950">
          <cell r="Y3950"/>
        </row>
        <row r="3951">
          <cell r="Y3951"/>
        </row>
        <row r="3952">
          <cell r="Y3952"/>
        </row>
        <row r="3953">
          <cell r="Y3953"/>
        </row>
        <row r="3954">
          <cell r="Y3954"/>
        </row>
        <row r="3955">
          <cell r="Y3955"/>
        </row>
        <row r="3956">
          <cell r="Y3956"/>
        </row>
        <row r="3957">
          <cell r="Y3957"/>
        </row>
        <row r="3958">
          <cell r="Y3958"/>
        </row>
        <row r="3959">
          <cell r="Y3959"/>
        </row>
        <row r="3960">
          <cell r="Y3960"/>
        </row>
        <row r="3961">
          <cell r="Y3961"/>
        </row>
        <row r="3962">
          <cell r="Y3962"/>
        </row>
        <row r="3963">
          <cell r="Y3963"/>
        </row>
        <row r="3964">
          <cell r="Y3964"/>
        </row>
        <row r="3965">
          <cell r="Y3965"/>
        </row>
        <row r="3966">
          <cell r="Y3966"/>
        </row>
        <row r="3967">
          <cell r="Y3967"/>
        </row>
        <row r="3968">
          <cell r="Y3968"/>
        </row>
        <row r="3969">
          <cell r="Y3969"/>
        </row>
        <row r="3970">
          <cell r="Y3970"/>
        </row>
        <row r="3971">
          <cell r="Y3971"/>
        </row>
        <row r="3972">
          <cell r="Y3972"/>
        </row>
        <row r="3973">
          <cell r="Y3973"/>
        </row>
        <row r="3974">
          <cell r="Y3974"/>
        </row>
        <row r="3975">
          <cell r="Y3975"/>
        </row>
        <row r="3976">
          <cell r="Y3976"/>
        </row>
        <row r="3977">
          <cell r="Y3977"/>
        </row>
        <row r="3978">
          <cell r="Y3978"/>
        </row>
        <row r="3979">
          <cell r="Y3979"/>
        </row>
        <row r="3980">
          <cell r="Y3980"/>
        </row>
        <row r="3981">
          <cell r="Y3981"/>
        </row>
        <row r="3982">
          <cell r="Y3982"/>
        </row>
        <row r="3983">
          <cell r="Y3983"/>
        </row>
        <row r="3984">
          <cell r="Y3984"/>
        </row>
        <row r="3985">
          <cell r="Y3985"/>
        </row>
        <row r="3986">
          <cell r="Y3986"/>
        </row>
        <row r="3987">
          <cell r="Y3987"/>
        </row>
        <row r="3988">
          <cell r="Y3988"/>
        </row>
        <row r="3989">
          <cell r="Y3989"/>
        </row>
        <row r="3990">
          <cell r="Y3990"/>
        </row>
        <row r="3991">
          <cell r="Y3991"/>
        </row>
        <row r="3992">
          <cell r="Y3992"/>
        </row>
        <row r="3993">
          <cell r="Y3993"/>
        </row>
        <row r="3994">
          <cell r="Y3994"/>
        </row>
        <row r="3995">
          <cell r="Y3995"/>
        </row>
        <row r="3996">
          <cell r="Y3996"/>
        </row>
        <row r="3997">
          <cell r="Y3997"/>
        </row>
        <row r="3998">
          <cell r="Y3998"/>
        </row>
        <row r="3999">
          <cell r="Y3999"/>
        </row>
        <row r="4000">
          <cell r="Y4000"/>
        </row>
        <row r="4001">
          <cell r="Y4001"/>
        </row>
        <row r="4002">
          <cell r="Y4002"/>
        </row>
        <row r="4003">
          <cell r="Y4003"/>
        </row>
        <row r="4004">
          <cell r="Y4004"/>
        </row>
        <row r="4005">
          <cell r="Y4005"/>
        </row>
        <row r="4006">
          <cell r="Y4006"/>
        </row>
        <row r="4007">
          <cell r="Y4007"/>
        </row>
        <row r="4008">
          <cell r="Y4008"/>
        </row>
        <row r="4009">
          <cell r="Y4009"/>
        </row>
        <row r="4010">
          <cell r="Y4010"/>
        </row>
        <row r="4011">
          <cell r="Y4011"/>
        </row>
        <row r="4012">
          <cell r="Y4012"/>
        </row>
        <row r="4013">
          <cell r="Y4013"/>
        </row>
        <row r="4014">
          <cell r="Y4014"/>
        </row>
        <row r="4015">
          <cell r="Y4015"/>
        </row>
        <row r="4016">
          <cell r="Y4016"/>
        </row>
        <row r="4017">
          <cell r="Y4017"/>
        </row>
        <row r="4018">
          <cell r="Y4018"/>
        </row>
        <row r="4019">
          <cell r="Y4019"/>
        </row>
        <row r="4020">
          <cell r="Y4020"/>
        </row>
        <row r="4021">
          <cell r="Y4021"/>
        </row>
        <row r="4022">
          <cell r="Y4022"/>
        </row>
        <row r="4023">
          <cell r="Y4023"/>
        </row>
        <row r="4024">
          <cell r="Y4024"/>
        </row>
        <row r="4025">
          <cell r="Y4025"/>
        </row>
        <row r="4026">
          <cell r="Y4026"/>
        </row>
        <row r="4027">
          <cell r="Y4027"/>
        </row>
        <row r="4028">
          <cell r="Y4028"/>
        </row>
        <row r="4029">
          <cell r="Y4029"/>
        </row>
        <row r="4030">
          <cell r="Y4030"/>
        </row>
        <row r="4031">
          <cell r="Y4031"/>
        </row>
        <row r="4032">
          <cell r="Y4032"/>
        </row>
        <row r="4033">
          <cell r="Y4033"/>
        </row>
        <row r="4034">
          <cell r="Y4034"/>
        </row>
        <row r="4035">
          <cell r="Y4035"/>
        </row>
        <row r="4036">
          <cell r="Y4036"/>
        </row>
        <row r="4037">
          <cell r="Y4037"/>
        </row>
        <row r="4038">
          <cell r="Y4038"/>
        </row>
        <row r="4039">
          <cell r="Y4039"/>
        </row>
        <row r="4040">
          <cell r="Y4040"/>
        </row>
        <row r="4041">
          <cell r="Y4041"/>
        </row>
        <row r="4042">
          <cell r="Y4042"/>
        </row>
        <row r="4043">
          <cell r="Y4043"/>
        </row>
        <row r="4044">
          <cell r="Y4044"/>
        </row>
        <row r="4045">
          <cell r="Y4045"/>
        </row>
        <row r="4046">
          <cell r="Y4046"/>
        </row>
        <row r="4047">
          <cell r="Y4047"/>
        </row>
        <row r="4048">
          <cell r="Y4048"/>
        </row>
        <row r="4049">
          <cell r="Y4049"/>
        </row>
        <row r="4050">
          <cell r="Y4050"/>
        </row>
        <row r="4051">
          <cell r="Y4051"/>
        </row>
        <row r="4052">
          <cell r="Y4052"/>
        </row>
        <row r="4053">
          <cell r="Y4053"/>
        </row>
        <row r="4054">
          <cell r="Y4054"/>
        </row>
        <row r="4055">
          <cell r="Y4055"/>
        </row>
        <row r="4056">
          <cell r="Y4056"/>
        </row>
        <row r="4057">
          <cell r="Y4057"/>
        </row>
        <row r="4058">
          <cell r="Y4058"/>
        </row>
        <row r="4059">
          <cell r="Y4059"/>
        </row>
        <row r="4060">
          <cell r="Y4060"/>
        </row>
        <row r="4061">
          <cell r="Y4061"/>
        </row>
        <row r="4062">
          <cell r="Y4062"/>
        </row>
        <row r="4063">
          <cell r="Y4063"/>
        </row>
        <row r="4064">
          <cell r="Y4064"/>
        </row>
        <row r="4065">
          <cell r="Y4065"/>
        </row>
        <row r="4066">
          <cell r="Y4066"/>
        </row>
        <row r="4067">
          <cell r="Y4067"/>
        </row>
        <row r="4068">
          <cell r="Y4068"/>
        </row>
        <row r="4069">
          <cell r="Y4069"/>
        </row>
        <row r="4070">
          <cell r="Y4070"/>
        </row>
        <row r="4071">
          <cell r="Y4071"/>
        </row>
        <row r="4072">
          <cell r="Y4072"/>
        </row>
        <row r="4073">
          <cell r="Y4073"/>
        </row>
        <row r="4074">
          <cell r="Y4074"/>
        </row>
        <row r="4075">
          <cell r="Y4075"/>
        </row>
        <row r="4076">
          <cell r="Y4076"/>
        </row>
        <row r="4077">
          <cell r="Y4077"/>
        </row>
        <row r="4078">
          <cell r="Y4078"/>
        </row>
        <row r="4079">
          <cell r="Y4079"/>
        </row>
        <row r="4080">
          <cell r="Y4080"/>
        </row>
        <row r="4081">
          <cell r="Y4081"/>
        </row>
        <row r="4082">
          <cell r="Y4082"/>
        </row>
        <row r="4083">
          <cell r="Y4083"/>
        </row>
        <row r="4084">
          <cell r="Y4084"/>
        </row>
        <row r="4085">
          <cell r="Y4085"/>
        </row>
        <row r="4086">
          <cell r="Y4086"/>
        </row>
        <row r="4087">
          <cell r="Y4087"/>
        </row>
        <row r="4088">
          <cell r="Y4088"/>
        </row>
        <row r="4089">
          <cell r="Y4089"/>
        </row>
        <row r="4090">
          <cell r="Y4090"/>
        </row>
        <row r="4091">
          <cell r="Y4091"/>
        </row>
        <row r="4092">
          <cell r="Y4092"/>
        </row>
        <row r="4093">
          <cell r="Y4093"/>
        </row>
        <row r="4094">
          <cell r="Y4094"/>
        </row>
        <row r="4095">
          <cell r="Y4095"/>
        </row>
        <row r="4096">
          <cell r="Y4096"/>
        </row>
        <row r="4097">
          <cell r="Y4097"/>
        </row>
        <row r="4098">
          <cell r="Y4098"/>
        </row>
        <row r="4099">
          <cell r="Y4099"/>
        </row>
        <row r="4100">
          <cell r="Y4100"/>
        </row>
        <row r="4101">
          <cell r="Y4101"/>
        </row>
        <row r="4102">
          <cell r="Y4102"/>
        </row>
        <row r="4103">
          <cell r="Y4103"/>
        </row>
        <row r="4104">
          <cell r="Y4104"/>
        </row>
        <row r="4105">
          <cell r="Y4105"/>
        </row>
        <row r="4106">
          <cell r="Y4106"/>
        </row>
        <row r="4107">
          <cell r="Y4107"/>
        </row>
        <row r="4108">
          <cell r="Y4108"/>
        </row>
        <row r="4109">
          <cell r="Y4109"/>
        </row>
        <row r="4110">
          <cell r="Y4110"/>
        </row>
        <row r="4111">
          <cell r="Y4111"/>
        </row>
        <row r="4112">
          <cell r="Y4112"/>
        </row>
        <row r="4113">
          <cell r="Y4113"/>
        </row>
        <row r="4114">
          <cell r="Y4114"/>
        </row>
        <row r="4115">
          <cell r="Y4115"/>
        </row>
        <row r="4116">
          <cell r="Y4116"/>
        </row>
        <row r="4117">
          <cell r="Y4117"/>
        </row>
        <row r="4118">
          <cell r="Y4118"/>
        </row>
        <row r="4119">
          <cell r="Y4119"/>
        </row>
        <row r="4120">
          <cell r="Y4120"/>
        </row>
        <row r="4121">
          <cell r="Y4121"/>
        </row>
        <row r="4122">
          <cell r="Y4122"/>
        </row>
        <row r="4123">
          <cell r="Y4123"/>
        </row>
        <row r="4124">
          <cell r="Y4124"/>
        </row>
        <row r="4125">
          <cell r="Y4125"/>
        </row>
        <row r="4126">
          <cell r="Y4126"/>
        </row>
        <row r="4127">
          <cell r="Y4127"/>
        </row>
        <row r="4128">
          <cell r="Y4128"/>
        </row>
        <row r="4129">
          <cell r="Y4129"/>
        </row>
        <row r="4130">
          <cell r="Y4130"/>
        </row>
        <row r="4131">
          <cell r="Y4131"/>
        </row>
        <row r="4132">
          <cell r="Y4132"/>
        </row>
        <row r="4133">
          <cell r="Y4133"/>
        </row>
        <row r="4134">
          <cell r="Y4134"/>
        </row>
        <row r="4135">
          <cell r="Y4135"/>
        </row>
        <row r="4136">
          <cell r="Y4136"/>
        </row>
        <row r="4137">
          <cell r="Y4137"/>
        </row>
        <row r="4138">
          <cell r="Y4138"/>
        </row>
        <row r="4139">
          <cell r="Y4139"/>
        </row>
        <row r="4140">
          <cell r="Y4140"/>
        </row>
        <row r="4141">
          <cell r="Y4141"/>
        </row>
        <row r="4142">
          <cell r="Y4142"/>
        </row>
        <row r="4143">
          <cell r="Y4143"/>
        </row>
        <row r="4144">
          <cell r="Y4144"/>
        </row>
        <row r="4145">
          <cell r="Y4145"/>
        </row>
        <row r="4146">
          <cell r="Y4146"/>
        </row>
        <row r="4147">
          <cell r="Y4147"/>
        </row>
        <row r="4148">
          <cell r="Y4148"/>
        </row>
        <row r="4149">
          <cell r="Y4149"/>
        </row>
        <row r="4150">
          <cell r="Y4150"/>
        </row>
        <row r="4151">
          <cell r="Y4151"/>
        </row>
        <row r="4152">
          <cell r="Y4152"/>
        </row>
        <row r="4153">
          <cell r="Y4153"/>
        </row>
        <row r="4154">
          <cell r="Y4154"/>
        </row>
        <row r="4155">
          <cell r="Y4155"/>
        </row>
        <row r="4156">
          <cell r="Y4156"/>
        </row>
        <row r="4157">
          <cell r="Y4157"/>
        </row>
        <row r="4158">
          <cell r="Y4158"/>
        </row>
        <row r="4159">
          <cell r="Y4159"/>
        </row>
        <row r="4160">
          <cell r="Y4160"/>
        </row>
        <row r="4161">
          <cell r="Y4161"/>
        </row>
        <row r="4162">
          <cell r="Y4162"/>
        </row>
        <row r="4163">
          <cell r="Y4163"/>
        </row>
        <row r="4164">
          <cell r="Y4164"/>
        </row>
        <row r="4165">
          <cell r="Y4165"/>
        </row>
        <row r="4166">
          <cell r="Y4166"/>
        </row>
        <row r="4167">
          <cell r="Y4167"/>
        </row>
        <row r="4168">
          <cell r="Y4168"/>
        </row>
        <row r="4169">
          <cell r="Y4169"/>
        </row>
        <row r="4170">
          <cell r="Y4170"/>
        </row>
        <row r="4171">
          <cell r="Y4171"/>
        </row>
        <row r="4172">
          <cell r="Y4172"/>
        </row>
        <row r="4173">
          <cell r="Y4173"/>
        </row>
        <row r="4174">
          <cell r="Y4174"/>
        </row>
        <row r="4175">
          <cell r="Y4175"/>
        </row>
        <row r="4176">
          <cell r="Y4176"/>
        </row>
        <row r="4177">
          <cell r="Y4177"/>
        </row>
        <row r="4178">
          <cell r="Y4178"/>
        </row>
        <row r="4179">
          <cell r="Y4179"/>
        </row>
        <row r="4180">
          <cell r="Y4180"/>
        </row>
        <row r="4181">
          <cell r="Y4181"/>
        </row>
        <row r="4182">
          <cell r="Y4182"/>
        </row>
        <row r="4183">
          <cell r="Y4183"/>
        </row>
        <row r="4184">
          <cell r="Y4184"/>
        </row>
        <row r="4185">
          <cell r="Y4185"/>
        </row>
        <row r="4186">
          <cell r="Y4186"/>
        </row>
        <row r="4187">
          <cell r="Y4187"/>
        </row>
        <row r="4188">
          <cell r="Y4188"/>
        </row>
        <row r="4189">
          <cell r="Y4189"/>
        </row>
        <row r="4190">
          <cell r="Y4190"/>
        </row>
        <row r="4191">
          <cell r="Y4191"/>
        </row>
        <row r="4192">
          <cell r="Y4192"/>
        </row>
        <row r="4193">
          <cell r="Y4193"/>
        </row>
        <row r="4194">
          <cell r="Y4194"/>
        </row>
        <row r="4195">
          <cell r="Y4195"/>
        </row>
        <row r="4196">
          <cell r="Y4196"/>
        </row>
        <row r="4197">
          <cell r="Y4197"/>
        </row>
        <row r="4198">
          <cell r="Y4198"/>
        </row>
        <row r="4199">
          <cell r="Y4199"/>
        </row>
        <row r="4200">
          <cell r="Y4200"/>
        </row>
        <row r="4201">
          <cell r="Y4201"/>
        </row>
        <row r="4202">
          <cell r="Y4202"/>
        </row>
        <row r="4203">
          <cell r="Y4203"/>
        </row>
        <row r="4204">
          <cell r="Y4204"/>
        </row>
        <row r="4205">
          <cell r="Y4205"/>
        </row>
        <row r="4206">
          <cell r="Y4206"/>
        </row>
        <row r="4207">
          <cell r="Y4207"/>
        </row>
        <row r="4208">
          <cell r="Y4208"/>
        </row>
        <row r="4209">
          <cell r="Y4209"/>
        </row>
        <row r="4210">
          <cell r="Y4210"/>
        </row>
        <row r="4211">
          <cell r="Y4211"/>
        </row>
        <row r="4212">
          <cell r="Y4212"/>
        </row>
        <row r="4213">
          <cell r="Y4213"/>
        </row>
        <row r="4214">
          <cell r="Y4214"/>
        </row>
        <row r="4215">
          <cell r="Y4215"/>
        </row>
        <row r="4216">
          <cell r="Y4216"/>
        </row>
        <row r="4217">
          <cell r="Y4217"/>
        </row>
        <row r="4218">
          <cell r="Y4218"/>
        </row>
        <row r="4219">
          <cell r="Y4219"/>
        </row>
        <row r="4220">
          <cell r="Y4220"/>
        </row>
        <row r="4221">
          <cell r="Y4221"/>
        </row>
        <row r="4222">
          <cell r="Y4222"/>
        </row>
        <row r="4223">
          <cell r="Y4223"/>
        </row>
        <row r="4224">
          <cell r="Y4224"/>
        </row>
        <row r="4225">
          <cell r="Y4225"/>
        </row>
        <row r="4226">
          <cell r="Y4226"/>
        </row>
        <row r="4227">
          <cell r="Y4227"/>
        </row>
        <row r="4228">
          <cell r="Y4228"/>
        </row>
        <row r="4229">
          <cell r="Y4229"/>
        </row>
        <row r="4230">
          <cell r="Y4230"/>
        </row>
        <row r="4231">
          <cell r="Y4231"/>
        </row>
        <row r="4232">
          <cell r="Y4232"/>
        </row>
        <row r="4233">
          <cell r="Y4233"/>
        </row>
        <row r="4234">
          <cell r="Y4234"/>
        </row>
        <row r="4235">
          <cell r="Y4235"/>
        </row>
        <row r="4236">
          <cell r="Y4236"/>
        </row>
        <row r="4237">
          <cell r="Y4237"/>
        </row>
        <row r="4238">
          <cell r="Y4238"/>
        </row>
        <row r="4239">
          <cell r="Y4239"/>
        </row>
        <row r="4240">
          <cell r="Y4240"/>
        </row>
        <row r="4241">
          <cell r="Y4241"/>
        </row>
        <row r="4242">
          <cell r="Y4242"/>
        </row>
        <row r="4243">
          <cell r="Y4243"/>
        </row>
        <row r="4244">
          <cell r="Y4244"/>
        </row>
        <row r="4245">
          <cell r="Y4245"/>
        </row>
        <row r="4246">
          <cell r="Y4246"/>
        </row>
        <row r="4247">
          <cell r="Y4247"/>
        </row>
        <row r="4248">
          <cell r="Y4248"/>
        </row>
        <row r="4249">
          <cell r="Y4249"/>
        </row>
        <row r="4250">
          <cell r="Y4250"/>
        </row>
        <row r="4251">
          <cell r="Y4251"/>
        </row>
        <row r="4252">
          <cell r="Y4252"/>
        </row>
        <row r="4253">
          <cell r="Y4253"/>
        </row>
        <row r="4254">
          <cell r="Y4254"/>
        </row>
        <row r="4255">
          <cell r="Y4255"/>
        </row>
        <row r="4256">
          <cell r="Y4256"/>
        </row>
        <row r="4257">
          <cell r="Y4257"/>
        </row>
        <row r="4258">
          <cell r="Y4258"/>
        </row>
        <row r="4259">
          <cell r="Y4259"/>
        </row>
        <row r="4260">
          <cell r="Y4260"/>
        </row>
        <row r="4261">
          <cell r="Y4261"/>
        </row>
        <row r="4262">
          <cell r="Y4262"/>
        </row>
        <row r="4263">
          <cell r="Y4263"/>
        </row>
        <row r="4264">
          <cell r="Y4264"/>
        </row>
        <row r="4265">
          <cell r="Y4265"/>
        </row>
        <row r="4266">
          <cell r="Y4266"/>
        </row>
        <row r="4267">
          <cell r="Y4267"/>
        </row>
        <row r="4268">
          <cell r="Y4268"/>
        </row>
        <row r="4269">
          <cell r="Y4269"/>
        </row>
        <row r="4270">
          <cell r="Y4270"/>
        </row>
        <row r="4271">
          <cell r="Y4271"/>
        </row>
        <row r="4272">
          <cell r="Y4272"/>
        </row>
        <row r="4273">
          <cell r="Y4273"/>
        </row>
        <row r="4274">
          <cell r="Y4274"/>
        </row>
        <row r="4275">
          <cell r="Y4275"/>
        </row>
        <row r="4276">
          <cell r="Y4276"/>
        </row>
        <row r="4277">
          <cell r="Y4277"/>
        </row>
        <row r="4278">
          <cell r="Y4278"/>
        </row>
        <row r="4279">
          <cell r="Y4279"/>
        </row>
        <row r="4280">
          <cell r="Y4280"/>
        </row>
        <row r="4281">
          <cell r="Y4281"/>
        </row>
        <row r="4282">
          <cell r="Y4282"/>
        </row>
        <row r="4283">
          <cell r="Y4283"/>
        </row>
        <row r="4284">
          <cell r="Y4284"/>
        </row>
        <row r="4285">
          <cell r="Y4285"/>
        </row>
        <row r="4286">
          <cell r="Y4286"/>
        </row>
        <row r="4287">
          <cell r="Y4287"/>
        </row>
        <row r="4288">
          <cell r="Y4288"/>
        </row>
        <row r="4289">
          <cell r="Y4289"/>
        </row>
        <row r="4290">
          <cell r="Y4290"/>
        </row>
        <row r="4291">
          <cell r="Y4291"/>
        </row>
        <row r="4292">
          <cell r="Y4292"/>
        </row>
        <row r="4293">
          <cell r="Y4293"/>
        </row>
        <row r="4294">
          <cell r="Y4294"/>
        </row>
        <row r="4295">
          <cell r="Y4295"/>
        </row>
        <row r="4296">
          <cell r="Y4296"/>
        </row>
        <row r="4297">
          <cell r="Y4297"/>
        </row>
        <row r="4298">
          <cell r="Y4298"/>
        </row>
        <row r="4299">
          <cell r="Y4299"/>
        </row>
        <row r="4300">
          <cell r="Y4300"/>
        </row>
        <row r="4301">
          <cell r="Y4301"/>
        </row>
        <row r="4302">
          <cell r="Y4302"/>
        </row>
        <row r="4303">
          <cell r="Y4303"/>
        </row>
        <row r="4304">
          <cell r="Y4304"/>
        </row>
        <row r="4305">
          <cell r="Y4305"/>
        </row>
        <row r="4306">
          <cell r="Y4306"/>
        </row>
        <row r="4307">
          <cell r="Y4307"/>
        </row>
        <row r="4308">
          <cell r="Y4308"/>
        </row>
        <row r="4309">
          <cell r="Y4309"/>
        </row>
        <row r="4310">
          <cell r="Y4310"/>
        </row>
        <row r="4311">
          <cell r="Y4311"/>
        </row>
        <row r="4312">
          <cell r="Y4312"/>
        </row>
        <row r="4313">
          <cell r="Y4313"/>
        </row>
        <row r="4314">
          <cell r="Y4314"/>
        </row>
        <row r="4315">
          <cell r="Y4315"/>
        </row>
        <row r="4316">
          <cell r="Y4316"/>
        </row>
        <row r="4317">
          <cell r="Y4317"/>
        </row>
        <row r="4318">
          <cell r="Y4318"/>
        </row>
        <row r="4319">
          <cell r="Y4319"/>
        </row>
        <row r="4320">
          <cell r="Y4320"/>
        </row>
        <row r="4321">
          <cell r="Y4321"/>
        </row>
        <row r="4322">
          <cell r="Y4322"/>
        </row>
        <row r="4323">
          <cell r="Y4323"/>
        </row>
        <row r="4324">
          <cell r="Y4324"/>
        </row>
        <row r="4325">
          <cell r="Y4325"/>
        </row>
        <row r="4326">
          <cell r="Y4326"/>
        </row>
        <row r="4327">
          <cell r="Y4327"/>
        </row>
        <row r="4328">
          <cell r="Y4328"/>
        </row>
        <row r="4329">
          <cell r="Y4329"/>
        </row>
        <row r="4330">
          <cell r="Y4330"/>
        </row>
        <row r="4331">
          <cell r="Y4331"/>
        </row>
        <row r="4332">
          <cell r="Y4332"/>
        </row>
        <row r="4333">
          <cell r="Y4333"/>
        </row>
        <row r="4334">
          <cell r="Y4334"/>
        </row>
        <row r="4335">
          <cell r="Y4335"/>
        </row>
        <row r="4336">
          <cell r="Y4336"/>
        </row>
        <row r="4337">
          <cell r="Y4337"/>
        </row>
        <row r="4338">
          <cell r="Y4338"/>
        </row>
        <row r="4339">
          <cell r="Y4339"/>
        </row>
        <row r="4340">
          <cell r="Y4340"/>
        </row>
        <row r="4341">
          <cell r="Y4341"/>
        </row>
        <row r="4342">
          <cell r="Y4342"/>
        </row>
        <row r="4343">
          <cell r="Y4343"/>
        </row>
        <row r="4344">
          <cell r="Y4344"/>
        </row>
        <row r="4345">
          <cell r="Y4345"/>
        </row>
        <row r="4346">
          <cell r="Y4346"/>
        </row>
        <row r="4347">
          <cell r="Y4347"/>
        </row>
        <row r="4348">
          <cell r="Y4348"/>
        </row>
        <row r="4349">
          <cell r="Y4349"/>
        </row>
        <row r="4350">
          <cell r="Y4350"/>
        </row>
        <row r="4351">
          <cell r="Y4351"/>
        </row>
        <row r="4352">
          <cell r="Y4352"/>
        </row>
        <row r="4353">
          <cell r="Y4353"/>
        </row>
        <row r="4354">
          <cell r="Y4354"/>
        </row>
        <row r="4355">
          <cell r="Y4355"/>
        </row>
        <row r="4356">
          <cell r="Y4356"/>
        </row>
        <row r="4357">
          <cell r="Y4357"/>
        </row>
        <row r="4358">
          <cell r="Y4358"/>
        </row>
        <row r="4359">
          <cell r="Y4359"/>
        </row>
        <row r="4360">
          <cell r="Y4360"/>
        </row>
        <row r="4361">
          <cell r="Y4361"/>
        </row>
        <row r="4362">
          <cell r="Y4362"/>
        </row>
        <row r="4363">
          <cell r="Y4363"/>
        </row>
        <row r="4364">
          <cell r="Y4364"/>
        </row>
        <row r="4365">
          <cell r="Y4365"/>
        </row>
        <row r="4366">
          <cell r="Y4366"/>
        </row>
        <row r="4367">
          <cell r="Y4367"/>
        </row>
        <row r="4368">
          <cell r="Y4368"/>
        </row>
        <row r="4369">
          <cell r="Y4369"/>
        </row>
        <row r="4370">
          <cell r="Y4370"/>
        </row>
        <row r="4371">
          <cell r="Y4371"/>
        </row>
        <row r="4372">
          <cell r="Y4372"/>
        </row>
        <row r="4373">
          <cell r="Y4373"/>
        </row>
        <row r="4374">
          <cell r="Y4374"/>
        </row>
        <row r="4375">
          <cell r="Y4375"/>
        </row>
        <row r="4376">
          <cell r="Y4376"/>
        </row>
        <row r="4377">
          <cell r="Y4377"/>
        </row>
        <row r="4378">
          <cell r="Y4378"/>
        </row>
        <row r="4379">
          <cell r="Y4379"/>
        </row>
        <row r="4380">
          <cell r="Y4380"/>
        </row>
        <row r="4381">
          <cell r="Y4381"/>
        </row>
        <row r="4382">
          <cell r="Y4382"/>
        </row>
        <row r="4383">
          <cell r="Y4383"/>
        </row>
        <row r="4384">
          <cell r="Y4384"/>
        </row>
        <row r="4385">
          <cell r="Y4385"/>
        </row>
        <row r="4386">
          <cell r="Y4386"/>
        </row>
        <row r="4387">
          <cell r="Y4387"/>
        </row>
        <row r="4388">
          <cell r="Y4388"/>
        </row>
        <row r="4389">
          <cell r="Y4389"/>
        </row>
        <row r="4390">
          <cell r="Y4390"/>
        </row>
        <row r="4391">
          <cell r="Y4391"/>
        </row>
        <row r="4392">
          <cell r="Y4392"/>
        </row>
        <row r="4393">
          <cell r="Y4393"/>
        </row>
        <row r="4394">
          <cell r="Y4394"/>
        </row>
        <row r="4395">
          <cell r="Y4395"/>
        </row>
        <row r="4396">
          <cell r="Y4396"/>
        </row>
        <row r="4397">
          <cell r="Y4397"/>
        </row>
        <row r="4398">
          <cell r="Y4398"/>
        </row>
        <row r="4399">
          <cell r="Y4399"/>
        </row>
        <row r="4400">
          <cell r="Y4400"/>
        </row>
        <row r="4401">
          <cell r="Y4401"/>
        </row>
        <row r="4402">
          <cell r="Y4402"/>
        </row>
        <row r="4403">
          <cell r="Y4403"/>
        </row>
        <row r="4404">
          <cell r="Y4404"/>
        </row>
        <row r="4405">
          <cell r="Y4405"/>
        </row>
        <row r="4406">
          <cell r="Y4406"/>
        </row>
        <row r="4407">
          <cell r="Y4407"/>
        </row>
        <row r="4408">
          <cell r="Y4408"/>
        </row>
        <row r="4409">
          <cell r="Y4409"/>
        </row>
        <row r="4410">
          <cell r="Y4410"/>
        </row>
        <row r="4411">
          <cell r="Y4411"/>
        </row>
        <row r="4412">
          <cell r="Y4412"/>
        </row>
        <row r="4413">
          <cell r="Y4413"/>
        </row>
        <row r="4414">
          <cell r="Y4414"/>
        </row>
        <row r="4415">
          <cell r="Y4415"/>
        </row>
        <row r="4416">
          <cell r="Y4416"/>
        </row>
        <row r="4417">
          <cell r="Y4417"/>
        </row>
        <row r="4418">
          <cell r="Y4418"/>
        </row>
        <row r="4419">
          <cell r="Y4419"/>
        </row>
        <row r="4420">
          <cell r="Y4420"/>
        </row>
        <row r="4421">
          <cell r="Y4421"/>
        </row>
        <row r="4422">
          <cell r="Y4422"/>
        </row>
        <row r="4423">
          <cell r="Y4423"/>
        </row>
        <row r="4424">
          <cell r="Y4424"/>
        </row>
        <row r="4425">
          <cell r="Y4425"/>
        </row>
        <row r="4426">
          <cell r="Y4426"/>
        </row>
        <row r="4427">
          <cell r="Y4427"/>
        </row>
        <row r="4428">
          <cell r="Y4428"/>
        </row>
        <row r="4429">
          <cell r="Y4429"/>
        </row>
        <row r="4430">
          <cell r="Y4430"/>
        </row>
        <row r="4431">
          <cell r="Y4431"/>
        </row>
        <row r="4432">
          <cell r="Y4432"/>
        </row>
        <row r="4433">
          <cell r="Y4433"/>
        </row>
        <row r="4434">
          <cell r="Y4434"/>
        </row>
        <row r="4435">
          <cell r="Y4435"/>
        </row>
        <row r="4436">
          <cell r="Y4436"/>
        </row>
        <row r="4437">
          <cell r="Y4437"/>
        </row>
        <row r="4438">
          <cell r="Y4438"/>
        </row>
        <row r="4439">
          <cell r="Y4439"/>
        </row>
        <row r="4440">
          <cell r="Y4440"/>
        </row>
        <row r="4441">
          <cell r="Y4441"/>
        </row>
        <row r="4442">
          <cell r="Y4442"/>
        </row>
        <row r="4443">
          <cell r="Y4443"/>
        </row>
        <row r="4444">
          <cell r="Y4444"/>
        </row>
        <row r="4445">
          <cell r="Y4445"/>
        </row>
        <row r="4446">
          <cell r="Y4446"/>
        </row>
        <row r="4447">
          <cell r="Y4447"/>
        </row>
        <row r="4448">
          <cell r="Y4448"/>
        </row>
        <row r="4449">
          <cell r="Y4449"/>
        </row>
        <row r="4450">
          <cell r="Y4450"/>
        </row>
        <row r="4451">
          <cell r="Y4451"/>
        </row>
        <row r="4452">
          <cell r="Y4452"/>
        </row>
        <row r="4453">
          <cell r="Y4453"/>
        </row>
        <row r="4454">
          <cell r="Y4454"/>
        </row>
        <row r="4455">
          <cell r="Y4455"/>
        </row>
        <row r="4456">
          <cell r="Y4456"/>
        </row>
        <row r="4457">
          <cell r="Y4457"/>
        </row>
        <row r="4458">
          <cell r="Y4458"/>
        </row>
        <row r="4459">
          <cell r="Y4459"/>
        </row>
        <row r="4460">
          <cell r="Y4460"/>
        </row>
        <row r="4461">
          <cell r="Y4461"/>
        </row>
        <row r="4462">
          <cell r="Y4462"/>
        </row>
        <row r="4463">
          <cell r="Y4463"/>
        </row>
        <row r="4464">
          <cell r="Y4464"/>
        </row>
        <row r="4465">
          <cell r="Y4465"/>
        </row>
        <row r="4466">
          <cell r="Y4466"/>
        </row>
        <row r="4467">
          <cell r="Y4467"/>
        </row>
        <row r="4468">
          <cell r="Y4468"/>
        </row>
        <row r="4469">
          <cell r="Y4469"/>
        </row>
        <row r="4470">
          <cell r="Y4470"/>
        </row>
        <row r="4471">
          <cell r="Y4471"/>
        </row>
        <row r="4472">
          <cell r="Y4472"/>
        </row>
        <row r="4473">
          <cell r="Y4473"/>
        </row>
        <row r="4474">
          <cell r="Y4474"/>
        </row>
        <row r="4475">
          <cell r="Y4475"/>
        </row>
        <row r="4476">
          <cell r="Y4476"/>
        </row>
        <row r="4477">
          <cell r="Y4477"/>
        </row>
        <row r="4478">
          <cell r="Y4478"/>
        </row>
        <row r="4479">
          <cell r="Y4479"/>
        </row>
        <row r="4480">
          <cell r="Y4480"/>
        </row>
        <row r="4481">
          <cell r="Y4481"/>
        </row>
        <row r="4482">
          <cell r="Y4482"/>
        </row>
        <row r="4483">
          <cell r="Y4483"/>
        </row>
        <row r="4484">
          <cell r="Y4484"/>
        </row>
        <row r="4485">
          <cell r="Y4485"/>
        </row>
        <row r="4486">
          <cell r="Y4486"/>
        </row>
        <row r="4487">
          <cell r="Y4487"/>
        </row>
        <row r="4488">
          <cell r="Y4488"/>
        </row>
        <row r="4489">
          <cell r="Y4489"/>
        </row>
        <row r="4490">
          <cell r="Y4490"/>
        </row>
        <row r="4491">
          <cell r="Y4491"/>
        </row>
        <row r="4492">
          <cell r="Y4492"/>
        </row>
        <row r="4493">
          <cell r="Y4493"/>
        </row>
        <row r="4494">
          <cell r="Y4494"/>
        </row>
        <row r="4495">
          <cell r="Y4495"/>
        </row>
        <row r="4496">
          <cell r="Y4496"/>
        </row>
        <row r="4497">
          <cell r="Y4497"/>
        </row>
        <row r="4498">
          <cell r="Y4498"/>
        </row>
        <row r="4499">
          <cell r="Y4499"/>
        </row>
        <row r="4500">
          <cell r="Y4500"/>
        </row>
        <row r="4501">
          <cell r="Y4501"/>
        </row>
        <row r="4502">
          <cell r="Y4502"/>
        </row>
        <row r="4503">
          <cell r="Y4503"/>
        </row>
        <row r="4504">
          <cell r="Y4504"/>
        </row>
        <row r="4505">
          <cell r="Y4505"/>
        </row>
        <row r="4506">
          <cell r="Y4506"/>
        </row>
        <row r="4507">
          <cell r="Y4507"/>
        </row>
        <row r="4508">
          <cell r="Y4508"/>
        </row>
        <row r="4509">
          <cell r="Y4509"/>
        </row>
        <row r="4510">
          <cell r="Y4510"/>
        </row>
        <row r="4511">
          <cell r="Y4511"/>
        </row>
        <row r="4512">
          <cell r="Y4512"/>
        </row>
        <row r="4513">
          <cell r="Y4513"/>
        </row>
        <row r="4514">
          <cell r="Y4514"/>
        </row>
        <row r="4515">
          <cell r="Y4515"/>
        </row>
        <row r="4516">
          <cell r="Y4516"/>
        </row>
        <row r="4517">
          <cell r="Y4517"/>
        </row>
        <row r="4518">
          <cell r="Y4518"/>
        </row>
        <row r="4519">
          <cell r="Y4519"/>
        </row>
        <row r="4520">
          <cell r="Y4520"/>
        </row>
        <row r="4521">
          <cell r="Y4521"/>
        </row>
        <row r="4522">
          <cell r="Y4522"/>
        </row>
        <row r="4523">
          <cell r="Y4523"/>
        </row>
        <row r="4524">
          <cell r="Y4524"/>
        </row>
        <row r="4525">
          <cell r="Y4525"/>
        </row>
        <row r="4526">
          <cell r="Y4526"/>
        </row>
        <row r="4527">
          <cell r="Y4527"/>
        </row>
        <row r="4528">
          <cell r="Y4528"/>
        </row>
        <row r="4529">
          <cell r="Y4529"/>
        </row>
        <row r="4530">
          <cell r="Y4530"/>
        </row>
        <row r="4531">
          <cell r="Y4531"/>
        </row>
        <row r="4532">
          <cell r="Y4532"/>
        </row>
        <row r="4533">
          <cell r="Y4533"/>
        </row>
        <row r="4534">
          <cell r="Y4534"/>
        </row>
        <row r="4535">
          <cell r="Y4535"/>
        </row>
        <row r="4536">
          <cell r="Y4536"/>
        </row>
        <row r="4537">
          <cell r="Y4537"/>
        </row>
        <row r="4538">
          <cell r="Y4538"/>
        </row>
        <row r="4539">
          <cell r="Y4539"/>
        </row>
        <row r="4540">
          <cell r="Y4540"/>
        </row>
        <row r="4541">
          <cell r="Y4541"/>
        </row>
        <row r="4542">
          <cell r="Y4542"/>
        </row>
        <row r="4543">
          <cell r="Y4543"/>
        </row>
        <row r="4544">
          <cell r="Y4544"/>
        </row>
        <row r="4545">
          <cell r="Y4545"/>
        </row>
        <row r="4546">
          <cell r="Y4546"/>
        </row>
        <row r="4547">
          <cell r="Y4547"/>
        </row>
        <row r="4548">
          <cell r="Y4548"/>
        </row>
        <row r="4549">
          <cell r="Y4549"/>
        </row>
        <row r="4550">
          <cell r="Y4550"/>
        </row>
        <row r="4551">
          <cell r="Y4551"/>
        </row>
        <row r="4552">
          <cell r="Y4552"/>
        </row>
        <row r="4553">
          <cell r="Y4553"/>
        </row>
        <row r="4554">
          <cell r="Y4554"/>
        </row>
        <row r="4555">
          <cell r="Y4555"/>
        </row>
        <row r="4556">
          <cell r="Y4556"/>
        </row>
        <row r="4557">
          <cell r="Y4557"/>
        </row>
        <row r="4558">
          <cell r="Y4558"/>
        </row>
        <row r="4559">
          <cell r="Y4559"/>
        </row>
        <row r="4560">
          <cell r="Y4560"/>
        </row>
        <row r="4561">
          <cell r="Y4561"/>
        </row>
        <row r="4562">
          <cell r="Y4562"/>
        </row>
        <row r="4563">
          <cell r="Y4563"/>
        </row>
        <row r="4564">
          <cell r="Y4564"/>
        </row>
        <row r="4565">
          <cell r="Y4565"/>
        </row>
        <row r="4566">
          <cell r="Y4566"/>
        </row>
        <row r="4567">
          <cell r="Y4567"/>
        </row>
        <row r="4568">
          <cell r="Y4568"/>
        </row>
        <row r="4569">
          <cell r="Y4569"/>
        </row>
        <row r="4570">
          <cell r="Y4570"/>
        </row>
        <row r="4571">
          <cell r="Y4571"/>
        </row>
        <row r="4572">
          <cell r="Y4572"/>
        </row>
        <row r="4573">
          <cell r="Y4573"/>
        </row>
        <row r="4574">
          <cell r="Y4574"/>
        </row>
        <row r="4575">
          <cell r="Y4575"/>
        </row>
        <row r="4576">
          <cell r="Y4576"/>
        </row>
        <row r="4577">
          <cell r="Y4577"/>
        </row>
        <row r="4578">
          <cell r="Y4578"/>
        </row>
        <row r="4579">
          <cell r="Y4579"/>
        </row>
        <row r="4580">
          <cell r="Y4580"/>
        </row>
        <row r="4581">
          <cell r="Y4581"/>
        </row>
        <row r="4582">
          <cell r="Y4582"/>
        </row>
        <row r="4583">
          <cell r="Y4583"/>
        </row>
        <row r="4584">
          <cell r="Y4584"/>
        </row>
        <row r="4585">
          <cell r="Y4585"/>
        </row>
        <row r="4586">
          <cell r="Y4586"/>
        </row>
        <row r="4587">
          <cell r="Y4587"/>
        </row>
        <row r="4588">
          <cell r="Y4588"/>
        </row>
        <row r="4589">
          <cell r="Y4589"/>
        </row>
        <row r="4590">
          <cell r="Y4590"/>
        </row>
        <row r="4591">
          <cell r="Y4591"/>
        </row>
        <row r="4592">
          <cell r="Y4592"/>
        </row>
        <row r="4593">
          <cell r="Y4593"/>
        </row>
        <row r="4594">
          <cell r="Y4594"/>
        </row>
        <row r="4595">
          <cell r="Y4595"/>
        </row>
        <row r="4596">
          <cell r="Y4596"/>
        </row>
        <row r="4597">
          <cell r="Y4597"/>
        </row>
        <row r="4598">
          <cell r="Y4598"/>
        </row>
        <row r="4599">
          <cell r="Y4599"/>
        </row>
        <row r="4600">
          <cell r="Y4600"/>
        </row>
        <row r="4601">
          <cell r="Y4601"/>
        </row>
        <row r="4602">
          <cell r="Y4602"/>
        </row>
        <row r="4603">
          <cell r="Y4603"/>
        </row>
        <row r="4604">
          <cell r="Y4604"/>
        </row>
        <row r="4605">
          <cell r="Y4605"/>
        </row>
        <row r="4606">
          <cell r="Y4606"/>
        </row>
        <row r="4607">
          <cell r="Y4607"/>
        </row>
        <row r="4608">
          <cell r="Y4608"/>
        </row>
        <row r="4609">
          <cell r="Y4609"/>
        </row>
        <row r="4610">
          <cell r="Y4610"/>
        </row>
        <row r="4611">
          <cell r="Y4611"/>
        </row>
        <row r="4612">
          <cell r="Y4612"/>
        </row>
        <row r="4613">
          <cell r="Y4613"/>
        </row>
        <row r="4614">
          <cell r="Y4614"/>
        </row>
        <row r="4615">
          <cell r="Y4615"/>
        </row>
        <row r="4616">
          <cell r="Y4616"/>
        </row>
        <row r="4617">
          <cell r="Y4617"/>
        </row>
        <row r="4618">
          <cell r="Y4618"/>
        </row>
        <row r="4619">
          <cell r="Y4619"/>
        </row>
        <row r="4620">
          <cell r="Y4620"/>
        </row>
        <row r="4621">
          <cell r="Y4621"/>
        </row>
        <row r="4622">
          <cell r="Y4622"/>
        </row>
        <row r="4623">
          <cell r="Y4623"/>
        </row>
        <row r="4624">
          <cell r="Y4624"/>
        </row>
        <row r="4625">
          <cell r="Y4625"/>
        </row>
        <row r="4626">
          <cell r="Y4626"/>
        </row>
        <row r="4627">
          <cell r="Y4627"/>
        </row>
        <row r="4628">
          <cell r="Y4628"/>
        </row>
        <row r="4629">
          <cell r="Y4629"/>
        </row>
        <row r="4630">
          <cell r="Y4630"/>
        </row>
        <row r="4631">
          <cell r="Y4631"/>
        </row>
        <row r="4632">
          <cell r="Y4632"/>
        </row>
        <row r="4633">
          <cell r="Y4633"/>
        </row>
        <row r="4634">
          <cell r="Y4634"/>
        </row>
        <row r="4635">
          <cell r="Y4635"/>
        </row>
        <row r="4636">
          <cell r="Y4636"/>
        </row>
        <row r="4637">
          <cell r="Y4637"/>
        </row>
        <row r="4638">
          <cell r="Y4638"/>
        </row>
        <row r="4639">
          <cell r="Y4639"/>
        </row>
        <row r="4640">
          <cell r="Y4640"/>
        </row>
        <row r="4641">
          <cell r="Y4641"/>
        </row>
        <row r="4642">
          <cell r="Y4642"/>
        </row>
        <row r="4643">
          <cell r="Y4643"/>
        </row>
        <row r="4644">
          <cell r="Y4644"/>
        </row>
        <row r="4645">
          <cell r="Y4645"/>
        </row>
        <row r="4646">
          <cell r="Y4646"/>
        </row>
        <row r="4647">
          <cell r="Y4647"/>
        </row>
        <row r="4648">
          <cell r="Y4648"/>
        </row>
        <row r="4649">
          <cell r="Y4649"/>
        </row>
        <row r="4650">
          <cell r="Y4650"/>
        </row>
        <row r="4651">
          <cell r="Y4651"/>
        </row>
        <row r="4652">
          <cell r="Y4652"/>
        </row>
        <row r="4653">
          <cell r="Y4653"/>
        </row>
        <row r="4654">
          <cell r="Y4654"/>
        </row>
        <row r="4655">
          <cell r="Y4655"/>
        </row>
        <row r="4656">
          <cell r="Y4656"/>
        </row>
        <row r="4657">
          <cell r="Y4657"/>
        </row>
        <row r="4658">
          <cell r="Y4658"/>
        </row>
        <row r="4659">
          <cell r="Y4659"/>
        </row>
        <row r="4660">
          <cell r="Y4660"/>
        </row>
        <row r="4661">
          <cell r="Y4661"/>
        </row>
        <row r="4662">
          <cell r="Y4662"/>
        </row>
        <row r="4663">
          <cell r="Y4663"/>
        </row>
        <row r="4664">
          <cell r="Y4664"/>
        </row>
        <row r="4665">
          <cell r="Y4665"/>
        </row>
        <row r="4666">
          <cell r="Y4666"/>
        </row>
        <row r="4667">
          <cell r="Y4667"/>
        </row>
        <row r="4668">
          <cell r="Y4668"/>
        </row>
        <row r="4669">
          <cell r="Y4669"/>
        </row>
        <row r="4670">
          <cell r="Y4670"/>
        </row>
        <row r="4671">
          <cell r="Y4671"/>
        </row>
        <row r="4672">
          <cell r="Y4672"/>
        </row>
        <row r="4673">
          <cell r="Y4673"/>
        </row>
        <row r="4674">
          <cell r="Y4674"/>
        </row>
        <row r="4675">
          <cell r="Y4675"/>
        </row>
        <row r="4676">
          <cell r="Y4676"/>
        </row>
        <row r="4677">
          <cell r="Y4677"/>
        </row>
        <row r="4678">
          <cell r="Y4678"/>
        </row>
        <row r="4679">
          <cell r="Y4679"/>
        </row>
        <row r="4680">
          <cell r="Y4680"/>
        </row>
        <row r="4681">
          <cell r="Y4681"/>
        </row>
        <row r="4682">
          <cell r="Y4682"/>
        </row>
        <row r="4683">
          <cell r="Y4683"/>
        </row>
        <row r="4684">
          <cell r="Y4684"/>
        </row>
        <row r="4685">
          <cell r="Y4685"/>
        </row>
        <row r="4686">
          <cell r="Y4686"/>
        </row>
        <row r="4687">
          <cell r="Y4687"/>
        </row>
        <row r="4688">
          <cell r="Y4688"/>
        </row>
        <row r="4689">
          <cell r="Y4689"/>
        </row>
        <row r="4690">
          <cell r="Y4690"/>
        </row>
        <row r="4691">
          <cell r="Y4691"/>
        </row>
        <row r="4692">
          <cell r="Y4692"/>
        </row>
        <row r="4693">
          <cell r="Y4693"/>
        </row>
        <row r="4694">
          <cell r="Y4694"/>
        </row>
        <row r="4695">
          <cell r="Y4695"/>
        </row>
        <row r="4696">
          <cell r="Y4696"/>
        </row>
        <row r="4697">
          <cell r="Y4697"/>
        </row>
        <row r="4698">
          <cell r="Y4698"/>
        </row>
        <row r="4699">
          <cell r="Y4699"/>
        </row>
        <row r="4700">
          <cell r="Y4700"/>
        </row>
        <row r="4701">
          <cell r="Y4701"/>
        </row>
        <row r="4702">
          <cell r="Y4702"/>
        </row>
        <row r="4703">
          <cell r="Y4703"/>
        </row>
        <row r="4704">
          <cell r="Y4704"/>
        </row>
        <row r="4705">
          <cell r="Y4705"/>
        </row>
        <row r="4706">
          <cell r="Y4706"/>
        </row>
        <row r="4707">
          <cell r="Y4707"/>
        </row>
        <row r="4708">
          <cell r="Y4708"/>
        </row>
        <row r="4709">
          <cell r="Y4709"/>
        </row>
        <row r="4710">
          <cell r="Y4710"/>
        </row>
        <row r="4711">
          <cell r="Y4711"/>
        </row>
        <row r="4712">
          <cell r="Y4712"/>
        </row>
        <row r="4713">
          <cell r="Y4713"/>
        </row>
        <row r="4714">
          <cell r="Y4714"/>
        </row>
        <row r="4715">
          <cell r="Y4715"/>
        </row>
        <row r="4716">
          <cell r="Y4716"/>
        </row>
        <row r="4717">
          <cell r="Y4717"/>
        </row>
        <row r="4718">
          <cell r="Y4718"/>
        </row>
        <row r="4719">
          <cell r="Y4719"/>
        </row>
        <row r="4720">
          <cell r="Y4720"/>
        </row>
        <row r="4721">
          <cell r="Y4721"/>
        </row>
        <row r="4722">
          <cell r="Y4722"/>
        </row>
        <row r="4723">
          <cell r="Y4723"/>
        </row>
        <row r="4724">
          <cell r="Y4724"/>
        </row>
        <row r="4725">
          <cell r="Y4725"/>
        </row>
        <row r="4726">
          <cell r="Y4726"/>
        </row>
        <row r="4727">
          <cell r="Y4727"/>
        </row>
        <row r="4728">
          <cell r="Y4728"/>
        </row>
        <row r="4729">
          <cell r="Y4729"/>
        </row>
        <row r="4730">
          <cell r="Y4730"/>
        </row>
        <row r="4731">
          <cell r="Y4731"/>
        </row>
        <row r="4732">
          <cell r="Y4732"/>
        </row>
        <row r="4733">
          <cell r="Y4733"/>
        </row>
        <row r="4734">
          <cell r="Y4734"/>
        </row>
        <row r="4735">
          <cell r="Y4735"/>
        </row>
        <row r="4736">
          <cell r="Y4736"/>
        </row>
        <row r="4737">
          <cell r="Y4737"/>
        </row>
        <row r="4738">
          <cell r="Y4738"/>
        </row>
        <row r="4739">
          <cell r="Y4739"/>
        </row>
        <row r="4740">
          <cell r="Y4740"/>
        </row>
        <row r="4741">
          <cell r="Y4741"/>
        </row>
        <row r="4742">
          <cell r="Y4742"/>
        </row>
        <row r="4743">
          <cell r="Y4743"/>
        </row>
        <row r="4744">
          <cell r="Y4744"/>
        </row>
        <row r="4745">
          <cell r="Y4745"/>
        </row>
        <row r="4746">
          <cell r="Y4746"/>
        </row>
        <row r="4747">
          <cell r="Y4747"/>
        </row>
        <row r="4748">
          <cell r="Y4748"/>
        </row>
        <row r="4749">
          <cell r="Y4749"/>
        </row>
        <row r="4750">
          <cell r="Y4750"/>
        </row>
        <row r="4751">
          <cell r="Y4751"/>
        </row>
        <row r="4752">
          <cell r="Y4752"/>
        </row>
        <row r="4753">
          <cell r="Y4753"/>
        </row>
        <row r="4754">
          <cell r="Y4754"/>
        </row>
        <row r="4755">
          <cell r="Y4755"/>
        </row>
        <row r="4756">
          <cell r="Y4756"/>
        </row>
        <row r="4757">
          <cell r="Y4757"/>
        </row>
        <row r="4758">
          <cell r="Y4758"/>
        </row>
        <row r="4759">
          <cell r="Y4759"/>
        </row>
        <row r="4760">
          <cell r="Y4760"/>
        </row>
        <row r="4761">
          <cell r="Y4761"/>
        </row>
        <row r="4762">
          <cell r="Y4762"/>
        </row>
        <row r="4763">
          <cell r="Y4763"/>
        </row>
        <row r="4764">
          <cell r="Y4764"/>
        </row>
        <row r="4765">
          <cell r="Y4765"/>
        </row>
        <row r="4766">
          <cell r="Y4766"/>
        </row>
        <row r="4767">
          <cell r="Y4767"/>
        </row>
        <row r="4768">
          <cell r="Y4768"/>
        </row>
        <row r="4769">
          <cell r="Y4769"/>
        </row>
        <row r="4770">
          <cell r="Y4770"/>
        </row>
        <row r="4771">
          <cell r="Y4771"/>
        </row>
        <row r="4772">
          <cell r="Y4772"/>
        </row>
        <row r="4773">
          <cell r="Y4773"/>
        </row>
        <row r="4774">
          <cell r="Y4774"/>
        </row>
        <row r="4775">
          <cell r="Y4775"/>
        </row>
        <row r="4776">
          <cell r="Y4776"/>
        </row>
        <row r="4777">
          <cell r="Y4777"/>
        </row>
        <row r="4778">
          <cell r="Y4778"/>
        </row>
        <row r="4779">
          <cell r="Y4779"/>
        </row>
        <row r="4780">
          <cell r="Y4780"/>
        </row>
        <row r="4781">
          <cell r="Y4781"/>
        </row>
        <row r="4782">
          <cell r="Y4782"/>
        </row>
        <row r="4783">
          <cell r="Y4783"/>
        </row>
        <row r="4784">
          <cell r="Y4784"/>
        </row>
        <row r="4785">
          <cell r="Y4785"/>
        </row>
        <row r="4786">
          <cell r="Y4786"/>
        </row>
        <row r="4787">
          <cell r="Y4787"/>
        </row>
        <row r="4788">
          <cell r="Y4788"/>
        </row>
        <row r="4789">
          <cell r="Y4789"/>
        </row>
        <row r="4790">
          <cell r="Y4790"/>
        </row>
        <row r="4791">
          <cell r="Y4791"/>
        </row>
        <row r="4792">
          <cell r="Y4792"/>
        </row>
        <row r="4793">
          <cell r="Y4793"/>
        </row>
        <row r="4794">
          <cell r="Y4794"/>
        </row>
        <row r="4795">
          <cell r="Y4795"/>
        </row>
        <row r="4796">
          <cell r="Y4796"/>
        </row>
        <row r="4797">
          <cell r="Y4797"/>
        </row>
        <row r="4798">
          <cell r="Y4798"/>
        </row>
        <row r="4799">
          <cell r="Y4799"/>
        </row>
        <row r="4800">
          <cell r="Y4800"/>
        </row>
        <row r="4801">
          <cell r="Y4801"/>
        </row>
        <row r="4802">
          <cell r="Y4802"/>
        </row>
        <row r="4803">
          <cell r="Y4803"/>
        </row>
        <row r="4804">
          <cell r="Y4804"/>
        </row>
        <row r="4805">
          <cell r="Y4805"/>
        </row>
        <row r="4806">
          <cell r="Y4806"/>
        </row>
        <row r="4807">
          <cell r="Y4807"/>
        </row>
        <row r="4808">
          <cell r="Y4808"/>
        </row>
        <row r="4809">
          <cell r="Y4809"/>
        </row>
        <row r="4810">
          <cell r="Y4810"/>
        </row>
        <row r="4811">
          <cell r="Y4811"/>
        </row>
        <row r="4812">
          <cell r="Y4812"/>
        </row>
        <row r="4813">
          <cell r="Y4813"/>
        </row>
        <row r="4814">
          <cell r="Y4814"/>
        </row>
        <row r="4815">
          <cell r="Y4815"/>
        </row>
        <row r="4816">
          <cell r="Y4816"/>
        </row>
        <row r="4817">
          <cell r="Y4817"/>
        </row>
        <row r="4818">
          <cell r="Y4818"/>
        </row>
        <row r="4819">
          <cell r="Y4819"/>
        </row>
        <row r="4820">
          <cell r="Y4820"/>
        </row>
        <row r="4821">
          <cell r="Y4821"/>
        </row>
        <row r="4822">
          <cell r="Y4822"/>
        </row>
        <row r="4823">
          <cell r="Y4823"/>
        </row>
        <row r="4824">
          <cell r="Y4824"/>
        </row>
        <row r="4825">
          <cell r="Y4825"/>
        </row>
        <row r="4826">
          <cell r="Y4826"/>
        </row>
        <row r="4827">
          <cell r="Y4827"/>
        </row>
        <row r="4828">
          <cell r="Y4828"/>
        </row>
        <row r="4829">
          <cell r="Y4829"/>
        </row>
        <row r="4830">
          <cell r="Y4830"/>
        </row>
        <row r="4831">
          <cell r="Y4831"/>
        </row>
        <row r="4832">
          <cell r="Y4832"/>
        </row>
        <row r="4833">
          <cell r="Y4833"/>
        </row>
        <row r="4834">
          <cell r="Y4834"/>
        </row>
        <row r="4835">
          <cell r="Y4835"/>
        </row>
        <row r="4836">
          <cell r="Y4836"/>
        </row>
        <row r="4837">
          <cell r="Y4837"/>
        </row>
        <row r="4838">
          <cell r="Y4838"/>
        </row>
        <row r="4839">
          <cell r="Y4839"/>
        </row>
        <row r="4840">
          <cell r="Y4840"/>
        </row>
        <row r="4841">
          <cell r="Y4841"/>
        </row>
        <row r="4842">
          <cell r="Y4842"/>
        </row>
        <row r="4843">
          <cell r="Y4843"/>
        </row>
        <row r="4844">
          <cell r="Y4844"/>
        </row>
        <row r="4845">
          <cell r="Y4845"/>
        </row>
        <row r="4846">
          <cell r="Y4846"/>
        </row>
        <row r="4847">
          <cell r="Y4847"/>
        </row>
        <row r="4848">
          <cell r="Y4848"/>
        </row>
        <row r="4849">
          <cell r="Y4849"/>
        </row>
        <row r="4850">
          <cell r="Y4850"/>
        </row>
        <row r="4851">
          <cell r="Y4851"/>
        </row>
        <row r="4852">
          <cell r="Y4852"/>
        </row>
        <row r="4853">
          <cell r="Y4853"/>
        </row>
        <row r="4854">
          <cell r="Y4854"/>
        </row>
        <row r="4855">
          <cell r="Y4855"/>
        </row>
        <row r="4856">
          <cell r="Y4856"/>
        </row>
        <row r="4857">
          <cell r="Y4857"/>
        </row>
        <row r="4858">
          <cell r="Y4858"/>
        </row>
        <row r="4859">
          <cell r="Y4859"/>
        </row>
        <row r="4860">
          <cell r="Y4860"/>
        </row>
        <row r="4861">
          <cell r="Y4861"/>
        </row>
        <row r="4862">
          <cell r="Y4862"/>
        </row>
        <row r="4863">
          <cell r="Y4863"/>
        </row>
        <row r="4864">
          <cell r="Y4864"/>
        </row>
        <row r="4865">
          <cell r="Y4865"/>
        </row>
        <row r="4866">
          <cell r="Y4866"/>
        </row>
        <row r="4867">
          <cell r="Y4867"/>
        </row>
        <row r="4868">
          <cell r="Y4868"/>
        </row>
        <row r="4869">
          <cell r="Y4869"/>
        </row>
        <row r="4870">
          <cell r="Y4870"/>
        </row>
        <row r="4871">
          <cell r="Y4871"/>
        </row>
        <row r="4872">
          <cell r="Y4872"/>
        </row>
        <row r="4873">
          <cell r="Y4873"/>
        </row>
        <row r="4874">
          <cell r="Y4874"/>
        </row>
        <row r="4875">
          <cell r="Y4875"/>
        </row>
        <row r="4876">
          <cell r="Y4876"/>
        </row>
        <row r="4877">
          <cell r="Y4877"/>
        </row>
        <row r="4878">
          <cell r="Y4878"/>
        </row>
        <row r="4879">
          <cell r="Y4879"/>
        </row>
        <row r="4880">
          <cell r="Y4880"/>
        </row>
        <row r="4881">
          <cell r="Y4881"/>
        </row>
        <row r="4882">
          <cell r="Y4882"/>
        </row>
        <row r="4883">
          <cell r="Y4883"/>
        </row>
        <row r="4884">
          <cell r="Y4884"/>
        </row>
        <row r="4885">
          <cell r="Y4885"/>
        </row>
        <row r="4886">
          <cell r="Y4886"/>
        </row>
        <row r="4887">
          <cell r="Y4887"/>
        </row>
        <row r="4888">
          <cell r="Y4888"/>
        </row>
        <row r="4889">
          <cell r="Y4889"/>
        </row>
        <row r="4890">
          <cell r="Y4890"/>
        </row>
        <row r="4891">
          <cell r="Y4891"/>
        </row>
        <row r="4892">
          <cell r="Y4892"/>
        </row>
        <row r="4893">
          <cell r="Y4893"/>
        </row>
        <row r="4894">
          <cell r="Y4894"/>
        </row>
        <row r="4895">
          <cell r="Y4895"/>
        </row>
        <row r="4896">
          <cell r="Y4896"/>
        </row>
        <row r="4897">
          <cell r="Y4897"/>
        </row>
        <row r="4898">
          <cell r="Y4898"/>
        </row>
        <row r="4899">
          <cell r="Y4899"/>
        </row>
        <row r="4900">
          <cell r="Y4900"/>
        </row>
        <row r="4901">
          <cell r="Y4901"/>
        </row>
        <row r="4902">
          <cell r="Y4902"/>
        </row>
        <row r="4903">
          <cell r="Y4903"/>
        </row>
        <row r="4904">
          <cell r="Y4904"/>
        </row>
        <row r="4905">
          <cell r="Y4905"/>
        </row>
        <row r="4906">
          <cell r="Y4906"/>
        </row>
        <row r="4907">
          <cell r="Y4907"/>
        </row>
        <row r="4908">
          <cell r="Y4908"/>
        </row>
        <row r="4909">
          <cell r="Y4909"/>
        </row>
        <row r="4910">
          <cell r="Y4910"/>
        </row>
        <row r="4911">
          <cell r="Y4911"/>
        </row>
        <row r="4912">
          <cell r="Y4912"/>
        </row>
        <row r="4913">
          <cell r="Y4913"/>
        </row>
        <row r="4914">
          <cell r="Y4914"/>
        </row>
        <row r="4915">
          <cell r="Y4915"/>
        </row>
        <row r="4916">
          <cell r="Y4916"/>
        </row>
        <row r="4917">
          <cell r="Y4917"/>
        </row>
        <row r="4918">
          <cell r="Y4918"/>
        </row>
        <row r="4919">
          <cell r="Y4919"/>
        </row>
        <row r="4920">
          <cell r="Y4920"/>
        </row>
        <row r="4921">
          <cell r="Y4921"/>
        </row>
        <row r="4922">
          <cell r="Y4922"/>
        </row>
        <row r="4923">
          <cell r="Y4923"/>
        </row>
        <row r="4924">
          <cell r="Y4924"/>
        </row>
        <row r="4925">
          <cell r="Y4925"/>
        </row>
        <row r="4926">
          <cell r="Y4926"/>
        </row>
        <row r="4927">
          <cell r="Y4927"/>
        </row>
        <row r="4928">
          <cell r="Y4928"/>
        </row>
        <row r="4929">
          <cell r="Y4929"/>
        </row>
        <row r="4930">
          <cell r="Y4930"/>
        </row>
        <row r="4931">
          <cell r="Y4931"/>
        </row>
        <row r="4932">
          <cell r="Y4932"/>
        </row>
        <row r="4933">
          <cell r="Y4933"/>
        </row>
        <row r="4934">
          <cell r="Y4934"/>
        </row>
        <row r="4935">
          <cell r="Y4935"/>
        </row>
        <row r="4936">
          <cell r="Y4936"/>
        </row>
        <row r="4937">
          <cell r="Y4937"/>
        </row>
        <row r="4938">
          <cell r="Y4938"/>
        </row>
        <row r="4939">
          <cell r="Y4939"/>
        </row>
        <row r="4940">
          <cell r="Y4940"/>
        </row>
        <row r="4941">
          <cell r="Y4941"/>
        </row>
        <row r="4942">
          <cell r="Y4942"/>
        </row>
        <row r="4943">
          <cell r="Y4943"/>
        </row>
        <row r="4944">
          <cell r="Y4944"/>
        </row>
        <row r="4945">
          <cell r="Y4945"/>
        </row>
        <row r="4946">
          <cell r="Y4946"/>
        </row>
        <row r="4947">
          <cell r="Y4947"/>
        </row>
        <row r="4948">
          <cell r="Y4948"/>
        </row>
        <row r="4949">
          <cell r="Y4949"/>
        </row>
        <row r="4950">
          <cell r="Y4950"/>
        </row>
        <row r="4951">
          <cell r="Y4951"/>
        </row>
        <row r="4952">
          <cell r="Y4952"/>
        </row>
        <row r="4953">
          <cell r="Y4953"/>
        </row>
        <row r="4954">
          <cell r="Y4954"/>
        </row>
        <row r="4955">
          <cell r="Y4955"/>
        </row>
        <row r="4956">
          <cell r="Y4956"/>
        </row>
        <row r="4957">
          <cell r="Y4957"/>
        </row>
        <row r="4958">
          <cell r="Y4958"/>
        </row>
        <row r="4959">
          <cell r="Y4959"/>
        </row>
        <row r="4960">
          <cell r="Y4960"/>
        </row>
        <row r="4961">
          <cell r="Y4961"/>
        </row>
        <row r="4962">
          <cell r="Y4962"/>
        </row>
        <row r="4963">
          <cell r="Y4963"/>
        </row>
        <row r="4964">
          <cell r="Y4964"/>
        </row>
        <row r="4965">
          <cell r="Y4965"/>
        </row>
        <row r="4966">
          <cell r="Y4966"/>
        </row>
        <row r="4967">
          <cell r="Y4967"/>
        </row>
        <row r="4968">
          <cell r="Y4968"/>
        </row>
        <row r="4969">
          <cell r="Y4969"/>
        </row>
        <row r="4970">
          <cell r="Y4970"/>
        </row>
        <row r="4971">
          <cell r="Y4971"/>
        </row>
        <row r="4972">
          <cell r="Y4972"/>
        </row>
        <row r="4973">
          <cell r="Y4973"/>
        </row>
        <row r="4974">
          <cell r="Y4974"/>
        </row>
        <row r="4975">
          <cell r="Y4975"/>
        </row>
        <row r="4976">
          <cell r="Y4976"/>
        </row>
        <row r="4977">
          <cell r="Y4977"/>
        </row>
        <row r="4978">
          <cell r="Y4978"/>
        </row>
        <row r="4979">
          <cell r="Y4979"/>
        </row>
        <row r="4980">
          <cell r="Y4980"/>
        </row>
        <row r="4981">
          <cell r="Y4981"/>
        </row>
        <row r="4982">
          <cell r="Y4982"/>
        </row>
        <row r="4983">
          <cell r="Y4983"/>
        </row>
        <row r="4984">
          <cell r="Y4984"/>
        </row>
        <row r="4985">
          <cell r="Y4985"/>
        </row>
        <row r="4986">
          <cell r="Y4986"/>
        </row>
        <row r="4987">
          <cell r="Y4987"/>
        </row>
        <row r="4988">
          <cell r="Y4988"/>
        </row>
        <row r="4989">
          <cell r="Y4989"/>
        </row>
        <row r="4990">
          <cell r="Y4990"/>
        </row>
        <row r="4991">
          <cell r="Y4991"/>
        </row>
        <row r="4992">
          <cell r="Y4992"/>
        </row>
        <row r="4993">
          <cell r="Y4993"/>
        </row>
        <row r="4994">
          <cell r="Y4994"/>
        </row>
        <row r="4995">
          <cell r="Y4995"/>
        </row>
        <row r="4996">
          <cell r="Y4996"/>
        </row>
        <row r="4997">
          <cell r="Y4997"/>
        </row>
        <row r="4998">
          <cell r="Y4998"/>
        </row>
        <row r="4999">
          <cell r="Y4999"/>
        </row>
        <row r="5000">
          <cell r="Y5000"/>
        </row>
        <row r="5001">
          <cell r="Y5001"/>
        </row>
        <row r="5002">
          <cell r="Y5002"/>
        </row>
        <row r="5003">
          <cell r="Y5003"/>
        </row>
        <row r="5004">
          <cell r="Y5004"/>
        </row>
        <row r="5005">
          <cell r="Y5005"/>
        </row>
        <row r="5006">
          <cell r="Y5006"/>
        </row>
        <row r="5007">
          <cell r="Y5007"/>
        </row>
        <row r="5008">
          <cell r="Y5008"/>
        </row>
        <row r="5009">
          <cell r="Y5009"/>
        </row>
        <row r="5010">
          <cell r="Y5010"/>
        </row>
        <row r="5011">
          <cell r="Y5011"/>
        </row>
        <row r="5012">
          <cell r="Y5012"/>
        </row>
        <row r="5013">
          <cell r="Y5013"/>
        </row>
        <row r="5014">
          <cell r="Y5014"/>
        </row>
        <row r="5015">
          <cell r="Y5015"/>
        </row>
        <row r="5016">
          <cell r="Y5016"/>
        </row>
        <row r="5017">
          <cell r="Y5017"/>
        </row>
        <row r="5018">
          <cell r="Y5018"/>
        </row>
        <row r="5019">
          <cell r="Y5019"/>
        </row>
        <row r="5020">
          <cell r="Y5020"/>
        </row>
        <row r="5021">
          <cell r="Y5021"/>
        </row>
        <row r="5022">
          <cell r="Y5022"/>
        </row>
        <row r="5023">
          <cell r="Y5023"/>
        </row>
        <row r="5024">
          <cell r="Y5024"/>
        </row>
        <row r="5025">
          <cell r="Y5025"/>
        </row>
        <row r="5026">
          <cell r="Y5026"/>
        </row>
        <row r="5027">
          <cell r="Y5027"/>
        </row>
        <row r="5028">
          <cell r="Y5028"/>
        </row>
        <row r="5029">
          <cell r="Y5029"/>
        </row>
        <row r="5030">
          <cell r="Y5030"/>
        </row>
        <row r="5031">
          <cell r="Y5031"/>
        </row>
        <row r="5032">
          <cell r="Y5032"/>
        </row>
        <row r="5033">
          <cell r="Y5033"/>
        </row>
        <row r="5034">
          <cell r="Y5034"/>
        </row>
        <row r="5035">
          <cell r="Y5035"/>
        </row>
        <row r="5036">
          <cell r="Y5036"/>
        </row>
        <row r="5037">
          <cell r="Y5037"/>
        </row>
        <row r="5038">
          <cell r="Y5038"/>
        </row>
        <row r="5039">
          <cell r="Y5039"/>
        </row>
        <row r="5040">
          <cell r="Y5040"/>
        </row>
        <row r="5041">
          <cell r="Y5041"/>
        </row>
        <row r="5042">
          <cell r="Y5042"/>
        </row>
        <row r="5043">
          <cell r="Y5043"/>
        </row>
        <row r="5044">
          <cell r="Y5044"/>
        </row>
        <row r="5045">
          <cell r="Y5045"/>
        </row>
        <row r="5046">
          <cell r="Y5046"/>
        </row>
        <row r="5047">
          <cell r="Y5047"/>
        </row>
        <row r="5048">
          <cell r="Y5048"/>
        </row>
        <row r="5049">
          <cell r="Y5049"/>
        </row>
        <row r="5050">
          <cell r="Y5050"/>
        </row>
        <row r="5051">
          <cell r="Y5051"/>
        </row>
        <row r="5052">
          <cell r="Y5052"/>
        </row>
        <row r="5053">
          <cell r="Y5053"/>
        </row>
        <row r="5054">
          <cell r="Y5054"/>
        </row>
        <row r="5055">
          <cell r="Y5055"/>
        </row>
        <row r="5056">
          <cell r="Y5056"/>
        </row>
        <row r="5057">
          <cell r="Y5057"/>
        </row>
        <row r="5058">
          <cell r="Y5058"/>
        </row>
        <row r="5059">
          <cell r="Y5059"/>
        </row>
        <row r="5060">
          <cell r="Y5060"/>
        </row>
        <row r="5061">
          <cell r="Y5061"/>
        </row>
        <row r="5062">
          <cell r="Y5062"/>
        </row>
        <row r="5063">
          <cell r="Y5063"/>
        </row>
        <row r="5064">
          <cell r="Y5064"/>
        </row>
        <row r="5065">
          <cell r="Y5065"/>
        </row>
        <row r="5066">
          <cell r="Y5066"/>
        </row>
        <row r="5067">
          <cell r="Y5067"/>
        </row>
        <row r="5068">
          <cell r="Y5068"/>
        </row>
        <row r="5069">
          <cell r="Y5069"/>
        </row>
        <row r="5070">
          <cell r="Y5070"/>
        </row>
        <row r="5071">
          <cell r="Y5071"/>
        </row>
        <row r="5072">
          <cell r="Y5072"/>
        </row>
        <row r="5073">
          <cell r="Y5073"/>
        </row>
        <row r="5074">
          <cell r="Y5074"/>
        </row>
        <row r="5075">
          <cell r="Y5075"/>
        </row>
        <row r="5076">
          <cell r="Y5076"/>
        </row>
        <row r="5077">
          <cell r="Y5077"/>
        </row>
        <row r="5078">
          <cell r="Y5078"/>
        </row>
        <row r="5079">
          <cell r="Y5079"/>
        </row>
        <row r="5080">
          <cell r="Y5080"/>
        </row>
        <row r="5081">
          <cell r="Y5081"/>
        </row>
        <row r="5082">
          <cell r="Y5082"/>
        </row>
        <row r="5083">
          <cell r="Y5083"/>
        </row>
        <row r="5084">
          <cell r="Y5084"/>
        </row>
        <row r="5085">
          <cell r="Y5085"/>
        </row>
        <row r="5086">
          <cell r="Y5086"/>
        </row>
        <row r="5087">
          <cell r="Y5087"/>
        </row>
        <row r="5088">
          <cell r="Y5088"/>
        </row>
        <row r="5089">
          <cell r="Y5089"/>
        </row>
        <row r="5090">
          <cell r="Y5090"/>
        </row>
        <row r="5091">
          <cell r="Y5091"/>
        </row>
        <row r="5092">
          <cell r="Y5092"/>
        </row>
        <row r="5093">
          <cell r="Y5093"/>
        </row>
        <row r="5094">
          <cell r="Y5094"/>
        </row>
        <row r="5095">
          <cell r="Y5095"/>
        </row>
        <row r="5096">
          <cell r="Y5096"/>
        </row>
        <row r="5097">
          <cell r="Y5097"/>
        </row>
        <row r="5098">
          <cell r="Y5098"/>
        </row>
        <row r="5099">
          <cell r="Y5099"/>
        </row>
        <row r="5100">
          <cell r="Y5100"/>
        </row>
        <row r="5101">
          <cell r="Y5101"/>
        </row>
        <row r="5102">
          <cell r="Y5102"/>
        </row>
        <row r="5103">
          <cell r="Y5103"/>
        </row>
        <row r="5104">
          <cell r="Y5104"/>
        </row>
        <row r="5105">
          <cell r="Y5105"/>
        </row>
        <row r="5106">
          <cell r="Y5106"/>
        </row>
        <row r="5107">
          <cell r="Y5107"/>
        </row>
        <row r="5108">
          <cell r="Y5108"/>
        </row>
        <row r="5109">
          <cell r="Y5109"/>
        </row>
        <row r="5110">
          <cell r="Y5110"/>
        </row>
        <row r="5111">
          <cell r="Y5111"/>
        </row>
        <row r="5112">
          <cell r="Y5112"/>
        </row>
        <row r="5113">
          <cell r="Y5113"/>
        </row>
        <row r="5114">
          <cell r="Y5114"/>
        </row>
        <row r="5115">
          <cell r="Y5115"/>
        </row>
        <row r="5116">
          <cell r="Y5116"/>
        </row>
        <row r="5117">
          <cell r="Y5117"/>
        </row>
        <row r="5118">
          <cell r="Y5118"/>
        </row>
        <row r="5119">
          <cell r="Y5119"/>
        </row>
        <row r="5120">
          <cell r="Y5120"/>
        </row>
        <row r="5121">
          <cell r="Y5121"/>
        </row>
        <row r="5122">
          <cell r="Y5122"/>
        </row>
        <row r="5123">
          <cell r="Y5123"/>
        </row>
        <row r="5124">
          <cell r="Y5124"/>
        </row>
        <row r="5125">
          <cell r="Y5125"/>
        </row>
        <row r="5126">
          <cell r="Y5126"/>
        </row>
        <row r="5127">
          <cell r="Y5127"/>
        </row>
        <row r="5128">
          <cell r="Y5128"/>
        </row>
        <row r="5129">
          <cell r="Y5129"/>
        </row>
        <row r="5130">
          <cell r="Y5130"/>
        </row>
        <row r="5131">
          <cell r="Y5131"/>
        </row>
        <row r="5132">
          <cell r="Y5132"/>
        </row>
        <row r="5133">
          <cell r="Y5133"/>
        </row>
        <row r="5134">
          <cell r="Y5134"/>
        </row>
        <row r="5135">
          <cell r="Y5135"/>
        </row>
        <row r="5136">
          <cell r="Y5136"/>
        </row>
        <row r="5137">
          <cell r="Y5137"/>
        </row>
        <row r="5138">
          <cell r="Y5138"/>
        </row>
        <row r="5139">
          <cell r="Y5139"/>
        </row>
        <row r="5140">
          <cell r="Y5140"/>
        </row>
        <row r="5141">
          <cell r="Y5141"/>
        </row>
        <row r="5142">
          <cell r="Y5142"/>
        </row>
        <row r="5143">
          <cell r="Y5143"/>
        </row>
        <row r="5144">
          <cell r="Y5144"/>
        </row>
        <row r="5145">
          <cell r="Y5145"/>
        </row>
        <row r="5146">
          <cell r="Y5146"/>
        </row>
        <row r="5147">
          <cell r="Y5147"/>
        </row>
        <row r="5148">
          <cell r="Y5148"/>
        </row>
        <row r="5149">
          <cell r="Y5149"/>
        </row>
        <row r="5150">
          <cell r="Y5150"/>
        </row>
        <row r="5151">
          <cell r="Y5151"/>
        </row>
        <row r="5152">
          <cell r="Y5152"/>
        </row>
        <row r="5153">
          <cell r="Y5153"/>
        </row>
        <row r="5154">
          <cell r="Y5154"/>
        </row>
        <row r="5155">
          <cell r="Y5155"/>
        </row>
        <row r="5156">
          <cell r="Y5156"/>
        </row>
        <row r="5157">
          <cell r="Y5157"/>
        </row>
        <row r="5158">
          <cell r="Y5158"/>
        </row>
        <row r="5159">
          <cell r="Y5159"/>
        </row>
        <row r="5160">
          <cell r="Y5160"/>
        </row>
        <row r="5161">
          <cell r="Y5161"/>
        </row>
        <row r="5162">
          <cell r="Y5162"/>
        </row>
        <row r="5163">
          <cell r="Y5163"/>
        </row>
        <row r="5164">
          <cell r="Y5164"/>
        </row>
        <row r="5165">
          <cell r="Y5165"/>
        </row>
        <row r="5166">
          <cell r="Y5166"/>
        </row>
        <row r="5167">
          <cell r="Y5167"/>
        </row>
        <row r="5168">
          <cell r="Y5168"/>
        </row>
        <row r="5169">
          <cell r="Y5169"/>
        </row>
        <row r="5170">
          <cell r="Y5170"/>
        </row>
        <row r="5171">
          <cell r="Y5171"/>
        </row>
        <row r="5172">
          <cell r="Y5172"/>
        </row>
        <row r="5173">
          <cell r="Y5173"/>
        </row>
        <row r="5174">
          <cell r="Y5174"/>
        </row>
        <row r="5175">
          <cell r="Y5175"/>
        </row>
        <row r="5176">
          <cell r="Y5176"/>
        </row>
        <row r="5177">
          <cell r="Y5177"/>
        </row>
        <row r="5178">
          <cell r="Y5178"/>
        </row>
        <row r="5179">
          <cell r="Y5179"/>
        </row>
        <row r="5180">
          <cell r="Y5180"/>
        </row>
        <row r="5181">
          <cell r="Y5181"/>
        </row>
        <row r="5182">
          <cell r="Y5182"/>
        </row>
        <row r="5183">
          <cell r="Y5183"/>
        </row>
        <row r="5184">
          <cell r="Y5184"/>
        </row>
        <row r="5185">
          <cell r="Y5185"/>
        </row>
        <row r="5186">
          <cell r="Y5186"/>
        </row>
        <row r="5187">
          <cell r="Y5187"/>
        </row>
        <row r="5188">
          <cell r="Y5188"/>
        </row>
        <row r="5189">
          <cell r="Y5189"/>
        </row>
        <row r="5190">
          <cell r="Y5190"/>
        </row>
        <row r="5191">
          <cell r="Y5191"/>
        </row>
        <row r="5192">
          <cell r="Y5192"/>
        </row>
        <row r="5193">
          <cell r="Y5193"/>
        </row>
        <row r="5194">
          <cell r="Y5194"/>
        </row>
        <row r="5195">
          <cell r="Y5195"/>
        </row>
        <row r="5196">
          <cell r="Y5196"/>
        </row>
        <row r="5197">
          <cell r="Y5197"/>
        </row>
        <row r="5198">
          <cell r="Y5198"/>
        </row>
        <row r="5199">
          <cell r="Y5199"/>
        </row>
        <row r="5200">
          <cell r="Y5200"/>
        </row>
        <row r="5201">
          <cell r="Y5201"/>
        </row>
        <row r="5202">
          <cell r="Y5202"/>
        </row>
        <row r="5203">
          <cell r="Y5203"/>
        </row>
        <row r="5204">
          <cell r="Y5204"/>
        </row>
        <row r="5205">
          <cell r="Y5205"/>
        </row>
        <row r="5206">
          <cell r="Y5206"/>
        </row>
        <row r="5207">
          <cell r="Y5207"/>
        </row>
        <row r="5208">
          <cell r="Y5208"/>
        </row>
        <row r="5209">
          <cell r="Y5209"/>
        </row>
        <row r="5210">
          <cell r="Y5210"/>
        </row>
        <row r="5211">
          <cell r="Y5211"/>
        </row>
        <row r="5212">
          <cell r="Y5212"/>
        </row>
        <row r="5213">
          <cell r="Y5213"/>
        </row>
        <row r="5214">
          <cell r="Y5214"/>
        </row>
        <row r="5215">
          <cell r="Y5215"/>
        </row>
        <row r="5216">
          <cell r="Y5216"/>
        </row>
        <row r="5217">
          <cell r="Y5217"/>
        </row>
        <row r="5218">
          <cell r="Y5218"/>
        </row>
        <row r="5219">
          <cell r="Y5219"/>
        </row>
        <row r="5220">
          <cell r="Y5220"/>
        </row>
        <row r="5221">
          <cell r="Y5221"/>
        </row>
        <row r="5222">
          <cell r="Y5222"/>
        </row>
        <row r="5223">
          <cell r="Y5223"/>
        </row>
        <row r="5224">
          <cell r="Y5224"/>
        </row>
        <row r="5225">
          <cell r="Y5225"/>
        </row>
        <row r="5226">
          <cell r="Y5226"/>
        </row>
        <row r="5227">
          <cell r="Y5227"/>
        </row>
        <row r="5228">
          <cell r="Y5228"/>
        </row>
        <row r="5229">
          <cell r="Y5229"/>
        </row>
        <row r="5230">
          <cell r="Y5230"/>
        </row>
        <row r="5231">
          <cell r="Y5231"/>
        </row>
        <row r="5232">
          <cell r="Y5232"/>
        </row>
        <row r="5233">
          <cell r="Y5233"/>
        </row>
        <row r="5234">
          <cell r="Y5234"/>
        </row>
        <row r="5235">
          <cell r="Y5235"/>
        </row>
        <row r="5236">
          <cell r="Y5236"/>
        </row>
        <row r="5237">
          <cell r="Y5237"/>
        </row>
        <row r="5238">
          <cell r="Y5238"/>
        </row>
        <row r="5239">
          <cell r="Y5239"/>
        </row>
        <row r="5240">
          <cell r="Y5240"/>
        </row>
        <row r="5241">
          <cell r="Y5241"/>
        </row>
        <row r="5242">
          <cell r="Y5242"/>
        </row>
        <row r="5243">
          <cell r="Y5243"/>
        </row>
        <row r="5244">
          <cell r="Y5244"/>
        </row>
        <row r="5245">
          <cell r="Y5245"/>
        </row>
        <row r="5246">
          <cell r="Y5246"/>
        </row>
        <row r="5247">
          <cell r="Y5247"/>
        </row>
        <row r="5248">
          <cell r="Y5248"/>
        </row>
        <row r="5249">
          <cell r="Y5249"/>
        </row>
        <row r="5250">
          <cell r="Y5250"/>
        </row>
        <row r="5251">
          <cell r="Y5251"/>
        </row>
        <row r="5252">
          <cell r="Y5252"/>
        </row>
        <row r="5253">
          <cell r="Y5253"/>
        </row>
        <row r="5254">
          <cell r="Y5254"/>
        </row>
        <row r="5255">
          <cell r="Y5255"/>
        </row>
        <row r="5256">
          <cell r="Y5256"/>
        </row>
        <row r="5257">
          <cell r="Y5257"/>
        </row>
        <row r="5258">
          <cell r="Y5258"/>
        </row>
        <row r="5259">
          <cell r="Y5259"/>
        </row>
        <row r="5260">
          <cell r="Y5260"/>
        </row>
        <row r="5261">
          <cell r="Y5261"/>
        </row>
        <row r="5262">
          <cell r="Y5262"/>
        </row>
        <row r="5263">
          <cell r="Y5263"/>
        </row>
        <row r="5264">
          <cell r="Y5264"/>
        </row>
        <row r="5265">
          <cell r="Y5265"/>
        </row>
        <row r="5266">
          <cell r="Y5266"/>
        </row>
        <row r="5267">
          <cell r="Y5267"/>
        </row>
        <row r="5268">
          <cell r="Y5268"/>
        </row>
        <row r="5269">
          <cell r="Y5269"/>
        </row>
        <row r="5270">
          <cell r="Y5270"/>
        </row>
        <row r="5271">
          <cell r="Y5271"/>
        </row>
        <row r="5272">
          <cell r="Y5272"/>
        </row>
        <row r="5273">
          <cell r="Y5273"/>
        </row>
        <row r="5274">
          <cell r="Y5274"/>
        </row>
        <row r="5275">
          <cell r="Y5275"/>
        </row>
        <row r="5276">
          <cell r="Y5276"/>
        </row>
        <row r="5277">
          <cell r="Y5277"/>
        </row>
        <row r="5278">
          <cell r="Y5278"/>
        </row>
        <row r="5279">
          <cell r="Y5279"/>
        </row>
        <row r="5280">
          <cell r="Y5280"/>
        </row>
        <row r="5281">
          <cell r="Y5281"/>
        </row>
        <row r="5282">
          <cell r="Y5282"/>
        </row>
        <row r="5283">
          <cell r="Y5283"/>
        </row>
        <row r="5284">
          <cell r="Y5284"/>
        </row>
        <row r="5285">
          <cell r="Y5285"/>
        </row>
        <row r="5286">
          <cell r="Y5286"/>
        </row>
        <row r="5287">
          <cell r="Y5287"/>
        </row>
        <row r="5288">
          <cell r="Y5288"/>
        </row>
        <row r="5289">
          <cell r="Y5289"/>
        </row>
        <row r="5290">
          <cell r="Y5290"/>
        </row>
        <row r="5291">
          <cell r="Y5291"/>
        </row>
        <row r="5292">
          <cell r="Y5292"/>
        </row>
        <row r="5293">
          <cell r="Y5293"/>
        </row>
        <row r="5294">
          <cell r="Y5294"/>
        </row>
        <row r="5295">
          <cell r="Y5295"/>
        </row>
        <row r="5296">
          <cell r="Y5296"/>
        </row>
        <row r="5297">
          <cell r="Y5297"/>
        </row>
        <row r="5298">
          <cell r="Y5298"/>
        </row>
        <row r="5299">
          <cell r="Y5299"/>
        </row>
        <row r="5300">
          <cell r="Y5300"/>
        </row>
        <row r="5301">
          <cell r="Y5301"/>
        </row>
        <row r="5302">
          <cell r="Y5302"/>
        </row>
        <row r="5303">
          <cell r="Y5303"/>
        </row>
        <row r="5304">
          <cell r="Y5304"/>
        </row>
        <row r="5305">
          <cell r="Y5305"/>
        </row>
        <row r="5306">
          <cell r="Y5306"/>
        </row>
        <row r="5307">
          <cell r="Y5307"/>
        </row>
        <row r="5308">
          <cell r="Y5308"/>
        </row>
        <row r="5309">
          <cell r="Y5309"/>
        </row>
        <row r="5310">
          <cell r="Y5310"/>
        </row>
        <row r="5311">
          <cell r="Y5311"/>
        </row>
        <row r="5312">
          <cell r="Y5312"/>
        </row>
        <row r="5313">
          <cell r="Y5313"/>
        </row>
        <row r="5314">
          <cell r="Y5314"/>
        </row>
        <row r="5315">
          <cell r="Y5315"/>
        </row>
        <row r="5316">
          <cell r="Y5316"/>
        </row>
        <row r="5317">
          <cell r="Y5317"/>
        </row>
        <row r="5318">
          <cell r="Y5318"/>
        </row>
        <row r="5319">
          <cell r="Y5319"/>
        </row>
        <row r="5320">
          <cell r="Y5320"/>
        </row>
        <row r="5321">
          <cell r="Y5321"/>
        </row>
        <row r="5322">
          <cell r="Y5322"/>
        </row>
        <row r="5323">
          <cell r="Y5323"/>
        </row>
        <row r="5324">
          <cell r="Y5324"/>
        </row>
        <row r="5325">
          <cell r="Y5325"/>
        </row>
        <row r="5326">
          <cell r="Y5326"/>
        </row>
        <row r="5327">
          <cell r="Y5327"/>
        </row>
        <row r="5328">
          <cell r="Y5328"/>
        </row>
        <row r="5329">
          <cell r="Y5329"/>
        </row>
        <row r="5330">
          <cell r="Y5330"/>
        </row>
        <row r="5331">
          <cell r="Y5331"/>
        </row>
        <row r="5332">
          <cell r="Y5332"/>
        </row>
        <row r="5333">
          <cell r="Y5333"/>
        </row>
        <row r="5334">
          <cell r="Y5334"/>
        </row>
        <row r="5335">
          <cell r="Y5335"/>
        </row>
        <row r="5336">
          <cell r="Y5336"/>
        </row>
        <row r="5337">
          <cell r="Y5337"/>
        </row>
        <row r="5338">
          <cell r="Y5338"/>
        </row>
        <row r="5339">
          <cell r="Y5339"/>
        </row>
        <row r="5340">
          <cell r="Y5340"/>
        </row>
        <row r="5341">
          <cell r="Y5341"/>
        </row>
        <row r="5342">
          <cell r="Y5342"/>
        </row>
        <row r="5343">
          <cell r="Y5343"/>
        </row>
        <row r="5344">
          <cell r="Y5344"/>
        </row>
        <row r="5345">
          <cell r="Y5345"/>
        </row>
        <row r="5346">
          <cell r="Y5346"/>
        </row>
        <row r="5347">
          <cell r="Y5347"/>
        </row>
        <row r="5348">
          <cell r="Y5348"/>
        </row>
        <row r="5349">
          <cell r="Y5349"/>
        </row>
        <row r="5350">
          <cell r="Y5350"/>
        </row>
        <row r="5351">
          <cell r="Y5351"/>
        </row>
        <row r="5352">
          <cell r="Y5352"/>
        </row>
        <row r="5353">
          <cell r="Y5353"/>
        </row>
        <row r="5354">
          <cell r="Y5354"/>
        </row>
        <row r="5355">
          <cell r="Y5355"/>
        </row>
        <row r="5356">
          <cell r="Y5356"/>
        </row>
        <row r="5357">
          <cell r="Y5357"/>
        </row>
        <row r="5358">
          <cell r="Y5358"/>
        </row>
        <row r="5359">
          <cell r="Y5359"/>
        </row>
        <row r="5360">
          <cell r="Y5360"/>
        </row>
        <row r="5361">
          <cell r="Y5361"/>
        </row>
        <row r="5362">
          <cell r="Y5362"/>
        </row>
        <row r="5363">
          <cell r="Y5363"/>
        </row>
        <row r="5364">
          <cell r="Y5364"/>
        </row>
        <row r="5365">
          <cell r="Y5365"/>
        </row>
        <row r="5366">
          <cell r="Y5366"/>
        </row>
        <row r="5367">
          <cell r="Y5367"/>
        </row>
        <row r="5368">
          <cell r="Y5368"/>
        </row>
        <row r="5369">
          <cell r="Y5369"/>
        </row>
        <row r="5370">
          <cell r="Y5370"/>
        </row>
        <row r="5371">
          <cell r="Y5371"/>
        </row>
        <row r="5372">
          <cell r="Y5372"/>
        </row>
        <row r="5373">
          <cell r="Y5373"/>
        </row>
        <row r="5374">
          <cell r="Y5374"/>
        </row>
        <row r="5375">
          <cell r="Y5375"/>
        </row>
        <row r="5376">
          <cell r="Y5376"/>
        </row>
        <row r="5377">
          <cell r="Y5377"/>
        </row>
        <row r="5378">
          <cell r="Y5378"/>
        </row>
        <row r="5379">
          <cell r="Y5379"/>
        </row>
        <row r="5380">
          <cell r="Y5380"/>
        </row>
        <row r="5381">
          <cell r="Y5381"/>
        </row>
        <row r="5382">
          <cell r="Y5382"/>
        </row>
        <row r="5383">
          <cell r="Y5383"/>
        </row>
        <row r="5384">
          <cell r="Y5384"/>
        </row>
        <row r="5385">
          <cell r="Y5385"/>
        </row>
        <row r="5386">
          <cell r="Y5386"/>
        </row>
        <row r="5387">
          <cell r="Y5387"/>
        </row>
        <row r="5388">
          <cell r="Y5388"/>
        </row>
        <row r="5389">
          <cell r="Y5389"/>
        </row>
        <row r="5390">
          <cell r="Y5390"/>
        </row>
        <row r="5391">
          <cell r="Y5391"/>
        </row>
        <row r="5392">
          <cell r="Y5392"/>
        </row>
        <row r="5393">
          <cell r="Y5393"/>
        </row>
        <row r="5394">
          <cell r="Y5394"/>
        </row>
        <row r="5395">
          <cell r="Y5395"/>
        </row>
        <row r="5396">
          <cell r="Y5396"/>
        </row>
        <row r="5397">
          <cell r="Y5397"/>
        </row>
        <row r="5398">
          <cell r="Y5398"/>
        </row>
        <row r="5399">
          <cell r="Y5399"/>
        </row>
        <row r="5400">
          <cell r="Y5400"/>
        </row>
        <row r="5401">
          <cell r="Y5401"/>
        </row>
        <row r="5402">
          <cell r="Y5402"/>
        </row>
        <row r="5403">
          <cell r="Y5403"/>
        </row>
        <row r="5404">
          <cell r="Y5404"/>
        </row>
        <row r="5405">
          <cell r="Y5405"/>
        </row>
        <row r="5406">
          <cell r="Y5406"/>
        </row>
        <row r="5407">
          <cell r="Y5407"/>
        </row>
        <row r="5408">
          <cell r="Y5408"/>
        </row>
        <row r="5409">
          <cell r="Y5409"/>
        </row>
        <row r="5410">
          <cell r="Y5410"/>
        </row>
        <row r="5411">
          <cell r="Y5411"/>
        </row>
        <row r="5412">
          <cell r="Y5412"/>
        </row>
        <row r="5413">
          <cell r="Y5413"/>
        </row>
        <row r="5414">
          <cell r="Y5414"/>
        </row>
        <row r="5415">
          <cell r="Y5415"/>
        </row>
        <row r="5416">
          <cell r="Y5416"/>
        </row>
        <row r="5417">
          <cell r="Y5417"/>
        </row>
        <row r="5418">
          <cell r="Y5418"/>
        </row>
        <row r="5419">
          <cell r="Y5419"/>
        </row>
        <row r="5420">
          <cell r="Y5420"/>
        </row>
        <row r="5421">
          <cell r="Y5421"/>
        </row>
        <row r="5422">
          <cell r="Y5422"/>
        </row>
        <row r="5423">
          <cell r="Y5423"/>
        </row>
        <row r="5424">
          <cell r="Y5424"/>
        </row>
        <row r="5425">
          <cell r="Y5425"/>
        </row>
        <row r="5426">
          <cell r="Y5426"/>
        </row>
        <row r="5427">
          <cell r="Y5427"/>
        </row>
        <row r="5428">
          <cell r="Y5428"/>
        </row>
        <row r="5429">
          <cell r="Y5429"/>
        </row>
        <row r="5430">
          <cell r="Y5430"/>
        </row>
        <row r="5431">
          <cell r="Y5431"/>
        </row>
        <row r="5432">
          <cell r="Y5432"/>
        </row>
        <row r="5433">
          <cell r="Y5433"/>
        </row>
        <row r="5434">
          <cell r="Y5434"/>
        </row>
        <row r="5435">
          <cell r="Y5435"/>
        </row>
        <row r="5436">
          <cell r="Y5436"/>
        </row>
        <row r="5437">
          <cell r="Y5437"/>
        </row>
        <row r="5438">
          <cell r="Y5438"/>
        </row>
        <row r="5439">
          <cell r="Y5439"/>
        </row>
        <row r="5440">
          <cell r="Y5440"/>
        </row>
        <row r="5441">
          <cell r="Y5441"/>
        </row>
        <row r="5442">
          <cell r="Y5442"/>
        </row>
        <row r="5443">
          <cell r="Y5443"/>
        </row>
        <row r="5444">
          <cell r="Y5444"/>
        </row>
        <row r="5445">
          <cell r="Y5445"/>
        </row>
        <row r="5446">
          <cell r="Y5446"/>
        </row>
        <row r="5447">
          <cell r="Y5447"/>
        </row>
        <row r="5448">
          <cell r="Y5448"/>
        </row>
        <row r="5449">
          <cell r="Y5449"/>
        </row>
        <row r="5450">
          <cell r="Y5450"/>
        </row>
        <row r="5451">
          <cell r="Y5451"/>
        </row>
        <row r="5452">
          <cell r="Y5452"/>
        </row>
        <row r="5453">
          <cell r="Y5453"/>
        </row>
        <row r="5454">
          <cell r="Y5454"/>
        </row>
        <row r="5455">
          <cell r="Y5455"/>
        </row>
        <row r="5456">
          <cell r="Y5456"/>
        </row>
        <row r="5457">
          <cell r="Y5457"/>
        </row>
        <row r="5458">
          <cell r="Y5458"/>
        </row>
        <row r="5459">
          <cell r="Y5459"/>
        </row>
        <row r="5460">
          <cell r="Y5460"/>
        </row>
        <row r="5461">
          <cell r="Y5461"/>
        </row>
        <row r="5462">
          <cell r="Y5462"/>
        </row>
        <row r="5463">
          <cell r="Y5463"/>
        </row>
        <row r="5464">
          <cell r="Y5464"/>
        </row>
        <row r="5465">
          <cell r="Y5465"/>
        </row>
        <row r="5466">
          <cell r="Y5466"/>
        </row>
        <row r="5467">
          <cell r="Y5467"/>
        </row>
        <row r="5468">
          <cell r="Y5468"/>
        </row>
        <row r="5469">
          <cell r="Y5469"/>
        </row>
        <row r="5470">
          <cell r="Y5470"/>
        </row>
        <row r="5471">
          <cell r="Y5471"/>
        </row>
        <row r="5472">
          <cell r="Y5472"/>
        </row>
        <row r="5473">
          <cell r="Y5473"/>
        </row>
        <row r="5474">
          <cell r="Y5474"/>
        </row>
        <row r="5475">
          <cell r="Y5475"/>
        </row>
        <row r="5476">
          <cell r="Y5476"/>
        </row>
        <row r="5477">
          <cell r="Y5477"/>
        </row>
        <row r="5478">
          <cell r="Y5478"/>
        </row>
        <row r="5479">
          <cell r="Y5479"/>
        </row>
        <row r="5480">
          <cell r="Y5480"/>
        </row>
        <row r="5481">
          <cell r="Y5481"/>
        </row>
        <row r="5482">
          <cell r="Y5482"/>
        </row>
        <row r="5483">
          <cell r="Y5483"/>
        </row>
        <row r="5484">
          <cell r="Y5484"/>
        </row>
        <row r="5485">
          <cell r="Y5485"/>
        </row>
        <row r="5486">
          <cell r="Y5486"/>
        </row>
        <row r="5487">
          <cell r="Y5487"/>
        </row>
        <row r="5488">
          <cell r="Y5488"/>
        </row>
        <row r="5489">
          <cell r="Y5489"/>
        </row>
        <row r="5490">
          <cell r="Y5490"/>
        </row>
        <row r="5491">
          <cell r="Y5491"/>
        </row>
        <row r="5492">
          <cell r="Y5492"/>
        </row>
        <row r="5493">
          <cell r="Y5493"/>
        </row>
        <row r="5494">
          <cell r="Y5494"/>
        </row>
        <row r="5495">
          <cell r="Y5495"/>
        </row>
        <row r="5496">
          <cell r="Y5496"/>
        </row>
        <row r="5497">
          <cell r="Y5497"/>
        </row>
        <row r="5498">
          <cell r="Y5498"/>
        </row>
        <row r="5499">
          <cell r="Y5499"/>
        </row>
        <row r="5500">
          <cell r="Y5500"/>
        </row>
        <row r="5501">
          <cell r="Y5501"/>
        </row>
        <row r="5502">
          <cell r="Y5502"/>
        </row>
        <row r="5503">
          <cell r="Y5503"/>
        </row>
        <row r="5504">
          <cell r="Y5504"/>
        </row>
        <row r="5505">
          <cell r="Y5505"/>
        </row>
        <row r="5506">
          <cell r="Y5506"/>
        </row>
        <row r="5507">
          <cell r="Y5507"/>
        </row>
        <row r="5508">
          <cell r="Y5508"/>
        </row>
        <row r="5509">
          <cell r="Y5509"/>
        </row>
        <row r="5510">
          <cell r="Y5510"/>
        </row>
        <row r="5511">
          <cell r="Y5511"/>
        </row>
        <row r="5512">
          <cell r="Y5512"/>
        </row>
        <row r="5513">
          <cell r="Y5513"/>
        </row>
        <row r="5514">
          <cell r="Y5514"/>
        </row>
        <row r="5515">
          <cell r="Y5515"/>
        </row>
        <row r="5516">
          <cell r="Y5516"/>
        </row>
        <row r="5517">
          <cell r="Y5517"/>
        </row>
        <row r="5518">
          <cell r="Y5518"/>
        </row>
        <row r="5519">
          <cell r="Y5519"/>
        </row>
        <row r="5520">
          <cell r="Y5520"/>
        </row>
        <row r="5521">
          <cell r="Y5521"/>
        </row>
        <row r="5522">
          <cell r="Y5522"/>
        </row>
        <row r="5523">
          <cell r="Y5523"/>
        </row>
        <row r="5524">
          <cell r="Y5524"/>
        </row>
        <row r="5525">
          <cell r="Y5525"/>
        </row>
        <row r="5526">
          <cell r="Y5526"/>
        </row>
        <row r="5527">
          <cell r="Y5527"/>
        </row>
        <row r="5528">
          <cell r="Y5528"/>
        </row>
        <row r="5529">
          <cell r="Y5529"/>
        </row>
        <row r="5530">
          <cell r="Y5530"/>
        </row>
        <row r="5531">
          <cell r="Y5531"/>
        </row>
        <row r="5532">
          <cell r="Y5532"/>
        </row>
        <row r="5533">
          <cell r="Y5533"/>
        </row>
        <row r="5534">
          <cell r="Y5534"/>
        </row>
        <row r="5535">
          <cell r="Y5535"/>
        </row>
        <row r="5536">
          <cell r="Y5536"/>
        </row>
        <row r="5537">
          <cell r="Y5537"/>
        </row>
        <row r="5538">
          <cell r="Y5538"/>
        </row>
        <row r="5539">
          <cell r="Y5539"/>
        </row>
        <row r="5540">
          <cell r="Y5540"/>
        </row>
        <row r="5541">
          <cell r="Y5541"/>
        </row>
        <row r="5542">
          <cell r="Y5542"/>
        </row>
        <row r="5543">
          <cell r="Y5543"/>
        </row>
        <row r="5544">
          <cell r="Y5544"/>
        </row>
        <row r="5545">
          <cell r="Y5545"/>
        </row>
        <row r="5546">
          <cell r="Y5546"/>
        </row>
        <row r="5547">
          <cell r="Y5547"/>
        </row>
        <row r="5548">
          <cell r="Y5548"/>
        </row>
        <row r="5549">
          <cell r="Y5549"/>
        </row>
        <row r="5550">
          <cell r="Y5550"/>
        </row>
        <row r="5551">
          <cell r="Y5551"/>
        </row>
        <row r="5552">
          <cell r="Y5552"/>
        </row>
        <row r="5553">
          <cell r="Y5553"/>
        </row>
        <row r="5554">
          <cell r="Y5554"/>
        </row>
        <row r="5555">
          <cell r="Y5555"/>
        </row>
        <row r="5556">
          <cell r="Y5556"/>
        </row>
        <row r="5557">
          <cell r="Y5557"/>
        </row>
        <row r="5558">
          <cell r="Y5558"/>
        </row>
        <row r="5559">
          <cell r="Y5559"/>
        </row>
        <row r="5560">
          <cell r="Y5560"/>
        </row>
        <row r="5561">
          <cell r="Y5561"/>
        </row>
        <row r="5562">
          <cell r="Y5562"/>
        </row>
        <row r="5563">
          <cell r="Y5563"/>
        </row>
        <row r="5564">
          <cell r="Y5564"/>
        </row>
        <row r="5565">
          <cell r="Y5565"/>
        </row>
        <row r="5566">
          <cell r="Y5566"/>
        </row>
        <row r="5567">
          <cell r="Y5567"/>
        </row>
        <row r="5568">
          <cell r="Y5568"/>
        </row>
        <row r="5569">
          <cell r="Y5569"/>
        </row>
        <row r="5570">
          <cell r="Y5570"/>
        </row>
        <row r="5571">
          <cell r="Y5571"/>
        </row>
        <row r="5572">
          <cell r="Y5572"/>
        </row>
        <row r="5573">
          <cell r="Y5573"/>
        </row>
        <row r="5574">
          <cell r="Y5574"/>
        </row>
        <row r="5575">
          <cell r="Y5575"/>
        </row>
        <row r="5576">
          <cell r="Y5576"/>
        </row>
        <row r="5577">
          <cell r="Y5577"/>
        </row>
        <row r="5578">
          <cell r="Y5578"/>
        </row>
        <row r="5579">
          <cell r="Y5579"/>
        </row>
        <row r="5580">
          <cell r="Y5580"/>
        </row>
        <row r="5581">
          <cell r="Y5581"/>
        </row>
        <row r="5582">
          <cell r="Y5582"/>
        </row>
        <row r="5583">
          <cell r="Y5583"/>
        </row>
        <row r="5584">
          <cell r="Y5584"/>
        </row>
        <row r="5585">
          <cell r="Y5585"/>
        </row>
        <row r="5586">
          <cell r="Y5586"/>
        </row>
        <row r="5587">
          <cell r="Y5587"/>
        </row>
        <row r="5588">
          <cell r="Y5588"/>
        </row>
        <row r="5589">
          <cell r="Y5589"/>
        </row>
        <row r="5590">
          <cell r="Y5590"/>
        </row>
        <row r="5591">
          <cell r="Y5591"/>
        </row>
        <row r="5592">
          <cell r="Y5592"/>
        </row>
        <row r="5593">
          <cell r="Y5593"/>
        </row>
        <row r="5594">
          <cell r="Y5594"/>
        </row>
        <row r="5595">
          <cell r="Y5595"/>
        </row>
        <row r="5596">
          <cell r="Y5596"/>
        </row>
        <row r="5597">
          <cell r="Y5597"/>
        </row>
        <row r="5598">
          <cell r="Y5598"/>
        </row>
        <row r="5599">
          <cell r="Y5599"/>
        </row>
        <row r="5600">
          <cell r="Y5600"/>
        </row>
        <row r="5601">
          <cell r="Y5601"/>
        </row>
        <row r="5602">
          <cell r="Y5602"/>
        </row>
        <row r="5603">
          <cell r="Y5603"/>
        </row>
        <row r="5604">
          <cell r="Y5604"/>
        </row>
        <row r="5605">
          <cell r="Y5605"/>
        </row>
        <row r="5606">
          <cell r="Y5606"/>
        </row>
        <row r="5607">
          <cell r="Y5607"/>
        </row>
        <row r="5608">
          <cell r="Y5608"/>
        </row>
        <row r="5609">
          <cell r="Y5609"/>
        </row>
        <row r="5610">
          <cell r="Y5610"/>
        </row>
        <row r="5611">
          <cell r="Y5611"/>
        </row>
        <row r="5612">
          <cell r="Y5612"/>
        </row>
        <row r="5613">
          <cell r="Y5613"/>
        </row>
        <row r="5614">
          <cell r="Y5614"/>
        </row>
        <row r="5615">
          <cell r="Y5615"/>
        </row>
        <row r="5616">
          <cell r="Y5616"/>
        </row>
        <row r="5617">
          <cell r="Y5617"/>
        </row>
        <row r="5618">
          <cell r="Y5618"/>
        </row>
        <row r="5619">
          <cell r="Y5619"/>
        </row>
        <row r="5620">
          <cell r="Y5620"/>
        </row>
        <row r="5621">
          <cell r="Y5621"/>
        </row>
        <row r="5622">
          <cell r="Y5622"/>
        </row>
        <row r="5623">
          <cell r="Y5623"/>
        </row>
        <row r="5624">
          <cell r="Y5624"/>
        </row>
        <row r="5625">
          <cell r="Y5625"/>
        </row>
        <row r="5626">
          <cell r="Y5626"/>
        </row>
        <row r="5627">
          <cell r="Y5627"/>
        </row>
        <row r="5628">
          <cell r="Y5628"/>
        </row>
        <row r="5629">
          <cell r="Y5629"/>
        </row>
        <row r="5630">
          <cell r="Y5630"/>
        </row>
        <row r="5631">
          <cell r="Y5631"/>
        </row>
        <row r="5632">
          <cell r="Y5632"/>
        </row>
        <row r="5633">
          <cell r="Y5633"/>
        </row>
        <row r="5634">
          <cell r="Y5634"/>
        </row>
        <row r="5635">
          <cell r="Y5635"/>
        </row>
        <row r="5636">
          <cell r="Y5636"/>
        </row>
        <row r="5637">
          <cell r="Y5637"/>
        </row>
        <row r="5638">
          <cell r="Y5638"/>
        </row>
        <row r="5639">
          <cell r="Y5639"/>
        </row>
        <row r="5640">
          <cell r="Y5640"/>
        </row>
        <row r="5641">
          <cell r="Y5641"/>
        </row>
        <row r="5642">
          <cell r="Y5642"/>
        </row>
        <row r="5643">
          <cell r="Y5643"/>
        </row>
        <row r="5644">
          <cell r="Y5644"/>
        </row>
        <row r="5645">
          <cell r="Y5645"/>
        </row>
        <row r="5646">
          <cell r="Y5646"/>
        </row>
        <row r="5647">
          <cell r="Y5647"/>
        </row>
        <row r="5648">
          <cell r="Y5648"/>
        </row>
        <row r="5649">
          <cell r="Y5649"/>
        </row>
        <row r="5650">
          <cell r="Y5650"/>
        </row>
        <row r="5651">
          <cell r="Y5651"/>
        </row>
        <row r="5652">
          <cell r="Y5652"/>
        </row>
        <row r="5653">
          <cell r="Y5653"/>
        </row>
        <row r="5654">
          <cell r="Y5654"/>
        </row>
        <row r="5655">
          <cell r="Y5655"/>
        </row>
        <row r="5656">
          <cell r="Y5656"/>
        </row>
        <row r="5657">
          <cell r="Y5657"/>
        </row>
        <row r="5658">
          <cell r="Y5658"/>
        </row>
        <row r="5659">
          <cell r="Y5659"/>
        </row>
        <row r="5660">
          <cell r="Y5660"/>
        </row>
        <row r="5661">
          <cell r="Y5661"/>
        </row>
        <row r="5662">
          <cell r="Y5662"/>
        </row>
        <row r="5663">
          <cell r="Y5663"/>
        </row>
        <row r="5664">
          <cell r="Y5664"/>
        </row>
        <row r="5665">
          <cell r="Y5665"/>
        </row>
        <row r="5666">
          <cell r="Y5666"/>
        </row>
        <row r="5667">
          <cell r="Y5667"/>
        </row>
        <row r="5668">
          <cell r="Y5668"/>
        </row>
        <row r="5669">
          <cell r="Y5669"/>
        </row>
        <row r="5670">
          <cell r="Y5670"/>
        </row>
        <row r="5671">
          <cell r="Y5671"/>
        </row>
        <row r="5672">
          <cell r="Y5672"/>
        </row>
        <row r="5673">
          <cell r="Y5673"/>
        </row>
        <row r="5674">
          <cell r="Y5674"/>
        </row>
        <row r="5675">
          <cell r="Y5675"/>
        </row>
        <row r="5676">
          <cell r="Y5676"/>
        </row>
        <row r="5677">
          <cell r="Y5677"/>
        </row>
        <row r="5678">
          <cell r="Y5678"/>
        </row>
        <row r="5679">
          <cell r="Y5679"/>
        </row>
        <row r="5680">
          <cell r="Y5680"/>
        </row>
        <row r="5681">
          <cell r="Y5681"/>
        </row>
        <row r="5682">
          <cell r="Y5682"/>
        </row>
        <row r="5683">
          <cell r="Y5683"/>
        </row>
        <row r="5684">
          <cell r="Y5684"/>
        </row>
        <row r="5685">
          <cell r="Y5685"/>
        </row>
        <row r="5686">
          <cell r="Y5686"/>
        </row>
        <row r="5687">
          <cell r="Y5687"/>
        </row>
        <row r="5688">
          <cell r="Y5688"/>
        </row>
        <row r="5689">
          <cell r="Y5689"/>
        </row>
        <row r="5690">
          <cell r="Y5690"/>
        </row>
        <row r="5691">
          <cell r="Y5691"/>
        </row>
        <row r="5692">
          <cell r="Y5692"/>
        </row>
        <row r="5693">
          <cell r="Y5693"/>
        </row>
        <row r="5694">
          <cell r="Y5694"/>
        </row>
        <row r="5695">
          <cell r="Y5695"/>
        </row>
        <row r="5696">
          <cell r="Y5696"/>
        </row>
        <row r="5697">
          <cell r="Y5697"/>
        </row>
        <row r="5698">
          <cell r="Y5698"/>
        </row>
        <row r="5699">
          <cell r="Y5699"/>
        </row>
        <row r="5700">
          <cell r="Y5700"/>
        </row>
        <row r="5701">
          <cell r="Y5701"/>
        </row>
        <row r="5702">
          <cell r="Y5702"/>
        </row>
        <row r="5703">
          <cell r="Y5703"/>
        </row>
        <row r="5704">
          <cell r="Y5704"/>
        </row>
        <row r="5705">
          <cell r="Y5705"/>
        </row>
        <row r="5706">
          <cell r="Y5706"/>
        </row>
        <row r="5707">
          <cell r="Y5707"/>
        </row>
        <row r="5708">
          <cell r="Y5708"/>
        </row>
        <row r="5709">
          <cell r="Y5709"/>
        </row>
        <row r="5710">
          <cell r="Y5710"/>
        </row>
        <row r="5711">
          <cell r="Y5711"/>
        </row>
        <row r="5712">
          <cell r="Y5712"/>
        </row>
        <row r="5713">
          <cell r="Y5713"/>
        </row>
        <row r="5714">
          <cell r="Y5714"/>
        </row>
        <row r="5715">
          <cell r="Y5715"/>
        </row>
        <row r="5716">
          <cell r="Y5716"/>
        </row>
        <row r="5717">
          <cell r="Y5717"/>
        </row>
        <row r="5718">
          <cell r="Y5718"/>
        </row>
        <row r="5719">
          <cell r="Y5719"/>
        </row>
        <row r="5720">
          <cell r="Y5720"/>
        </row>
        <row r="5721">
          <cell r="Y5721"/>
        </row>
        <row r="5722">
          <cell r="Y5722"/>
        </row>
        <row r="5723">
          <cell r="Y5723"/>
        </row>
        <row r="5724">
          <cell r="Y5724"/>
        </row>
        <row r="5725">
          <cell r="Y5725"/>
        </row>
        <row r="5726">
          <cell r="Y5726"/>
        </row>
        <row r="5727">
          <cell r="Y5727"/>
        </row>
        <row r="5728">
          <cell r="Y5728"/>
        </row>
        <row r="5729">
          <cell r="Y5729"/>
        </row>
        <row r="5730">
          <cell r="Y5730"/>
        </row>
        <row r="5731">
          <cell r="Y5731"/>
        </row>
        <row r="5732">
          <cell r="Y5732"/>
        </row>
        <row r="5733">
          <cell r="Y5733"/>
        </row>
        <row r="5734">
          <cell r="Y5734"/>
        </row>
        <row r="5735">
          <cell r="Y5735"/>
        </row>
        <row r="5736">
          <cell r="Y5736"/>
        </row>
        <row r="5737">
          <cell r="Y5737"/>
        </row>
        <row r="5738">
          <cell r="Y5738"/>
        </row>
        <row r="5739">
          <cell r="Y5739"/>
        </row>
        <row r="5740">
          <cell r="Y5740"/>
        </row>
        <row r="5741">
          <cell r="Y5741"/>
        </row>
        <row r="5742">
          <cell r="Y5742"/>
        </row>
        <row r="5743">
          <cell r="Y5743"/>
        </row>
        <row r="5744">
          <cell r="Y5744"/>
        </row>
        <row r="5745">
          <cell r="Y5745"/>
        </row>
        <row r="5746">
          <cell r="Y5746"/>
        </row>
        <row r="5747">
          <cell r="Y5747"/>
        </row>
        <row r="5748">
          <cell r="Y5748"/>
        </row>
        <row r="5749">
          <cell r="Y5749"/>
        </row>
        <row r="5750">
          <cell r="Y5750"/>
        </row>
        <row r="5751">
          <cell r="Y5751"/>
        </row>
        <row r="5752">
          <cell r="Y5752"/>
        </row>
        <row r="5753">
          <cell r="Y5753"/>
        </row>
        <row r="5754">
          <cell r="Y5754"/>
        </row>
        <row r="5755">
          <cell r="Y5755"/>
        </row>
        <row r="5756">
          <cell r="Y5756"/>
        </row>
        <row r="5757">
          <cell r="Y5757"/>
        </row>
        <row r="5758">
          <cell r="Y5758"/>
        </row>
        <row r="5759">
          <cell r="Y5759"/>
        </row>
        <row r="5760">
          <cell r="Y5760"/>
        </row>
        <row r="5761">
          <cell r="Y5761"/>
        </row>
        <row r="5762">
          <cell r="Y5762"/>
        </row>
        <row r="5763">
          <cell r="Y5763"/>
        </row>
        <row r="5764">
          <cell r="Y5764"/>
        </row>
        <row r="5765">
          <cell r="Y5765"/>
        </row>
        <row r="5766">
          <cell r="Y5766"/>
        </row>
        <row r="5767">
          <cell r="Y5767"/>
        </row>
        <row r="5768">
          <cell r="Y5768"/>
        </row>
        <row r="5769">
          <cell r="Y5769"/>
        </row>
        <row r="5770">
          <cell r="Y5770"/>
        </row>
        <row r="5771">
          <cell r="Y5771"/>
        </row>
        <row r="5772">
          <cell r="Y5772"/>
        </row>
        <row r="5773">
          <cell r="Y5773"/>
        </row>
        <row r="5774">
          <cell r="Y5774"/>
        </row>
        <row r="5775">
          <cell r="Y5775"/>
        </row>
        <row r="5776">
          <cell r="Y5776"/>
        </row>
        <row r="5777">
          <cell r="Y5777"/>
        </row>
        <row r="5778">
          <cell r="Y5778"/>
        </row>
        <row r="5779">
          <cell r="Y5779"/>
        </row>
        <row r="5780">
          <cell r="Y5780"/>
        </row>
        <row r="5781">
          <cell r="Y5781"/>
        </row>
        <row r="5782">
          <cell r="Y5782"/>
        </row>
        <row r="5783">
          <cell r="Y5783"/>
        </row>
        <row r="5784">
          <cell r="Y5784"/>
        </row>
        <row r="5785">
          <cell r="Y5785"/>
        </row>
        <row r="5786">
          <cell r="Y5786"/>
        </row>
        <row r="5787">
          <cell r="Y5787"/>
        </row>
        <row r="5788">
          <cell r="Y5788"/>
        </row>
        <row r="5789">
          <cell r="Y5789"/>
        </row>
        <row r="5790">
          <cell r="Y5790"/>
        </row>
        <row r="5791">
          <cell r="Y5791"/>
        </row>
        <row r="5792">
          <cell r="Y5792"/>
        </row>
        <row r="5793">
          <cell r="Y5793"/>
        </row>
        <row r="5794">
          <cell r="Y5794"/>
        </row>
        <row r="5795">
          <cell r="Y5795"/>
        </row>
        <row r="5796">
          <cell r="Y5796"/>
        </row>
        <row r="5797">
          <cell r="Y5797"/>
        </row>
        <row r="5798">
          <cell r="Y5798"/>
        </row>
        <row r="5799">
          <cell r="Y5799"/>
        </row>
        <row r="5800">
          <cell r="Y5800"/>
        </row>
        <row r="5801">
          <cell r="Y5801"/>
        </row>
        <row r="5802">
          <cell r="Y5802"/>
        </row>
        <row r="5803">
          <cell r="Y5803"/>
        </row>
        <row r="5804">
          <cell r="Y5804"/>
        </row>
        <row r="5805">
          <cell r="Y5805"/>
        </row>
        <row r="5806">
          <cell r="Y5806"/>
        </row>
        <row r="5807">
          <cell r="Y5807"/>
        </row>
        <row r="5808">
          <cell r="Y5808"/>
        </row>
        <row r="5809">
          <cell r="Y5809"/>
        </row>
        <row r="5810">
          <cell r="Y5810"/>
        </row>
        <row r="5811">
          <cell r="Y5811"/>
        </row>
        <row r="5812">
          <cell r="Y5812"/>
        </row>
        <row r="5813">
          <cell r="Y5813"/>
        </row>
        <row r="5814">
          <cell r="Y5814"/>
        </row>
        <row r="5815">
          <cell r="Y5815"/>
        </row>
        <row r="5816">
          <cell r="Y5816"/>
        </row>
        <row r="5817">
          <cell r="Y5817"/>
        </row>
        <row r="5818">
          <cell r="Y5818"/>
        </row>
        <row r="5819">
          <cell r="Y5819"/>
        </row>
        <row r="5820">
          <cell r="Y5820"/>
        </row>
        <row r="5821">
          <cell r="Y5821"/>
        </row>
        <row r="5822">
          <cell r="Y5822"/>
        </row>
        <row r="5823">
          <cell r="Y5823"/>
        </row>
        <row r="5824">
          <cell r="Y5824"/>
        </row>
        <row r="5825">
          <cell r="Y5825"/>
        </row>
        <row r="5826">
          <cell r="Y5826"/>
        </row>
        <row r="5827">
          <cell r="Y5827"/>
        </row>
        <row r="5828">
          <cell r="Y5828"/>
        </row>
        <row r="5829">
          <cell r="Y5829"/>
        </row>
        <row r="5830">
          <cell r="Y5830"/>
        </row>
        <row r="5831">
          <cell r="Y5831"/>
        </row>
        <row r="5832">
          <cell r="Y5832"/>
        </row>
        <row r="5833">
          <cell r="Y5833"/>
        </row>
        <row r="5834">
          <cell r="Y5834"/>
        </row>
        <row r="5835">
          <cell r="Y5835"/>
        </row>
        <row r="5836">
          <cell r="Y5836"/>
        </row>
        <row r="5837">
          <cell r="Y5837"/>
        </row>
        <row r="5838">
          <cell r="Y5838"/>
        </row>
        <row r="5839">
          <cell r="Y5839"/>
        </row>
        <row r="5840">
          <cell r="Y5840"/>
        </row>
        <row r="5841">
          <cell r="Y5841"/>
        </row>
        <row r="5842">
          <cell r="Y5842"/>
        </row>
        <row r="5843">
          <cell r="Y5843"/>
        </row>
        <row r="5844">
          <cell r="Y5844"/>
        </row>
        <row r="5845">
          <cell r="Y5845"/>
        </row>
        <row r="5846">
          <cell r="Y5846"/>
        </row>
        <row r="5847">
          <cell r="Y5847"/>
        </row>
        <row r="5848">
          <cell r="Y5848"/>
        </row>
        <row r="5849">
          <cell r="Y5849"/>
        </row>
        <row r="5850">
          <cell r="Y5850"/>
        </row>
        <row r="5851">
          <cell r="Y5851"/>
        </row>
        <row r="5852">
          <cell r="Y5852"/>
        </row>
        <row r="5853">
          <cell r="Y5853"/>
        </row>
        <row r="5854">
          <cell r="Y5854"/>
        </row>
        <row r="5855">
          <cell r="Y5855"/>
        </row>
        <row r="5856">
          <cell r="Y5856"/>
        </row>
        <row r="5857">
          <cell r="Y5857"/>
        </row>
        <row r="5858">
          <cell r="Y5858"/>
        </row>
        <row r="5859">
          <cell r="Y5859"/>
        </row>
        <row r="5860">
          <cell r="Y5860"/>
        </row>
        <row r="5861">
          <cell r="Y5861"/>
        </row>
        <row r="5862">
          <cell r="Y5862"/>
        </row>
        <row r="5863">
          <cell r="Y5863"/>
        </row>
        <row r="5864">
          <cell r="Y5864"/>
        </row>
        <row r="5865">
          <cell r="Y5865"/>
        </row>
        <row r="5866">
          <cell r="Y5866"/>
        </row>
        <row r="5867">
          <cell r="Y5867"/>
        </row>
        <row r="5868">
          <cell r="Y5868"/>
        </row>
        <row r="5869">
          <cell r="Y5869"/>
        </row>
        <row r="5870">
          <cell r="Y5870"/>
        </row>
        <row r="5871">
          <cell r="Y5871"/>
        </row>
        <row r="5872">
          <cell r="Y5872"/>
        </row>
        <row r="5873">
          <cell r="Y5873"/>
        </row>
        <row r="5874">
          <cell r="Y5874"/>
        </row>
        <row r="5875">
          <cell r="Y5875"/>
        </row>
        <row r="5876">
          <cell r="Y5876"/>
        </row>
        <row r="5877">
          <cell r="Y5877"/>
        </row>
        <row r="5878">
          <cell r="Y5878"/>
        </row>
        <row r="5879">
          <cell r="Y5879"/>
        </row>
        <row r="5880">
          <cell r="Y5880"/>
        </row>
        <row r="5881">
          <cell r="Y5881"/>
        </row>
        <row r="5882">
          <cell r="Y5882"/>
        </row>
        <row r="5883">
          <cell r="Y5883"/>
        </row>
        <row r="5884">
          <cell r="Y5884"/>
        </row>
        <row r="5885">
          <cell r="Y5885"/>
        </row>
        <row r="5886">
          <cell r="Y5886"/>
        </row>
        <row r="5887">
          <cell r="Y5887"/>
        </row>
        <row r="5888">
          <cell r="Y5888"/>
        </row>
        <row r="5889">
          <cell r="Y5889"/>
        </row>
        <row r="5890">
          <cell r="Y5890"/>
        </row>
        <row r="5891">
          <cell r="Y5891"/>
        </row>
        <row r="5892">
          <cell r="Y5892"/>
        </row>
        <row r="5893">
          <cell r="Y5893"/>
        </row>
        <row r="5894">
          <cell r="Y5894"/>
        </row>
        <row r="5895">
          <cell r="Y5895"/>
        </row>
        <row r="5896">
          <cell r="Y5896"/>
        </row>
        <row r="5897">
          <cell r="Y5897"/>
        </row>
        <row r="5898">
          <cell r="Y5898"/>
        </row>
        <row r="5899">
          <cell r="Y5899"/>
        </row>
        <row r="5900">
          <cell r="Y5900"/>
        </row>
        <row r="5901">
          <cell r="Y5901"/>
        </row>
        <row r="5902">
          <cell r="Y5902"/>
        </row>
        <row r="5903">
          <cell r="Y5903"/>
        </row>
        <row r="5904">
          <cell r="Y5904"/>
        </row>
        <row r="5905">
          <cell r="Y5905"/>
        </row>
        <row r="5906">
          <cell r="Y5906"/>
        </row>
        <row r="5907">
          <cell r="Y5907"/>
        </row>
        <row r="5908">
          <cell r="Y5908"/>
        </row>
        <row r="5909">
          <cell r="Y5909"/>
        </row>
        <row r="5910">
          <cell r="Y5910"/>
        </row>
        <row r="5911">
          <cell r="Y5911"/>
        </row>
        <row r="5912">
          <cell r="Y5912"/>
        </row>
        <row r="5913">
          <cell r="Y5913"/>
        </row>
        <row r="5914">
          <cell r="Y5914"/>
        </row>
        <row r="5915">
          <cell r="Y5915"/>
        </row>
        <row r="5916">
          <cell r="Y5916"/>
        </row>
        <row r="5917">
          <cell r="Y5917"/>
        </row>
        <row r="5918">
          <cell r="Y5918"/>
        </row>
        <row r="5919">
          <cell r="Y5919"/>
        </row>
        <row r="5920">
          <cell r="Y5920"/>
        </row>
        <row r="5921">
          <cell r="Y5921"/>
        </row>
        <row r="5922">
          <cell r="Y5922"/>
        </row>
        <row r="5923">
          <cell r="Y5923"/>
        </row>
        <row r="5924">
          <cell r="Y5924"/>
        </row>
        <row r="5925">
          <cell r="Y5925"/>
        </row>
        <row r="5926">
          <cell r="Y5926"/>
        </row>
        <row r="5927">
          <cell r="Y5927"/>
        </row>
        <row r="5928">
          <cell r="Y5928"/>
        </row>
        <row r="5929">
          <cell r="Y5929"/>
        </row>
        <row r="5930">
          <cell r="Y5930"/>
        </row>
        <row r="5931">
          <cell r="Y5931"/>
        </row>
        <row r="5932">
          <cell r="Y5932"/>
        </row>
        <row r="5933">
          <cell r="Y5933"/>
        </row>
        <row r="5934">
          <cell r="Y5934"/>
        </row>
        <row r="5935">
          <cell r="Y5935"/>
        </row>
        <row r="5936">
          <cell r="Y5936"/>
        </row>
        <row r="5937">
          <cell r="Y5937"/>
        </row>
        <row r="5938">
          <cell r="Y5938"/>
        </row>
        <row r="5939">
          <cell r="Y5939"/>
        </row>
        <row r="5940">
          <cell r="Y5940"/>
        </row>
        <row r="5941">
          <cell r="Y5941"/>
        </row>
        <row r="5942">
          <cell r="Y5942"/>
        </row>
        <row r="5943">
          <cell r="Y5943"/>
        </row>
        <row r="5944">
          <cell r="Y5944"/>
        </row>
        <row r="5945">
          <cell r="Y5945"/>
        </row>
        <row r="5946">
          <cell r="Y5946"/>
        </row>
        <row r="5947">
          <cell r="Y5947"/>
        </row>
        <row r="5948">
          <cell r="Y5948"/>
        </row>
        <row r="5949">
          <cell r="Y5949"/>
        </row>
        <row r="5950">
          <cell r="Y5950"/>
        </row>
        <row r="5951">
          <cell r="Y5951"/>
        </row>
        <row r="5952">
          <cell r="Y5952"/>
        </row>
        <row r="5953">
          <cell r="Y5953"/>
        </row>
        <row r="5954">
          <cell r="Y5954"/>
        </row>
        <row r="5955">
          <cell r="Y5955"/>
        </row>
        <row r="5956">
          <cell r="Y5956"/>
        </row>
        <row r="5957">
          <cell r="Y5957"/>
        </row>
        <row r="5958">
          <cell r="Y5958"/>
        </row>
        <row r="5959">
          <cell r="Y5959"/>
        </row>
        <row r="5960">
          <cell r="Y5960"/>
        </row>
        <row r="5961">
          <cell r="Y5961"/>
        </row>
        <row r="5962">
          <cell r="Y5962"/>
        </row>
        <row r="5963">
          <cell r="Y5963"/>
        </row>
        <row r="5964">
          <cell r="Y5964"/>
        </row>
        <row r="5965">
          <cell r="Y5965"/>
        </row>
        <row r="5966">
          <cell r="Y5966"/>
        </row>
        <row r="5967">
          <cell r="Y5967"/>
        </row>
        <row r="5968">
          <cell r="Y5968"/>
        </row>
        <row r="5969">
          <cell r="Y5969"/>
        </row>
        <row r="5970">
          <cell r="Y5970"/>
        </row>
        <row r="5971">
          <cell r="Y5971"/>
        </row>
        <row r="5972">
          <cell r="Y5972"/>
        </row>
        <row r="5973">
          <cell r="Y5973"/>
        </row>
        <row r="5974">
          <cell r="Y5974"/>
        </row>
        <row r="5975">
          <cell r="Y5975"/>
        </row>
        <row r="5976">
          <cell r="Y5976"/>
        </row>
        <row r="5977">
          <cell r="Y5977"/>
        </row>
        <row r="5978">
          <cell r="Y5978"/>
        </row>
        <row r="5979">
          <cell r="Y5979"/>
        </row>
        <row r="5980">
          <cell r="Y5980"/>
        </row>
        <row r="5981">
          <cell r="Y5981"/>
        </row>
        <row r="5982">
          <cell r="Y5982"/>
        </row>
        <row r="5983">
          <cell r="Y5983"/>
        </row>
        <row r="5984">
          <cell r="Y5984"/>
        </row>
        <row r="5985">
          <cell r="Y5985"/>
        </row>
        <row r="5986">
          <cell r="Y5986"/>
        </row>
        <row r="5987">
          <cell r="Y5987"/>
        </row>
        <row r="5988">
          <cell r="Y5988"/>
        </row>
        <row r="5989">
          <cell r="Y5989"/>
        </row>
        <row r="5990">
          <cell r="Y5990"/>
        </row>
        <row r="5991">
          <cell r="Y5991"/>
        </row>
        <row r="5992">
          <cell r="Y5992"/>
        </row>
        <row r="5993">
          <cell r="Y5993"/>
        </row>
        <row r="5994">
          <cell r="Y5994"/>
        </row>
        <row r="5995">
          <cell r="Y5995"/>
        </row>
        <row r="5996">
          <cell r="Y5996"/>
        </row>
        <row r="5997">
          <cell r="Y5997"/>
        </row>
        <row r="5998">
          <cell r="Y5998"/>
        </row>
        <row r="5999">
          <cell r="Y5999"/>
        </row>
        <row r="6000">
          <cell r="Y6000"/>
        </row>
        <row r="6001">
          <cell r="Y6001"/>
        </row>
        <row r="6002">
          <cell r="Y6002"/>
        </row>
        <row r="6003">
          <cell r="Y6003"/>
        </row>
        <row r="6004">
          <cell r="Y6004"/>
        </row>
        <row r="6005">
          <cell r="Y6005"/>
        </row>
        <row r="6006">
          <cell r="Y6006"/>
        </row>
        <row r="6007">
          <cell r="Y6007"/>
        </row>
        <row r="6008">
          <cell r="Y6008"/>
        </row>
        <row r="6009">
          <cell r="Y6009"/>
        </row>
        <row r="6010">
          <cell r="Y6010"/>
        </row>
        <row r="6011">
          <cell r="Y6011"/>
        </row>
        <row r="6012">
          <cell r="Y6012"/>
        </row>
        <row r="6013">
          <cell r="Y6013"/>
        </row>
        <row r="6014">
          <cell r="Y6014"/>
        </row>
        <row r="6015">
          <cell r="Y6015"/>
        </row>
        <row r="6016">
          <cell r="Y6016"/>
        </row>
        <row r="6017">
          <cell r="Y6017"/>
        </row>
        <row r="6018">
          <cell r="Y6018"/>
        </row>
        <row r="6019">
          <cell r="Y6019"/>
        </row>
        <row r="6020">
          <cell r="Y6020"/>
        </row>
        <row r="6021">
          <cell r="Y6021"/>
        </row>
        <row r="6022">
          <cell r="Y6022"/>
        </row>
        <row r="6023">
          <cell r="Y6023"/>
        </row>
        <row r="6024">
          <cell r="Y6024"/>
        </row>
        <row r="6025">
          <cell r="Y6025"/>
        </row>
        <row r="6026">
          <cell r="Y6026"/>
        </row>
        <row r="6027">
          <cell r="Y6027"/>
        </row>
        <row r="6028">
          <cell r="Y6028"/>
        </row>
        <row r="6029">
          <cell r="Y6029"/>
        </row>
        <row r="6030">
          <cell r="Y6030"/>
        </row>
        <row r="6031">
          <cell r="Y6031"/>
        </row>
        <row r="6032">
          <cell r="Y6032"/>
        </row>
        <row r="6033">
          <cell r="Y6033"/>
        </row>
        <row r="6034">
          <cell r="Y6034"/>
        </row>
        <row r="6035">
          <cell r="Y6035"/>
        </row>
        <row r="6036">
          <cell r="Y6036"/>
        </row>
        <row r="6037">
          <cell r="Y6037"/>
        </row>
        <row r="6038">
          <cell r="Y6038"/>
        </row>
        <row r="6039">
          <cell r="Y6039"/>
        </row>
        <row r="6040">
          <cell r="Y6040"/>
        </row>
        <row r="6041">
          <cell r="Y6041"/>
        </row>
        <row r="6042">
          <cell r="Y6042"/>
        </row>
        <row r="6043">
          <cell r="Y6043"/>
        </row>
        <row r="6044">
          <cell r="Y6044"/>
        </row>
        <row r="6045">
          <cell r="Y6045"/>
        </row>
        <row r="6046">
          <cell r="Y6046"/>
        </row>
        <row r="6047">
          <cell r="Y6047"/>
        </row>
        <row r="6048">
          <cell r="Y6048"/>
        </row>
        <row r="6049">
          <cell r="Y6049"/>
        </row>
        <row r="6050">
          <cell r="Y6050"/>
        </row>
        <row r="6051">
          <cell r="Y6051"/>
        </row>
        <row r="6052">
          <cell r="Y6052"/>
        </row>
        <row r="6053">
          <cell r="Y6053"/>
        </row>
        <row r="6054">
          <cell r="Y6054"/>
        </row>
        <row r="6055">
          <cell r="Y6055"/>
        </row>
        <row r="6056">
          <cell r="Y6056"/>
        </row>
        <row r="6057">
          <cell r="Y6057"/>
        </row>
        <row r="6058">
          <cell r="Y6058"/>
        </row>
        <row r="6059">
          <cell r="Y6059"/>
        </row>
        <row r="6060">
          <cell r="Y6060"/>
        </row>
        <row r="6061">
          <cell r="Y6061"/>
        </row>
        <row r="6062">
          <cell r="Y6062"/>
        </row>
        <row r="6063">
          <cell r="Y6063"/>
        </row>
        <row r="6064">
          <cell r="Y6064"/>
        </row>
        <row r="6065">
          <cell r="Y6065"/>
        </row>
        <row r="6066">
          <cell r="Y6066"/>
        </row>
        <row r="6067">
          <cell r="Y6067"/>
        </row>
        <row r="6068">
          <cell r="Y6068"/>
        </row>
        <row r="6069">
          <cell r="Y6069"/>
        </row>
        <row r="6070">
          <cell r="Y6070"/>
        </row>
        <row r="6071">
          <cell r="Y6071"/>
        </row>
        <row r="6072">
          <cell r="Y6072"/>
        </row>
        <row r="6073">
          <cell r="Y6073"/>
        </row>
        <row r="6074">
          <cell r="Y6074"/>
        </row>
        <row r="6075">
          <cell r="Y6075"/>
        </row>
        <row r="6076">
          <cell r="Y6076"/>
        </row>
        <row r="6077">
          <cell r="Y6077"/>
        </row>
        <row r="6078">
          <cell r="Y6078"/>
        </row>
        <row r="6079">
          <cell r="Y6079"/>
        </row>
        <row r="6080">
          <cell r="Y6080"/>
        </row>
        <row r="6081">
          <cell r="Y6081"/>
        </row>
        <row r="6082">
          <cell r="Y6082"/>
        </row>
        <row r="6083">
          <cell r="Y6083"/>
        </row>
        <row r="6084">
          <cell r="Y6084"/>
        </row>
        <row r="6085">
          <cell r="Y6085"/>
        </row>
        <row r="6086">
          <cell r="Y6086"/>
        </row>
        <row r="6087">
          <cell r="Y6087"/>
        </row>
        <row r="6088">
          <cell r="Y6088"/>
        </row>
        <row r="6089">
          <cell r="Y6089"/>
        </row>
        <row r="6090">
          <cell r="Y6090"/>
        </row>
        <row r="6091">
          <cell r="Y6091"/>
        </row>
        <row r="6092">
          <cell r="Y6092"/>
        </row>
        <row r="6093">
          <cell r="Y6093"/>
        </row>
        <row r="6094">
          <cell r="Y6094"/>
        </row>
        <row r="6095">
          <cell r="Y6095"/>
        </row>
        <row r="6096">
          <cell r="Y6096"/>
        </row>
        <row r="6097">
          <cell r="Y6097"/>
        </row>
        <row r="6098">
          <cell r="Y6098"/>
        </row>
        <row r="6099">
          <cell r="Y6099"/>
        </row>
        <row r="6100">
          <cell r="Y6100"/>
        </row>
        <row r="6101">
          <cell r="Y6101"/>
        </row>
        <row r="6102">
          <cell r="Y6102"/>
        </row>
        <row r="6103">
          <cell r="Y6103"/>
        </row>
        <row r="6104">
          <cell r="Y6104"/>
        </row>
        <row r="6105">
          <cell r="Y6105"/>
        </row>
        <row r="6106">
          <cell r="Y6106"/>
        </row>
        <row r="6107">
          <cell r="Y6107"/>
        </row>
        <row r="6108">
          <cell r="Y6108"/>
        </row>
        <row r="6109">
          <cell r="Y6109"/>
        </row>
        <row r="6110">
          <cell r="Y6110"/>
        </row>
        <row r="6111">
          <cell r="Y6111"/>
        </row>
        <row r="6112">
          <cell r="Y6112"/>
        </row>
        <row r="6113">
          <cell r="Y6113"/>
        </row>
        <row r="6114">
          <cell r="Y6114"/>
        </row>
        <row r="6115">
          <cell r="Y6115"/>
        </row>
        <row r="6116">
          <cell r="Y6116"/>
        </row>
        <row r="6117">
          <cell r="Y6117"/>
        </row>
        <row r="6118">
          <cell r="Y6118"/>
        </row>
        <row r="6119">
          <cell r="Y6119"/>
        </row>
        <row r="6120">
          <cell r="Y6120"/>
        </row>
        <row r="6121">
          <cell r="Y6121"/>
        </row>
        <row r="6122">
          <cell r="Y6122"/>
        </row>
        <row r="6123">
          <cell r="Y6123"/>
        </row>
        <row r="6124">
          <cell r="Y6124"/>
        </row>
        <row r="6125">
          <cell r="Y6125"/>
        </row>
        <row r="6126">
          <cell r="Y6126"/>
        </row>
        <row r="6127">
          <cell r="Y6127"/>
        </row>
        <row r="6128">
          <cell r="Y6128"/>
        </row>
        <row r="6129">
          <cell r="Y6129"/>
        </row>
        <row r="6130">
          <cell r="Y6130"/>
        </row>
        <row r="6131">
          <cell r="Y6131"/>
        </row>
        <row r="6132">
          <cell r="Y6132"/>
        </row>
        <row r="6133">
          <cell r="Y6133"/>
        </row>
        <row r="6134">
          <cell r="Y6134"/>
        </row>
        <row r="6135">
          <cell r="Y6135"/>
        </row>
        <row r="6136">
          <cell r="Y6136"/>
        </row>
        <row r="6137">
          <cell r="Y6137"/>
        </row>
        <row r="6138">
          <cell r="Y6138"/>
        </row>
        <row r="6139">
          <cell r="Y6139"/>
        </row>
        <row r="6140">
          <cell r="Y6140"/>
        </row>
        <row r="6141">
          <cell r="Y6141"/>
        </row>
        <row r="6142">
          <cell r="Y6142"/>
        </row>
        <row r="6143">
          <cell r="Y6143"/>
        </row>
        <row r="6144">
          <cell r="Y6144"/>
        </row>
        <row r="6145">
          <cell r="Y6145"/>
        </row>
        <row r="6146">
          <cell r="Y6146"/>
        </row>
        <row r="6147">
          <cell r="Y6147"/>
        </row>
        <row r="6148">
          <cell r="Y6148"/>
        </row>
        <row r="6149">
          <cell r="Y6149"/>
        </row>
        <row r="6150">
          <cell r="Y6150"/>
        </row>
        <row r="6151">
          <cell r="Y6151"/>
        </row>
        <row r="6152">
          <cell r="Y6152"/>
        </row>
        <row r="6153">
          <cell r="Y6153"/>
        </row>
        <row r="6154">
          <cell r="Y6154"/>
        </row>
        <row r="6155">
          <cell r="Y6155"/>
        </row>
        <row r="6156">
          <cell r="Y6156"/>
        </row>
        <row r="6157">
          <cell r="Y6157"/>
        </row>
        <row r="6158">
          <cell r="Y6158"/>
        </row>
        <row r="6159">
          <cell r="Y6159"/>
        </row>
        <row r="6160">
          <cell r="Y6160"/>
        </row>
        <row r="6161">
          <cell r="Y6161"/>
        </row>
        <row r="6162">
          <cell r="Y6162"/>
        </row>
        <row r="6163">
          <cell r="Y6163"/>
        </row>
        <row r="6164">
          <cell r="Y6164"/>
        </row>
        <row r="6165">
          <cell r="Y6165"/>
        </row>
        <row r="6166">
          <cell r="Y6166"/>
        </row>
        <row r="6167">
          <cell r="Y6167"/>
        </row>
        <row r="6168">
          <cell r="Y6168"/>
        </row>
        <row r="6169">
          <cell r="Y6169"/>
        </row>
        <row r="6170">
          <cell r="Y6170"/>
        </row>
        <row r="6171">
          <cell r="Y6171"/>
        </row>
        <row r="6172">
          <cell r="Y6172"/>
        </row>
        <row r="6173">
          <cell r="Y6173"/>
        </row>
        <row r="6174">
          <cell r="Y6174"/>
        </row>
        <row r="6175">
          <cell r="Y6175"/>
        </row>
        <row r="6176">
          <cell r="Y6176"/>
        </row>
        <row r="6177">
          <cell r="Y6177"/>
        </row>
        <row r="6178">
          <cell r="Y6178"/>
        </row>
        <row r="6179">
          <cell r="Y6179"/>
        </row>
        <row r="6180">
          <cell r="Y6180"/>
        </row>
        <row r="6181">
          <cell r="Y6181"/>
        </row>
        <row r="6182">
          <cell r="Y6182"/>
        </row>
        <row r="6183">
          <cell r="Y6183"/>
        </row>
        <row r="6184">
          <cell r="Y6184"/>
        </row>
        <row r="6185">
          <cell r="Y6185"/>
        </row>
        <row r="6186">
          <cell r="Y6186"/>
        </row>
        <row r="6187">
          <cell r="Y6187"/>
        </row>
        <row r="6188">
          <cell r="Y6188"/>
        </row>
        <row r="6189">
          <cell r="Y6189"/>
        </row>
        <row r="6190">
          <cell r="Y6190"/>
        </row>
        <row r="6191">
          <cell r="Y6191"/>
        </row>
        <row r="6192">
          <cell r="Y6192"/>
        </row>
        <row r="6193">
          <cell r="Y6193"/>
        </row>
        <row r="6194">
          <cell r="Y6194"/>
        </row>
        <row r="6195">
          <cell r="Y6195"/>
        </row>
        <row r="6196">
          <cell r="Y6196"/>
        </row>
        <row r="6197">
          <cell r="Y6197"/>
        </row>
        <row r="6198">
          <cell r="Y6198"/>
        </row>
        <row r="6199">
          <cell r="Y6199"/>
        </row>
        <row r="6200">
          <cell r="Y6200"/>
        </row>
        <row r="6201">
          <cell r="Y6201"/>
        </row>
        <row r="6202">
          <cell r="Y6202"/>
        </row>
        <row r="6203">
          <cell r="Y6203"/>
        </row>
        <row r="6204">
          <cell r="Y6204"/>
        </row>
        <row r="6205">
          <cell r="Y6205"/>
        </row>
        <row r="6206">
          <cell r="Y6206"/>
        </row>
        <row r="6207">
          <cell r="Y6207"/>
        </row>
        <row r="6208">
          <cell r="Y6208"/>
        </row>
        <row r="6209">
          <cell r="Y6209"/>
        </row>
        <row r="6210">
          <cell r="Y6210"/>
        </row>
        <row r="6211">
          <cell r="Y6211"/>
        </row>
        <row r="6212">
          <cell r="Y6212"/>
        </row>
        <row r="6213">
          <cell r="Y6213"/>
        </row>
        <row r="6214">
          <cell r="Y6214"/>
        </row>
        <row r="6215">
          <cell r="Y6215"/>
        </row>
        <row r="6216">
          <cell r="Y6216"/>
        </row>
        <row r="6217">
          <cell r="Y6217"/>
        </row>
        <row r="6218">
          <cell r="Y6218"/>
        </row>
        <row r="6219">
          <cell r="Y6219"/>
        </row>
        <row r="6220">
          <cell r="Y6220"/>
        </row>
        <row r="6221">
          <cell r="Y6221"/>
        </row>
        <row r="6222">
          <cell r="Y6222"/>
        </row>
        <row r="6223">
          <cell r="Y6223"/>
        </row>
        <row r="6224">
          <cell r="Y6224"/>
        </row>
        <row r="6225">
          <cell r="Y6225"/>
        </row>
        <row r="6226">
          <cell r="Y6226"/>
        </row>
        <row r="6227">
          <cell r="Y6227"/>
        </row>
        <row r="6228">
          <cell r="Y6228"/>
        </row>
        <row r="6229">
          <cell r="Y6229"/>
        </row>
        <row r="6230">
          <cell r="Y6230"/>
        </row>
        <row r="6231">
          <cell r="Y6231"/>
        </row>
        <row r="6232">
          <cell r="Y6232"/>
        </row>
        <row r="6233">
          <cell r="Y6233"/>
        </row>
        <row r="6234">
          <cell r="Y6234"/>
        </row>
        <row r="6235">
          <cell r="Y6235"/>
        </row>
        <row r="6236">
          <cell r="Y6236"/>
        </row>
        <row r="6237">
          <cell r="Y6237"/>
        </row>
        <row r="6238">
          <cell r="Y6238"/>
        </row>
        <row r="6239">
          <cell r="Y6239"/>
        </row>
        <row r="6240">
          <cell r="Y6240"/>
        </row>
        <row r="6241">
          <cell r="Y6241"/>
        </row>
        <row r="6242">
          <cell r="Y6242"/>
        </row>
        <row r="6243">
          <cell r="Y6243"/>
        </row>
        <row r="6244">
          <cell r="Y6244"/>
        </row>
        <row r="6245">
          <cell r="Y6245"/>
        </row>
        <row r="6246">
          <cell r="Y6246"/>
        </row>
        <row r="6247">
          <cell r="Y6247"/>
        </row>
        <row r="6248">
          <cell r="Y6248"/>
        </row>
        <row r="6249">
          <cell r="Y6249"/>
        </row>
        <row r="6250">
          <cell r="Y6250"/>
        </row>
        <row r="6251">
          <cell r="Y6251"/>
        </row>
        <row r="6252">
          <cell r="Y6252"/>
        </row>
        <row r="6253">
          <cell r="Y6253"/>
        </row>
        <row r="6254">
          <cell r="Y6254"/>
        </row>
        <row r="6255">
          <cell r="Y6255"/>
        </row>
        <row r="6256">
          <cell r="Y6256"/>
        </row>
        <row r="6257">
          <cell r="Y6257"/>
        </row>
        <row r="6258">
          <cell r="Y6258"/>
        </row>
        <row r="6259">
          <cell r="Y6259"/>
        </row>
        <row r="6260">
          <cell r="Y6260"/>
        </row>
        <row r="6261">
          <cell r="Y6261"/>
        </row>
        <row r="6262">
          <cell r="Y6262"/>
        </row>
        <row r="6263">
          <cell r="Y6263"/>
        </row>
        <row r="6264">
          <cell r="Y6264"/>
        </row>
        <row r="6265">
          <cell r="Y6265"/>
        </row>
        <row r="6266">
          <cell r="Y6266"/>
        </row>
        <row r="6267">
          <cell r="Y6267"/>
        </row>
        <row r="6268">
          <cell r="Y6268"/>
        </row>
        <row r="6269">
          <cell r="Y6269"/>
        </row>
        <row r="6270">
          <cell r="Y6270"/>
        </row>
        <row r="6271">
          <cell r="Y6271"/>
        </row>
        <row r="6272">
          <cell r="Y6272"/>
        </row>
        <row r="6273">
          <cell r="Y6273"/>
        </row>
        <row r="6274">
          <cell r="Y6274"/>
        </row>
        <row r="6275">
          <cell r="Y6275"/>
        </row>
        <row r="6276">
          <cell r="Y6276"/>
        </row>
        <row r="6277">
          <cell r="Y6277"/>
        </row>
        <row r="6278">
          <cell r="Y6278"/>
        </row>
        <row r="6279">
          <cell r="Y6279"/>
        </row>
        <row r="6280">
          <cell r="Y6280"/>
        </row>
        <row r="6281">
          <cell r="Y6281"/>
        </row>
        <row r="6282">
          <cell r="Y6282"/>
        </row>
        <row r="6283">
          <cell r="Y6283"/>
        </row>
        <row r="6284">
          <cell r="Y6284"/>
        </row>
        <row r="6285">
          <cell r="Y6285"/>
        </row>
        <row r="6286">
          <cell r="Y6286"/>
        </row>
        <row r="6287">
          <cell r="Y6287"/>
        </row>
        <row r="6288">
          <cell r="Y6288"/>
        </row>
        <row r="6289">
          <cell r="Y6289"/>
        </row>
        <row r="6290">
          <cell r="Y6290"/>
        </row>
        <row r="6291">
          <cell r="Y6291"/>
        </row>
        <row r="6292">
          <cell r="Y6292"/>
        </row>
        <row r="6293">
          <cell r="Y6293"/>
        </row>
        <row r="6294">
          <cell r="Y6294"/>
        </row>
        <row r="6295">
          <cell r="Y6295"/>
        </row>
        <row r="6296">
          <cell r="Y6296"/>
        </row>
        <row r="6297">
          <cell r="Y6297"/>
        </row>
        <row r="6298">
          <cell r="Y6298"/>
        </row>
        <row r="6299">
          <cell r="Y6299"/>
        </row>
        <row r="6300">
          <cell r="Y6300"/>
        </row>
        <row r="6301">
          <cell r="Y6301"/>
        </row>
        <row r="6302">
          <cell r="Y6302"/>
        </row>
        <row r="6303">
          <cell r="Y6303"/>
        </row>
        <row r="6304">
          <cell r="Y6304"/>
        </row>
        <row r="6305">
          <cell r="Y6305"/>
        </row>
        <row r="6306">
          <cell r="Y6306"/>
        </row>
        <row r="6307">
          <cell r="Y6307"/>
        </row>
        <row r="6308">
          <cell r="Y6308"/>
        </row>
        <row r="6309">
          <cell r="Y6309"/>
        </row>
        <row r="6310">
          <cell r="Y6310"/>
        </row>
        <row r="6311">
          <cell r="Y6311"/>
        </row>
        <row r="6312">
          <cell r="Y6312"/>
        </row>
        <row r="6313">
          <cell r="Y6313"/>
        </row>
        <row r="6314">
          <cell r="Y6314"/>
        </row>
        <row r="6315">
          <cell r="Y6315"/>
        </row>
        <row r="6316">
          <cell r="Y6316"/>
        </row>
        <row r="6317">
          <cell r="Y6317"/>
        </row>
        <row r="6318">
          <cell r="Y6318"/>
        </row>
        <row r="6319">
          <cell r="Y6319"/>
        </row>
        <row r="6320">
          <cell r="Y6320"/>
        </row>
        <row r="6321">
          <cell r="Y6321"/>
        </row>
        <row r="6322">
          <cell r="Y6322"/>
        </row>
        <row r="6323">
          <cell r="Y6323"/>
        </row>
        <row r="6324">
          <cell r="Y6324"/>
        </row>
        <row r="6325">
          <cell r="Y6325"/>
        </row>
        <row r="6326">
          <cell r="Y6326"/>
        </row>
        <row r="6327">
          <cell r="Y6327"/>
        </row>
        <row r="6328">
          <cell r="Y6328"/>
        </row>
        <row r="6329">
          <cell r="Y6329"/>
        </row>
        <row r="6330">
          <cell r="Y6330"/>
        </row>
        <row r="6331">
          <cell r="Y6331"/>
        </row>
        <row r="6332">
          <cell r="Y6332"/>
        </row>
        <row r="6333">
          <cell r="Y6333"/>
        </row>
        <row r="6334">
          <cell r="Y6334"/>
        </row>
        <row r="6335">
          <cell r="Y6335"/>
        </row>
        <row r="6336">
          <cell r="Y6336"/>
        </row>
        <row r="6337">
          <cell r="Y6337"/>
        </row>
        <row r="6338">
          <cell r="Y6338"/>
        </row>
        <row r="6339">
          <cell r="Y6339"/>
        </row>
        <row r="6340">
          <cell r="Y6340"/>
        </row>
        <row r="6341">
          <cell r="Y6341"/>
        </row>
        <row r="6342">
          <cell r="Y6342"/>
        </row>
        <row r="6343">
          <cell r="Y6343"/>
        </row>
        <row r="6344">
          <cell r="Y6344"/>
        </row>
        <row r="6345">
          <cell r="Y6345"/>
        </row>
        <row r="6346">
          <cell r="Y6346"/>
        </row>
        <row r="6347">
          <cell r="Y6347"/>
        </row>
        <row r="6348">
          <cell r="Y6348"/>
        </row>
        <row r="6349">
          <cell r="Y6349"/>
        </row>
        <row r="6350">
          <cell r="Y6350"/>
        </row>
        <row r="6351">
          <cell r="Y6351"/>
        </row>
        <row r="6352">
          <cell r="Y6352"/>
        </row>
        <row r="6353">
          <cell r="Y6353"/>
        </row>
        <row r="6354">
          <cell r="Y6354"/>
        </row>
        <row r="6355">
          <cell r="Y6355"/>
        </row>
        <row r="6356">
          <cell r="Y6356"/>
        </row>
        <row r="6357">
          <cell r="Y6357"/>
        </row>
        <row r="6358">
          <cell r="Y6358"/>
        </row>
        <row r="6359">
          <cell r="Y6359"/>
        </row>
        <row r="6360">
          <cell r="Y6360"/>
        </row>
        <row r="6361">
          <cell r="Y6361"/>
        </row>
        <row r="6362">
          <cell r="Y6362"/>
        </row>
        <row r="6363">
          <cell r="Y6363"/>
        </row>
        <row r="6364">
          <cell r="Y6364"/>
        </row>
        <row r="6365">
          <cell r="Y6365"/>
        </row>
        <row r="6366">
          <cell r="Y6366"/>
        </row>
        <row r="6367">
          <cell r="Y6367"/>
        </row>
        <row r="6368">
          <cell r="Y6368"/>
        </row>
        <row r="6369">
          <cell r="Y6369"/>
        </row>
        <row r="6370">
          <cell r="Y6370"/>
        </row>
        <row r="6371">
          <cell r="Y6371"/>
        </row>
        <row r="6372">
          <cell r="Y6372"/>
        </row>
        <row r="6373">
          <cell r="Y6373"/>
        </row>
        <row r="6374">
          <cell r="Y6374"/>
        </row>
        <row r="6375">
          <cell r="Y6375"/>
        </row>
        <row r="6376">
          <cell r="Y6376"/>
        </row>
        <row r="6377">
          <cell r="Y6377"/>
        </row>
        <row r="6378">
          <cell r="Y6378"/>
        </row>
        <row r="6379">
          <cell r="Y6379"/>
        </row>
        <row r="6380">
          <cell r="Y6380"/>
        </row>
        <row r="6381">
          <cell r="Y6381"/>
        </row>
        <row r="6382">
          <cell r="Y6382"/>
        </row>
        <row r="6383">
          <cell r="Y6383"/>
        </row>
        <row r="6384">
          <cell r="Y6384"/>
        </row>
        <row r="6385">
          <cell r="Y6385"/>
        </row>
        <row r="6386">
          <cell r="Y6386"/>
        </row>
        <row r="6387">
          <cell r="Y6387"/>
        </row>
        <row r="6388">
          <cell r="Y6388"/>
        </row>
        <row r="6389">
          <cell r="Y6389"/>
        </row>
        <row r="6390">
          <cell r="Y6390"/>
        </row>
        <row r="6391">
          <cell r="Y6391"/>
        </row>
        <row r="6392">
          <cell r="Y6392"/>
        </row>
        <row r="6393">
          <cell r="Y6393"/>
        </row>
        <row r="6394">
          <cell r="Y6394"/>
        </row>
        <row r="6395">
          <cell r="Y6395"/>
        </row>
        <row r="6396">
          <cell r="Y6396"/>
        </row>
        <row r="6397">
          <cell r="Y6397"/>
        </row>
        <row r="6398">
          <cell r="Y6398"/>
        </row>
        <row r="6399">
          <cell r="Y6399"/>
        </row>
        <row r="6400">
          <cell r="Y6400"/>
        </row>
        <row r="6401">
          <cell r="Y6401"/>
        </row>
        <row r="6402">
          <cell r="Y6402"/>
        </row>
        <row r="6403">
          <cell r="Y6403"/>
        </row>
        <row r="6404">
          <cell r="Y6404"/>
        </row>
        <row r="6405">
          <cell r="Y6405"/>
        </row>
        <row r="6406">
          <cell r="Y6406"/>
        </row>
        <row r="6407">
          <cell r="Y6407"/>
        </row>
        <row r="6408">
          <cell r="Y6408"/>
        </row>
        <row r="6409">
          <cell r="Y6409"/>
        </row>
        <row r="6410">
          <cell r="Y6410"/>
        </row>
        <row r="6411">
          <cell r="Y6411"/>
        </row>
        <row r="6412">
          <cell r="Y6412"/>
        </row>
        <row r="6413">
          <cell r="Y6413"/>
        </row>
        <row r="6414">
          <cell r="Y6414"/>
        </row>
        <row r="6415">
          <cell r="Y6415"/>
        </row>
        <row r="6416">
          <cell r="Y6416"/>
        </row>
        <row r="6417">
          <cell r="Y6417"/>
        </row>
        <row r="6418">
          <cell r="Y6418"/>
        </row>
        <row r="6419">
          <cell r="Y6419"/>
        </row>
        <row r="6420">
          <cell r="Y6420"/>
        </row>
        <row r="6421">
          <cell r="Y6421"/>
        </row>
        <row r="6422">
          <cell r="Y6422"/>
        </row>
        <row r="6423">
          <cell r="Y6423"/>
        </row>
        <row r="6424">
          <cell r="Y6424"/>
        </row>
        <row r="6425">
          <cell r="Y6425"/>
        </row>
        <row r="6426">
          <cell r="Y6426"/>
        </row>
        <row r="6427">
          <cell r="Y6427"/>
        </row>
        <row r="6428">
          <cell r="Y6428"/>
        </row>
        <row r="6429">
          <cell r="Y6429"/>
        </row>
        <row r="6430">
          <cell r="Y6430"/>
        </row>
        <row r="6431">
          <cell r="Y6431"/>
        </row>
        <row r="6432">
          <cell r="Y6432"/>
        </row>
        <row r="6433">
          <cell r="Y6433"/>
        </row>
        <row r="6434">
          <cell r="Y6434"/>
        </row>
        <row r="6435">
          <cell r="Y6435"/>
        </row>
        <row r="6436">
          <cell r="Y6436"/>
        </row>
        <row r="6437">
          <cell r="Y6437"/>
        </row>
        <row r="6438">
          <cell r="Y6438"/>
        </row>
        <row r="6439">
          <cell r="Y6439"/>
        </row>
        <row r="6440">
          <cell r="Y6440"/>
        </row>
        <row r="6441">
          <cell r="Y6441"/>
        </row>
        <row r="6442">
          <cell r="Y6442"/>
        </row>
        <row r="6443">
          <cell r="Y6443"/>
        </row>
        <row r="6444">
          <cell r="Y6444"/>
        </row>
        <row r="6445">
          <cell r="Y6445"/>
        </row>
        <row r="6446">
          <cell r="Y6446"/>
        </row>
        <row r="6447">
          <cell r="Y6447"/>
        </row>
        <row r="6448">
          <cell r="Y6448"/>
        </row>
        <row r="6449">
          <cell r="Y6449"/>
        </row>
        <row r="6450">
          <cell r="Y6450"/>
        </row>
        <row r="6451">
          <cell r="Y6451"/>
        </row>
        <row r="6452">
          <cell r="Y6452"/>
        </row>
        <row r="6453">
          <cell r="Y6453"/>
        </row>
        <row r="6454">
          <cell r="Y6454"/>
        </row>
        <row r="6455">
          <cell r="Y6455"/>
        </row>
        <row r="6456">
          <cell r="Y6456"/>
        </row>
        <row r="6457">
          <cell r="Y6457"/>
        </row>
        <row r="6458">
          <cell r="Y6458"/>
        </row>
        <row r="6459">
          <cell r="Y6459"/>
        </row>
        <row r="6460">
          <cell r="Y6460"/>
        </row>
        <row r="6461">
          <cell r="Y6461"/>
        </row>
        <row r="6462">
          <cell r="Y6462"/>
        </row>
        <row r="6463">
          <cell r="Y6463"/>
        </row>
        <row r="6464">
          <cell r="Y6464"/>
        </row>
        <row r="6465">
          <cell r="Y6465"/>
        </row>
        <row r="6466">
          <cell r="Y6466"/>
        </row>
        <row r="6467">
          <cell r="Y6467"/>
        </row>
        <row r="6468">
          <cell r="Y6468"/>
        </row>
        <row r="6469">
          <cell r="Y6469"/>
        </row>
        <row r="6470">
          <cell r="Y6470"/>
        </row>
        <row r="6471">
          <cell r="Y6471"/>
        </row>
        <row r="6472">
          <cell r="Y6472"/>
        </row>
        <row r="6473">
          <cell r="Y6473"/>
        </row>
        <row r="6474">
          <cell r="Y6474"/>
        </row>
        <row r="6475">
          <cell r="Y6475"/>
        </row>
        <row r="6476">
          <cell r="Y6476"/>
        </row>
        <row r="6477">
          <cell r="Y6477"/>
        </row>
        <row r="6478">
          <cell r="Y6478"/>
        </row>
        <row r="6479">
          <cell r="Y6479"/>
        </row>
        <row r="6480">
          <cell r="Y6480"/>
        </row>
        <row r="6481">
          <cell r="Y6481"/>
        </row>
        <row r="6482">
          <cell r="Y6482"/>
        </row>
        <row r="6483">
          <cell r="Y6483"/>
        </row>
        <row r="6484">
          <cell r="Y6484"/>
        </row>
        <row r="6485">
          <cell r="Y6485"/>
        </row>
        <row r="6486">
          <cell r="Y6486"/>
        </row>
        <row r="6487">
          <cell r="Y6487"/>
        </row>
        <row r="6488">
          <cell r="Y6488"/>
        </row>
        <row r="6489">
          <cell r="Y6489"/>
        </row>
        <row r="6490">
          <cell r="Y6490"/>
        </row>
        <row r="6491">
          <cell r="Y6491"/>
        </row>
        <row r="6492">
          <cell r="Y6492"/>
        </row>
        <row r="6493">
          <cell r="Y6493"/>
        </row>
        <row r="6494">
          <cell r="Y6494"/>
        </row>
        <row r="6495">
          <cell r="Y6495"/>
        </row>
        <row r="6496">
          <cell r="Y6496"/>
        </row>
        <row r="6497">
          <cell r="Y6497"/>
        </row>
        <row r="6498">
          <cell r="Y6498"/>
        </row>
        <row r="6499">
          <cell r="Y6499"/>
        </row>
        <row r="6500">
          <cell r="Y6500"/>
        </row>
        <row r="6501">
          <cell r="Y6501"/>
        </row>
        <row r="6502">
          <cell r="Y6502"/>
        </row>
        <row r="6503">
          <cell r="Y6503"/>
        </row>
        <row r="6504">
          <cell r="Y6504"/>
        </row>
        <row r="6505">
          <cell r="Y6505"/>
        </row>
        <row r="6506">
          <cell r="Y6506"/>
        </row>
        <row r="6507">
          <cell r="Y6507"/>
        </row>
        <row r="6508">
          <cell r="Y6508"/>
        </row>
        <row r="6509">
          <cell r="Y6509"/>
        </row>
        <row r="6510">
          <cell r="Y6510"/>
        </row>
        <row r="6511">
          <cell r="Y6511"/>
        </row>
        <row r="6512">
          <cell r="Y6512"/>
        </row>
        <row r="6513">
          <cell r="Y6513"/>
        </row>
        <row r="6514">
          <cell r="Y6514"/>
        </row>
        <row r="6515">
          <cell r="Y6515"/>
        </row>
        <row r="6516">
          <cell r="Y6516"/>
        </row>
        <row r="6517">
          <cell r="Y6517"/>
        </row>
        <row r="6518">
          <cell r="Y6518"/>
        </row>
        <row r="6519">
          <cell r="Y6519"/>
        </row>
        <row r="6520">
          <cell r="Y6520"/>
        </row>
        <row r="6521">
          <cell r="Y6521"/>
        </row>
        <row r="6522">
          <cell r="Y6522"/>
        </row>
        <row r="6523">
          <cell r="Y6523"/>
        </row>
        <row r="6524">
          <cell r="Y6524"/>
        </row>
        <row r="6525">
          <cell r="Y6525"/>
        </row>
        <row r="6526">
          <cell r="Y6526"/>
        </row>
        <row r="6527">
          <cell r="Y6527"/>
        </row>
        <row r="6528">
          <cell r="Y6528"/>
        </row>
        <row r="6529">
          <cell r="Y6529"/>
        </row>
        <row r="6530">
          <cell r="Y6530"/>
        </row>
        <row r="6531">
          <cell r="Y6531"/>
        </row>
        <row r="6532">
          <cell r="Y6532"/>
        </row>
        <row r="6533">
          <cell r="Y6533"/>
        </row>
        <row r="6534">
          <cell r="Y6534"/>
        </row>
        <row r="6535">
          <cell r="Y6535"/>
        </row>
        <row r="6536">
          <cell r="Y6536"/>
        </row>
        <row r="6537">
          <cell r="Y6537"/>
        </row>
        <row r="6538">
          <cell r="Y6538"/>
        </row>
        <row r="6539">
          <cell r="Y6539"/>
        </row>
        <row r="6540">
          <cell r="Y6540"/>
        </row>
        <row r="6541">
          <cell r="Y6541"/>
        </row>
        <row r="6542">
          <cell r="Y6542"/>
        </row>
        <row r="6543">
          <cell r="Y6543"/>
        </row>
        <row r="6544">
          <cell r="Y6544"/>
        </row>
        <row r="6545">
          <cell r="Y6545"/>
        </row>
        <row r="6546">
          <cell r="Y6546"/>
        </row>
        <row r="6547">
          <cell r="Y6547"/>
        </row>
        <row r="6548">
          <cell r="Y6548"/>
        </row>
        <row r="6549">
          <cell r="Y6549"/>
        </row>
        <row r="6550">
          <cell r="Y6550"/>
        </row>
        <row r="6551">
          <cell r="Y6551"/>
        </row>
        <row r="6552">
          <cell r="Y6552"/>
        </row>
        <row r="6553">
          <cell r="Y6553"/>
        </row>
        <row r="6554">
          <cell r="Y6554"/>
        </row>
        <row r="6555">
          <cell r="Y6555"/>
        </row>
        <row r="6556">
          <cell r="Y6556"/>
        </row>
        <row r="6557">
          <cell r="Y6557"/>
        </row>
        <row r="6558">
          <cell r="Y6558"/>
        </row>
        <row r="6559">
          <cell r="Y6559"/>
        </row>
        <row r="6560">
          <cell r="Y6560"/>
        </row>
        <row r="6561">
          <cell r="Y6561"/>
        </row>
        <row r="6562">
          <cell r="Y6562"/>
        </row>
        <row r="6563">
          <cell r="Y6563"/>
        </row>
        <row r="6564">
          <cell r="Y6564"/>
        </row>
        <row r="6565">
          <cell r="Y6565"/>
        </row>
        <row r="6566">
          <cell r="Y6566"/>
        </row>
        <row r="6567">
          <cell r="Y6567"/>
        </row>
        <row r="6568">
          <cell r="Y6568"/>
        </row>
        <row r="6569">
          <cell r="Y6569"/>
        </row>
        <row r="6570">
          <cell r="Y6570"/>
        </row>
        <row r="6571">
          <cell r="Y6571"/>
        </row>
        <row r="6572">
          <cell r="Y6572"/>
        </row>
        <row r="6573">
          <cell r="Y6573"/>
        </row>
        <row r="6574">
          <cell r="Y6574"/>
        </row>
        <row r="6575">
          <cell r="Y6575"/>
        </row>
        <row r="6576">
          <cell r="Y6576"/>
        </row>
        <row r="6577">
          <cell r="Y6577"/>
        </row>
        <row r="6578">
          <cell r="Y6578"/>
        </row>
        <row r="6579">
          <cell r="Y6579"/>
        </row>
        <row r="6580">
          <cell r="Y6580"/>
        </row>
        <row r="6581">
          <cell r="Y6581"/>
        </row>
        <row r="6582">
          <cell r="Y6582"/>
        </row>
        <row r="6583">
          <cell r="Y6583"/>
        </row>
        <row r="6584">
          <cell r="Y6584"/>
        </row>
        <row r="6585">
          <cell r="Y6585"/>
        </row>
        <row r="6586">
          <cell r="Y6586"/>
        </row>
        <row r="6587">
          <cell r="Y6587"/>
        </row>
        <row r="6588">
          <cell r="Y6588"/>
        </row>
        <row r="6589">
          <cell r="Y6589"/>
        </row>
        <row r="6590">
          <cell r="Y6590"/>
        </row>
        <row r="6591">
          <cell r="Y6591"/>
        </row>
        <row r="6592">
          <cell r="Y6592"/>
        </row>
        <row r="6593">
          <cell r="Y6593"/>
        </row>
        <row r="6594">
          <cell r="Y6594"/>
        </row>
        <row r="6595">
          <cell r="Y6595"/>
        </row>
        <row r="6596">
          <cell r="Y6596"/>
        </row>
        <row r="6597">
          <cell r="Y6597"/>
        </row>
        <row r="6598">
          <cell r="Y6598"/>
        </row>
        <row r="6599">
          <cell r="Y6599"/>
        </row>
        <row r="6600">
          <cell r="Y6600"/>
        </row>
        <row r="6601">
          <cell r="Y6601"/>
        </row>
        <row r="6602">
          <cell r="Y6602"/>
        </row>
        <row r="6603">
          <cell r="Y6603"/>
        </row>
        <row r="6604">
          <cell r="Y6604"/>
        </row>
        <row r="6605">
          <cell r="Y6605"/>
        </row>
        <row r="6606">
          <cell r="Y6606"/>
        </row>
        <row r="6607">
          <cell r="Y6607"/>
        </row>
        <row r="6608">
          <cell r="Y6608"/>
        </row>
        <row r="6609">
          <cell r="Y6609"/>
        </row>
        <row r="6610">
          <cell r="Y6610"/>
        </row>
        <row r="6611">
          <cell r="Y6611"/>
        </row>
        <row r="6612">
          <cell r="Y6612"/>
        </row>
        <row r="6613">
          <cell r="Y6613"/>
        </row>
        <row r="6614">
          <cell r="Y6614"/>
        </row>
        <row r="6615">
          <cell r="Y6615"/>
        </row>
        <row r="6616">
          <cell r="Y6616"/>
        </row>
        <row r="6617">
          <cell r="Y6617"/>
        </row>
        <row r="6618">
          <cell r="Y6618"/>
        </row>
        <row r="6619">
          <cell r="Y6619"/>
        </row>
        <row r="6620">
          <cell r="Y6620"/>
        </row>
        <row r="6621">
          <cell r="Y6621"/>
        </row>
        <row r="6622">
          <cell r="Y6622"/>
        </row>
        <row r="6623">
          <cell r="Y6623"/>
        </row>
        <row r="6624">
          <cell r="Y6624"/>
        </row>
        <row r="6625">
          <cell r="Y6625"/>
        </row>
        <row r="6626">
          <cell r="Y6626"/>
        </row>
        <row r="6627">
          <cell r="Y6627"/>
        </row>
        <row r="6628">
          <cell r="Y6628"/>
        </row>
        <row r="6629">
          <cell r="Y6629"/>
        </row>
        <row r="6630">
          <cell r="Y6630"/>
        </row>
        <row r="6631">
          <cell r="Y6631"/>
        </row>
        <row r="6632">
          <cell r="Y6632"/>
        </row>
        <row r="6633">
          <cell r="Y6633"/>
        </row>
        <row r="6634">
          <cell r="Y6634"/>
        </row>
        <row r="6635">
          <cell r="Y6635"/>
        </row>
        <row r="6636">
          <cell r="Y6636"/>
        </row>
        <row r="6637">
          <cell r="Y6637"/>
        </row>
        <row r="6638">
          <cell r="Y6638"/>
        </row>
        <row r="6639">
          <cell r="Y6639"/>
        </row>
        <row r="6640">
          <cell r="Y6640"/>
        </row>
        <row r="6641">
          <cell r="Y6641"/>
        </row>
        <row r="6642">
          <cell r="Y6642"/>
        </row>
        <row r="6643">
          <cell r="Y6643"/>
        </row>
        <row r="6644">
          <cell r="Y6644"/>
        </row>
        <row r="6645">
          <cell r="Y6645"/>
        </row>
        <row r="6646">
          <cell r="Y6646"/>
        </row>
        <row r="6647">
          <cell r="Y6647"/>
        </row>
        <row r="6648">
          <cell r="Y6648"/>
        </row>
        <row r="6649">
          <cell r="Y6649"/>
        </row>
        <row r="6650">
          <cell r="Y6650"/>
        </row>
        <row r="6651">
          <cell r="Y6651"/>
        </row>
        <row r="6652">
          <cell r="Y6652"/>
        </row>
        <row r="6653">
          <cell r="Y6653"/>
        </row>
        <row r="6654">
          <cell r="Y6654"/>
        </row>
        <row r="6655">
          <cell r="Y6655"/>
        </row>
        <row r="6656">
          <cell r="Y6656"/>
        </row>
        <row r="6657">
          <cell r="Y6657"/>
        </row>
        <row r="6658">
          <cell r="Y6658"/>
        </row>
        <row r="6659">
          <cell r="Y6659"/>
        </row>
        <row r="6660">
          <cell r="Y6660"/>
        </row>
        <row r="6661">
          <cell r="Y6661"/>
        </row>
        <row r="6662">
          <cell r="Y6662"/>
        </row>
        <row r="6663">
          <cell r="Y6663"/>
        </row>
        <row r="6664">
          <cell r="Y6664"/>
        </row>
        <row r="6665">
          <cell r="Y6665"/>
        </row>
        <row r="6666">
          <cell r="Y6666"/>
        </row>
        <row r="6667">
          <cell r="Y6667"/>
        </row>
        <row r="6668">
          <cell r="Y6668"/>
        </row>
        <row r="6669">
          <cell r="Y6669"/>
        </row>
        <row r="6670">
          <cell r="Y6670"/>
        </row>
        <row r="6671">
          <cell r="Y6671"/>
        </row>
        <row r="6672">
          <cell r="Y6672"/>
        </row>
        <row r="6673">
          <cell r="Y6673"/>
        </row>
        <row r="6674">
          <cell r="Y6674"/>
        </row>
        <row r="6675">
          <cell r="Y6675"/>
        </row>
        <row r="6676">
          <cell r="Y6676"/>
        </row>
        <row r="6677">
          <cell r="Y6677"/>
        </row>
        <row r="6678">
          <cell r="Y6678"/>
        </row>
        <row r="6679">
          <cell r="Y6679"/>
        </row>
        <row r="6680">
          <cell r="Y6680"/>
        </row>
        <row r="6681">
          <cell r="Y6681"/>
        </row>
        <row r="6682">
          <cell r="Y6682"/>
        </row>
        <row r="6683">
          <cell r="Y6683"/>
        </row>
        <row r="6684">
          <cell r="Y6684"/>
        </row>
        <row r="6685">
          <cell r="Y6685"/>
        </row>
        <row r="6686">
          <cell r="Y6686"/>
        </row>
        <row r="6687">
          <cell r="Y6687"/>
        </row>
        <row r="6688">
          <cell r="Y6688"/>
        </row>
        <row r="6689">
          <cell r="Y6689"/>
        </row>
        <row r="6690">
          <cell r="Y6690"/>
        </row>
        <row r="6691">
          <cell r="Y6691"/>
        </row>
        <row r="6692">
          <cell r="Y6692"/>
        </row>
        <row r="6693">
          <cell r="Y6693"/>
        </row>
        <row r="6694">
          <cell r="Y6694"/>
        </row>
        <row r="6695">
          <cell r="Y6695"/>
        </row>
        <row r="6696">
          <cell r="Y6696"/>
        </row>
        <row r="6697">
          <cell r="Y6697"/>
        </row>
        <row r="6698">
          <cell r="Y6698"/>
        </row>
        <row r="6699">
          <cell r="Y6699"/>
        </row>
        <row r="6700">
          <cell r="Y6700"/>
        </row>
        <row r="6701">
          <cell r="Y6701"/>
        </row>
        <row r="6702">
          <cell r="Y6702"/>
        </row>
        <row r="6703">
          <cell r="Y6703"/>
        </row>
        <row r="6704">
          <cell r="Y6704"/>
        </row>
        <row r="6705">
          <cell r="Y6705"/>
        </row>
        <row r="6706">
          <cell r="Y6706"/>
        </row>
        <row r="6707">
          <cell r="Y6707"/>
        </row>
        <row r="6708">
          <cell r="Y6708"/>
        </row>
        <row r="6709">
          <cell r="Y6709"/>
        </row>
        <row r="6710">
          <cell r="Y6710"/>
        </row>
        <row r="6711">
          <cell r="Y6711"/>
        </row>
        <row r="6712">
          <cell r="Y6712"/>
        </row>
        <row r="6713">
          <cell r="Y6713"/>
        </row>
        <row r="6714">
          <cell r="Y6714"/>
        </row>
        <row r="6715">
          <cell r="Y6715"/>
        </row>
        <row r="6716">
          <cell r="Y6716"/>
        </row>
        <row r="6717">
          <cell r="Y6717"/>
        </row>
        <row r="6718">
          <cell r="Y6718"/>
        </row>
        <row r="6719">
          <cell r="Y6719"/>
        </row>
        <row r="6720">
          <cell r="Y6720"/>
        </row>
        <row r="6721">
          <cell r="Y6721"/>
        </row>
        <row r="6722">
          <cell r="Y6722"/>
        </row>
        <row r="6723">
          <cell r="Y6723"/>
        </row>
        <row r="6724">
          <cell r="Y6724"/>
        </row>
        <row r="6725">
          <cell r="Y6725"/>
        </row>
        <row r="6726">
          <cell r="Y6726"/>
        </row>
        <row r="6727">
          <cell r="Y6727"/>
        </row>
        <row r="6728">
          <cell r="Y6728"/>
        </row>
        <row r="6729">
          <cell r="Y6729"/>
        </row>
        <row r="6730">
          <cell r="Y6730"/>
        </row>
        <row r="6731">
          <cell r="Y6731"/>
        </row>
        <row r="6732">
          <cell r="Y6732"/>
        </row>
        <row r="6733">
          <cell r="Y6733"/>
        </row>
        <row r="6734">
          <cell r="Y6734"/>
        </row>
        <row r="6735">
          <cell r="Y6735"/>
        </row>
        <row r="6736">
          <cell r="Y6736"/>
        </row>
        <row r="6737">
          <cell r="Y6737"/>
        </row>
        <row r="6738">
          <cell r="Y6738"/>
        </row>
        <row r="6739">
          <cell r="Y6739"/>
        </row>
        <row r="6740">
          <cell r="Y6740"/>
        </row>
        <row r="6741">
          <cell r="Y6741"/>
        </row>
        <row r="6742">
          <cell r="Y6742"/>
        </row>
        <row r="6743">
          <cell r="Y6743"/>
        </row>
        <row r="6744">
          <cell r="Y6744"/>
        </row>
        <row r="6745">
          <cell r="Y6745"/>
        </row>
        <row r="6746">
          <cell r="Y6746"/>
        </row>
        <row r="6747">
          <cell r="Y6747"/>
        </row>
        <row r="6748">
          <cell r="Y6748"/>
        </row>
        <row r="6749">
          <cell r="Y6749"/>
        </row>
        <row r="6750">
          <cell r="Y6750"/>
        </row>
        <row r="6751">
          <cell r="Y6751"/>
        </row>
        <row r="6752">
          <cell r="Y6752"/>
        </row>
        <row r="6753">
          <cell r="Y6753"/>
        </row>
        <row r="6754">
          <cell r="Y6754"/>
        </row>
        <row r="6755">
          <cell r="Y6755"/>
        </row>
        <row r="6756">
          <cell r="Y6756"/>
        </row>
        <row r="6757">
          <cell r="Y6757"/>
        </row>
        <row r="6758">
          <cell r="Y6758"/>
        </row>
        <row r="6759">
          <cell r="Y6759"/>
        </row>
        <row r="6760">
          <cell r="Y6760"/>
        </row>
        <row r="6761">
          <cell r="Y6761"/>
        </row>
        <row r="6762">
          <cell r="Y6762"/>
        </row>
        <row r="6763">
          <cell r="Y6763"/>
        </row>
        <row r="6764">
          <cell r="Y6764"/>
        </row>
        <row r="6765">
          <cell r="Y6765"/>
        </row>
        <row r="6766">
          <cell r="Y6766"/>
        </row>
        <row r="6767">
          <cell r="Y6767"/>
        </row>
        <row r="6768">
          <cell r="Y6768"/>
        </row>
        <row r="6769">
          <cell r="Y6769"/>
        </row>
        <row r="6770">
          <cell r="Y6770"/>
        </row>
        <row r="6771">
          <cell r="Y6771"/>
        </row>
        <row r="6772">
          <cell r="Y6772"/>
        </row>
        <row r="6773">
          <cell r="Y6773"/>
        </row>
        <row r="6774">
          <cell r="Y6774"/>
        </row>
        <row r="6775">
          <cell r="Y6775"/>
        </row>
        <row r="6776">
          <cell r="Y6776"/>
        </row>
        <row r="6777">
          <cell r="Y6777"/>
        </row>
        <row r="6778">
          <cell r="Y6778"/>
        </row>
        <row r="6779">
          <cell r="Y6779"/>
        </row>
        <row r="6780">
          <cell r="Y6780"/>
        </row>
        <row r="6781">
          <cell r="Y6781"/>
        </row>
        <row r="6782">
          <cell r="Y6782"/>
        </row>
        <row r="6783">
          <cell r="Y6783"/>
        </row>
        <row r="6784">
          <cell r="Y6784"/>
        </row>
        <row r="6785">
          <cell r="Y6785"/>
        </row>
        <row r="6786">
          <cell r="Y6786"/>
        </row>
        <row r="6787">
          <cell r="Y6787"/>
        </row>
        <row r="6788">
          <cell r="Y6788"/>
        </row>
        <row r="6789">
          <cell r="Y6789"/>
        </row>
        <row r="6790">
          <cell r="Y6790"/>
        </row>
        <row r="6791">
          <cell r="Y6791"/>
        </row>
        <row r="6792">
          <cell r="Y6792"/>
        </row>
        <row r="6793">
          <cell r="Y6793"/>
        </row>
        <row r="6794">
          <cell r="Y6794"/>
        </row>
        <row r="6795">
          <cell r="Y6795"/>
        </row>
        <row r="6796">
          <cell r="Y6796"/>
        </row>
        <row r="6797">
          <cell r="Y6797"/>
        </row>
        <row r="6798">
          <cell r="Y6798"/>
        </row>
        <row r="6799">
          <cell r="Y6799"/>
        </row>
        <row r="6800">
          <cell r="Y6800"/>
        </row>
        <row r="6801">
          <cell r="Y6801"/>
        </row>
        <row r="6802">
          <cell r="Y6802"/>
        </row>
        <row r="6803">
          <cell r="Y6803"/>
        </row>
        <row r="6804">
          <cell r="Y6804"/>
        </row>
        <row r="6805">
          <cell r="Y6805"/>
        </row>
        <row r="6806">
          <cell r="Y6806"/>
        </row>
        <row r="6807">
          <cell r="Y6807"/>
        </row>
        <row r="6808">
          <cell r="Y6808"/>
        </row>
        <row r="6809">
          <cell r="Y6809"/>
        </row>
        <row r="6810">
          <cell r="Y6810"/>
        </row>
        <row r="6811">
          <cell r="Y6811"/>
        </row>
        <row r="6812">
          <cell r="Y6812"/>
        </row>
        <row r="6813">
          <cell r="Y6813"/>
        </row>
        <row r="6814">
          <cell r="Y6814"/>
        </row>
        <row r="6815">
          <cell r="Y6815"/>
        </row>
        <row r="6816">
          <cell r="Y6816"/>
        </row>
        <row r="6817">
          <cell r="Y6817"/>
        </row>
        <row r="6818">
          <cell r="Y6818"/>
        </row>
        <row r="6819">
          <cell r="Y6819"/>
        </row>
        <row r="6820">
          <cell r="Y6820"/>
        </row>
        <row r="6821">
          <cell r="Y6821"/>
        </row>
        <row r="6822">
          <cell r="Y6822"/>
        </row>
        <row r="6823">
          <cell r="Y6823"/>
        </row>
        <row r="6824">
          <cell r="Y6824"/>
        </row>
        <row r="6825">
          <cell r="Y6825"/>
        </row>
        <row r="6826">
          <cell r="Y6826"/>
        </row>
        <row r="6827">
          <cell r="Y6827"/>
        </row>
        <row r="6828">
          <cell r="Y6828"/>
        </row>
        <row r="6829">
          <cell r="Y6829"/>
        </row>
        <row r="6830">
          <cell r="Y6830"/>
        </row>
        <row r="6831">
          <cell r="Y6831"/>
        </row>
        <row r="6832">
          <cell r="Y6832"/>
        </row>
        <row r="6833">
          <cell r="Y6833"/>
        </row>
        <row r="6834">
          <cell r="Y6834"/>
        </row>
        <row r="6835">
          <cell r="Y6835"/>
        </row>
        <row r="6836">
          <cell r="Y6836"/>
        </row>
        <row r="6837">
          <cell r="Y6837"/>
        </row>
        <row r="6838">
          <cell r="Y6838"/>
        </row>
        <row r="6839">
          <cell r="Y6839"/>
        </row>
        <row r="6840">
          <cell r="Y6840"/>
        </row>
        <row r="6841">
          <cell r="Y6841"/>
        </row>
        <row r="6842">
          <cell r="Y6842"/>
        </row>
        <row r="6843">
          <cell r="Y6843"/>
        </row>
        <row r="6844">
          <cell r="Y6844"/>
        </row>
        <row r="6845">
          <cell r="Y6845"/>
        </row>
        <row r="6846">
          <cell r="Y6846"/>
        </row>
        <row r="6847">
          <cell r="Y6847"/>
        </row>
        <row r="6848">
          <cell r="Y6848"/>
        </row>
        <row r="6849">
          <cell r="Y6849"/>
        </row>
        <row r="6850">
          <cell r="Y6850"/>
        </row>
        <row r="6851">
          <cell r="Y6851"/>
        </row>
        <row r="6852">
          <cell r="Y6852"/>
        </row>
        <row r="6853">
          <cell r="Y6853"/>
        </row>
        <row r="6854">
          <cell r="Y6854"/>
        </row>
        <row r="6855">
          <cell r="Y6855"/>
        </row>
        <row r="6856">
          <cell r="Y6856"/>
        </row>
        <row r="6857">
          <cell r="Y6857"/>
        </row>
        <row r="6858">
          <cell r="Y6858"/>
        </row>
        <row r="6859">
          <cell r="Y6859"/>
        </row>
        <row r="6860">
          <cell r="Y6860"/>
        </row>
        <row r="6861">
          <cell r="Y6861"/>
        </row>
        <row r="6862">
          <cell r="Y6862"/>
        </row>
        <row r="6863">
          <cell r="Y6863"/>
        </row>
        <row r="6864">
          <cell r="Y6864"/>
        </row>
        <row r="6865">
          <cell r="Y6865"/>
        </row>
        <row r="6866">
          <cell r="Y6866"/>
        </row>
        <row r="6867">
          <cell r="Y6867"/>
        </row>
        <row r="6868">
          <cell r="Y6868"/>
        </row>
        <row r="6869">
          <cell r="Y6869"/>
        </row>
        <row r="6870">
          <cell r="Y6870"/>
        </row>
        <row r="6871">
          <cell r="Y6871"/>
        </row>
        <row r="6872">
          <cell r="Y6872"/>
        </row>
        <row r="6873">
          <cell r="Y6873"/>
        </row>
        <row r="6874">
          <cell r="Y6874"/>
        </row>
        <row r="6875">
          <cell r="Y6875"/>
        </row>
        <row r="6876">
          <cell r="Y6876"/>
        </row>
        <row r="6877">
          <cell r="Y6877"/>
        </row>
        <row r="6878">
          <cell r="Y6878"/>
        </row>
        <row r="6879">
          <cell r="Y6879"/>
        </row>
        <row r="6880">
          <cell r="Y6880"/>
        </row>
        <row r="6881">
          <cell r="Y6881"/>
        </row>
        <row r="6882">
          <cell r="Y6882"/>
        </row>
        <row r="6883">
          <cell r="Y6883"/>
        </row>
        <row r="6884">
          <cell r="Y6884"/>
        </row>
        <row r="6885">
          <cell r="Y6885"/>
        </row>
        <row r="6886">
          <cell r="Y6886"/>
        </row>
        <row r="6887">
          <cell r="Y6887"/>
        </row>
        <row r="6888">
          <cell r="Y6888"/>
        </row>
        <row r="6889">
          <cell r="Y6889"/>
        </row>
        <row r="6890">
          <cell r="Y6890"/>
        </row>
        <row r="6891">
          <cell r="Y6891"/>
        </row>
        <row r="6892">
          <cell r="Y6892"/>
        </row>
        <row r="6893">
          <cell r="Y6893"/>
        </row>
        <row r="6894">
          <cell r="Y6894"/>
        </row>
        <row r="6895">
          <cell r="Y6895"/>
        </row>
        <row r="6896">
          <cell r="Y6896"/>
        </row>
        <row r="6897">
          <cell r="Y6897"/>
        </row>
        <row r="6898">
          <cell r="Y6898"/>
        </row>
        <row r="6899">
          <cell r="Y6899"/>
        </row>
        <row r="6900">
          <cell r="Y6900"/>
        </row>
        <row r="6901">
          <cell r="Y6901"/>
        </row>
        <row r="6902">
          <cell r="Y6902"/>
        </row>
        <row r="6903">
          <cell r="Y6903"/>
        </row>
        <row r="6904">
          <cell r="Y6904"/>
        </row>
        <row r="6905">
          <cell r="Y6905"/>
        </row>
        <row r="6906">
          <cell r="Y6906"/>
        </row>
        <row r="6907">
          <cell r="Y6907"/>
        </row>
        <row r="6908">
          <cell r="Y6908"/>
        </row>
        <row r="6909">
          <cell r="Y6909"/>
        </row>
        <row r="6910">
          <cell r="Y6910"/>
        </row>
        <row r="6911">
          <cell r="Y6911"/>
        </row>
        <row r="6912">
          <cell r="Y6912"/>
        </row>
        <row r="6913">
          <cell r="Y6913"/>
        </row>
        <row r="6914">
          <cell r="Y6914"/>
        </row>
        <row r="6915">
          <cell r="Y6915"/>
        </row>
        <row r="6916">
          <cell r="Y6916"/>
        </row>
        <row r="6917">
          <cell r="Y6917"/>
        </row>
        <row r="6918">
          <cell r="Y6918"/>
        </row>
        <row r="6919">
          <cell r="Y6919"/>
        </row>
        <row r="6920">
          <cell r="Y6920"/>
        </row>
        <row r="6921">
          <cell r="Y6921"/>
        </row>
        <row r="6922">
          <cell r="Y6922"/>
        </row>
        <row r="6923">
          <cell r="Y6923"/>
        </row>
        <row r="6924">
          <cell r="Y6924"/>
        </row>
        <row r="6925">
          <cell r="Y6925"/>
        </row>
        <row r="6926">
          <cell r="Y6926"/>
        </row>
        <row r="6927">
          <cell r="Y6927"/>
        </row>
        <row r="6928">
          <cell r="Y6928"/>
        </row>
        <row r="6929">
          <cell r="Y6929"/>
        </row>
        <row r="6930">
          <cell r="Y6930"/>
        </row>
        <row r="6931">
          <cell r="Y6931"/>
        </row>
        <row r="6932">
          <cell r="Y6932"/>
        </row>
        <row r="6933">
          <cell r="Y6933"/>
        </row>
        <row r="6934">
          <cell r="Y6934"/>
        </row>
        <row r="6935">
          <cell r="Y6935"/>
        </row>
        <row r="6936">
          <cell r="Y6936"/>
        </row>
        <row r="6937">
          <cell r="Y6937"/>
        </row>
        <row r="6938">
          <cell r="Y6938"/>
        </row>
        <row r="6939">
          <cell r="Y6939"/>
        </row>
        <row r="6940">
          <cell r="Y6940"/>
        </row>
        <row r="6941">
          <cell r="Y6941"/>
        </row>
        <row r="6942">
          <cell r="Y6942"/>
        </row>
        <row r="6943">
          <cell r="Y6943"/>
        </row>
        <row r="6944">
          <cell r="Y6944"/>
        </row>
        <row r="6945">
          <cell r="Y6945"/>
        </row>
        <row r="6946">
          <cell r="Y6946"/>
        </row>
        <row r="6947">
          <cell r="Y6947"/>
        </row>
        <row r="6948">
          <cell r="Y6948"/>
        </row>
        <row r="6949">
          <cell r="Y6949"/>
        </row>
        <row r="6950">
          <cell r="Y6950"/>
        </row>
        <row r="6951">
          <cell r="Y6951"/>
        </row>
        <row r="6952">
          <cell r="Y6952"/>
        </row>
        <row r="6953">
          <cell r="Y6953"/>
        </row>
        <row r="6954">
          <cell r="Y6954"/>
        </row>
        <row r="6955">
          <cell r="Y6955"/>
        </row>
        <row r="6956">
          <cell r="Y6956"/>
        </row>
        <row r="6957">
          <cell r="Y6957"/>
        </row>
        <row r="6958">
          <cell r="Y6958"/>
        </row>
        <row r="6959">
          <cell r="Y6959"/>
        </row>
        <row r="6960">
          <cell r="Y6960"/>
        </row>
        <row r="6961">
          <cell r="Y6961"/>
        </row>
        <row r="6962">
          <cell r="Y6962"/>
        </row>
        <row r="6963">
          <cell r="Y6963"/>
        </row>
        <row r="6964">
          <cell r="Y6964"/>
        </row>
        <row r="6965">
          <cell r="Y6965"/>
        </row>
        <row r="6966">
          <cell r="Y6966"/>
        </row>
        <row r="6967">
          <cell r="Y6967"/>
        </row>
        <row r="6968">
          <cell r="Y6968"/>
        </row>
        <row r="6969">
          <cell r="Y6969"/>
        </row>
        <row r="6970">
          <cell r="Y6970"/>
        </row>
        <row r="6971">
          <cell r="Y6971"/>
        </row>
        <row r="6972">
          <cell r="Y6972"/>
        </row>
        <row r="6973">
          <cell r="Y6973"/>
        </row>
        <row r="6974">
          <cell r="Y6974"/>
        </row>
        <row r="6975">
          <cell r="Y6975"/>
        </row>
        <row r="6976">
          <cell r="Y6976"/>
        </row>
        <row r="6977">
          <cell r="Y6977"/>
        </row>
        <row r="6978">
          <cell r="Y6978"/>
        </row>
        <row r="6979">
          <cell r="Y6979"/>
        </row>
        <row r="6980">
          <cell r="Y6980"/>
        </row>
        <row r="6981">
          <cell r="Y6981"/>
        </row>
        <row r="6982">
          <cell r="Y6982"/>
        </row>
        <row r="6983">
          <cell r="Y6983"/>
        </row>
        <row r="6984">
          <cell r="Y6984"/>
        </row>
        <row r="6985">
          <cell r="Y6985"/>
        </row>
        <row r="6986">
          <cell r="Y6986"/>
        </row>
        <row r="6987">
          <cell r="Y6987"/>
        </row>
        <row r="6988">
          <cell r="Y6988"/>
        </row>
        <row r="6989">
          <cell r="Y6989"/>
        </row>
        <row r="6990">
          <cell r="Y6990"/>
        </row>
        <row r="6991">
          <cell r="Y6991"/>
        </row>
        <row r="6992">
          <cell r="Y6992"/>
        </row>
        <row r="6993">
          <cell r="Y6993"/>
        </row>
        <row r="6994">
          <cell r="Y6994"/>
        </row>
        <row r="6995">
          <cell r="Y6995"/>
        </row>
        <row r="6996">
          <cell r="Y6996"/>
        </row>
        <row r="6997">
          <cell r="Y6997"/>
        </row>
        <row r="6998">
          <cell r="Y6998"/>
        </row>
        <row r="6999">
          <cell r="Y6999"/>
        </row>
        <row r="7000">
          <cell r="Y7000"/>
        </row>
        <row r="7001">
          <cell r="Y7001"/>
        </row>
        <row r="7002">
          <cell r="Y7002"/>
        </row>
        <row r="7003">
          <cell r="Y7003"/>
        </row>
        <row r="7004">
          <cell r="Y7004"/>
        </row>
        <row r="7005">
          <cell r="Y7005"/>
        </row>
        <row r="7006">
          <cell r="Y7006"/>
        </row>
        <row r="7007">
          <cell r="Y7007"/>
        </row>
        <row r="7008">
          <cell r="Y7008"/>
        </row>
        <row r="7009">
          <cell r="Y7009"/>
        </row>
        <row r="7010">
          <cell r="Y7010"/>
        </row>
        <row r="7011">
          <cell r="Y7011"/>
        </row>
        <row r="7012">
          <cell r="Y7012"/>
        </row>
        <row r="7013">
          <cell r="Y7013"/>
        </row>
        <row r="7014">
          <cell r="Y7014"/>
        </row>
        <row r="7015">
          <cell r="Y7015"/>
        </row>
        <row r="7016">
          <cell r="Y7016"/>
        </row>
        <row r="7017">
          <cell r="Y7017"/>
        </row>
        <row r="7018">
          <cell r="Y7018"/>
        </row>
        <row r="7019">
          <cell r="Y7019"/>
        </row>
        <row r="7020">
          <cell r="Y7020"/>
        </row>
        <row r="7021">
          <cell r="Y7021"/>
        </row>
        <row r="7022">
          <cell r="Y7022"/>
        </row>
        <row r="7023">
          <cell r="Y7023"/>
        </row>
        <row r="7024">
          <cell r="Y7024"/>
        </row>
        <row r="7025">
          <cell r="Y7025"/>
        </row>
        <row r="7026">
          <cell r="Y7026"/>
        </row>
        <row r="7027">
          <cell r="Y7027"/>
        </row>
        <row r="7028">
          <cell r="Y7028"/>
        </row>
        <row r="7029">
          <cell r="Y7029"/>
        </row>
        <row r="7030">
          <cell r="Y7030"/>
        </row>
        <row r="7031">
          <cell r="Y7031"/>
        </row>
        <row r="7032">
          <cell r="Y7032"/>
        </row>
        <row r="7033">
          <cell r="Y7033"/>
        </row>
        <row r="7034">
          <cell r="Y7034"/>
        </row>
        <row r="7035">
          <cell r="Y7035"/>
        </row>
        <row r="7036">
          <cell r="Y7036"/>
        </row>
        <row r="7037">
          <cell r="Y7037"/>
        </row>
        <row r="7038">
          <cell r="Y7038"/>
        </row>
        <row r="7039">
          <cell r="Y7039"/>
        </row>
        <row r="7040">
          <cell r="Y7040"/>
        </row>
        <row r="7041">
          <cell r="Y7041"/>
        </row>
        <row r="7042">
          <cell r="Y7042"/>
        </row>
        <row r="7043">
          <cell r="Y7043"/>
        </row>
        <row r="7044">
          <cell r="Y7044"/>
        </row>
        <row r="7045">
          <cell r="Y7045"/>
        </row>
        <row r="7046">
          <cell r="Y7046"/>
        </row>
        <row r="7047">
          <cell r="Y7047"/>
        </row>
        <row r="7048">
          <cell r="Y7048"/>
        </row>
        <row r="7049">
          <cell r="Y7049"/>
        </row>
        <row r="7050">
          <cell r="Y7050"/>
        </row>
        <row r="7051">
          <cell r="Y7051"/>
        </row>
        <row r="7052">
          <cell r="Y7052"/>
        </row>
        <row r="7053">
          <cell r="Y7053"/>
        </row>
        <row r="7054">
          <cell r="Y7054"/>
        </row>
        <row r="7055">
          <cell r="Y7055"/>
        </row>
        <row r="7056">
          <cell r="Y7056"/>
        </row>
        <row r="7057">
          <cell r="Y7057"/>
        </row>
        <row r="7058">
          <cell r="Y7058"/>
        </row>
        <row r="7059">
          <cell r="Y7059"/>
        </row>
        <row r="7060">
          <cell r="Y7060"/>
        </row>
        <row r="7061">
          <cell r="Y7061"/>
        </row>
        <row r="7062">
          <cell r="Y7062"/>
        </row>
        <row r="7063">
          <cell r="Y7063"/>
        </row>
        <row r="7064">
          <cell r="Y7064"/>
        </row>
        <row r="7065">
          <cell r="Y7065"/>
        </row>
        <row r="7066">
          <cell r="Y7066"/>
        </row>
        <row r="7067">
          <cell r="Y7067"/>
        </row>
        <row r="7068">
          <cell r="Y7068"/>
        </row>
        <row r="7069">
          <cell r="Y7069"/>
        </row>
        <row r="7070">
          <cell r="Y7070"/>
        </row>
        <row r="7071">
          <cell r="Y7071"/>
        </row>
        <row r="7072">
          <cell r="Y7072"/>
        </row>
        <row r="7073">
          <cell r="Y7073"/>
        </row>
        <row r="7074">
          <cell r="Y7074"/>
        </row>
        <row r="7075">
          <cell r="Y7075"/>
        </row>
        <row r="7076">
          <cell r="Y7076"/>
        </row>
        <row r="7077">
          <cell r="Y7077"/>
        </row>
        <row r="7078">
          <cell r="Y7078"/>
        </row>
        <row r="7079">
          <cell r="Y7079"/>
        </row>
        <row r="7080">
          <cell r="Y7080"/>
        </row>
        <row r="7081">
          <cell r="Y7081"/>
        </row>
        <row r="7082">
          <cell r="Y7082"/>
        </row>
        <row r="7083">
          <cell r="Y7083"/>
        </row>
        <row r="7084">
          <cell r="Y7084"/>
        </row>
        <row r="7085">
          <cell r="Y7085"/>
        </row>
        <row r="7086">
          <cell r="Y7086"/>
        </row>
        <row r="7087">
          <cell r="Y7087"/>
        </row>
        <row r="7088">
          <cell r="Y7088"/>
        </row>
        <row r="7089">
          <cell r="Y7089"/>
        </row>
        <row r="7090">
          <cell r="Y7090"/>
        </row>
        <row r="7091">
          <cell r="Y7091"/>
        </row>
        <row r="7092">
          <cell r="Y7092"/>
        </row>
        <row r="7093">
          <cell r="Y7093"/>
        </row>
        <row r="7094">
          <cell r="Y7094"/>
        </row>
        <row r="7095">
          <cell r="Y7095"/>
        </row>
        <row r="7096">
          <cell r="Y7096"/>
        </row>
        <row r="7097">
          <cell r="Y7097"/>
        </row>
        <row r="7098">
          <cell r="Y7098"/>
        </row>
        <row r="7099">
          <cell r="Y7099"/>
        </row>
        <row r="7100">
          <cell r="Y7100"/>
        </row>
        <row r="7101">
          <cell r="Y7101"/>
        </row>
        <row r="7102">
          <cell r="Y7102"/>
        </row>
        <row r="7103">
          <cell r="Y7103"/>
        </row>
        <row r="7104">
          <cell r="Y7104"/>
        </row>
        <row r="7105">
          <cell r="Y7105"/>
        </row>
        <row r="7106">
          <cell r="Y7106"/>
        </row>
        <row r="7107">
          <cell r="Y7107"/>
        </row>
        <row r="7108">
          <cell r="Y7108"/>
        </row>
        <row r="7109">
          <cell r="Y7109"/>
        </row>
        <row r="7110">
          <cell r="Y7110"/>
        </row>
        <row r="7111">
          <cell r="Y7111"/>
        </row>
        <row r="7112">
          <cell r="Y7112"/>
        </row>
        <row r="7113">
          <cell r="Y7113"/>
        </row>
        <row r="7114">
          <cell r="Y7114"/>
        </row>
        <row r="7115">
          <cell r="Y7115"/>
        </row>
        <row r="7116">
          <cell r="Y7116"/>
        </row>
        <row r="7117">
          <cell r="Y7117"/>
        </row>
        <row r="7118">
          <cell r="Y7118"/>
        </row>
        <row r="7119">
          <cell r="Y7119"/>
        </row>
        <row r="7120">
          <cell r="Y7120"/>
        </row>
        <row r="7121">
          <cell r="Y7121"/>
        </row>
        <row r="7122">
          <cell r="Y7122"/>
        </row>
        <row r="7123">
          <cell r="Y7123"/>
        </row>
        <row r="7124">
          <cell r="Y7124"/>
        </row>
        <row r="7125">
          <cell r="Y7125"/>
        </row>
        <row r="7126">
          <cell r="Y7126"/>
        </row>
        <row r="7127">
          <cell r="Y7127"/>
        </row>
        <row r="7128">
          <cell r="Y7128"/>
        </row>
        <row r="7129">
          <cell r="Y7129"/>
        </row>
        <row r="7130">
          <cell r="Y7130"/>
        </row>
        <row r="7131">
          <cell r="Y7131"/>
        </row>
        <row r="7132">
          <cell r="Y7132"/>
        </row>
        <row r="7133">
          <cell r="Y7133"/>
        </row>
        <row r="7134">
          <cell r="Y7134"/>
        </row>
        <row r="7135">
          <cell r="Y7135"/>
        </row>
        <row r="7136">
          <cell r="Y7136"/>
        </row>
        <row r="7137">
          <cell r="Y7137"/>
        </row>
        <row r="7138">
          <cell r="Y7138"/>
        </row>
        <row r="7139">
          <cell r="Y7139"/>
        </row>
        <row r="7140">
          <cell r="Y7140"/>
        </row>
        <row r="7141">
          <cell r="Y7141"/>
        </row>
        <row r="7142">
          <cell r="Y7142"/>
        </row>
        <row r="7143">
          <cell r="Y7143"/>
        </row>
        <row r="7144">
          <cell r="Y7144"/>
        </row>
        <row r="7145">
          <cell r="Y7145"/>
        </row>
        <row r="7146">
          <cell r="Y7146"/>
        </row>
        <row r="7147">
          <cell r="Y7147"/>
        </row>
        <row r="7148">
          <cell r="Y7148"/>
        </row>
        <row r="7149">
          <cell r="Y7149"/>
        </row>
        <row r="7150">
          <cell r="Y7150"/>
        </row>
        <row r="7151">
          <cell r="Y7151"/>
        </row>
        <row r="7152">
          <cell r="Y7152"/>
        </row>
        <row r="7153">
          <cell r="Y7153"/>
        </row>
        <row r="7154">
          <cell r="Y7154"/>
        </row>
        <row r="7155">
          <cell r="Y7155"/>
        </row>
        <row r="7156">
          <cell r="Y7156"/>
        </row>
        <row r="7157">
          <cell r="Y7157"/>
        </row>
        <row r="7158">
          <cell r="Y7158"/>
        </row>
        <row r="7159">
          <cell r="Y7159"/>
        </row>
        <row r="7160">
          <cell r="Y7160"/>
        </row>
        <row r="7161">
          <cell r="Y7161"/>
        </row>
        <row r="7162">
          <cell r="Y7162"/>
        </row>
        <row r="7163">
          <cell r="Y7163"/>
        </row>
        <row r="7164">
          <cell r="Y7164"/>
        </row>
        <row r="7165">
          <cell r="Y7165"/>
        </row>
        <row r="7166">
          <cell r="Y7166"/>
        </row>
        <row r="7167">
          <cell r="Y7167"/>
        </row>
        <row r="7168">
          <cell r="Y7168"/>
        </row>
        <row r="7169">
          <cell r="Y7169"/>
        </row>
        <row r="7170">
          <cell r="Y7170"/>
        </row>
        <row r="7171">
          <cell r="Y7171"/>
        </row>
        <row r="7172">
          <cell r="Y7172"/>
        </row>
        <row r="7173">
          <cell r="Y7173"/>
        </row>
        <row r="7174">
          <cell r="Y7174"/>
        </row>
        <row r="7175">
          <cell r="Y7175"/>
        </row>
        <row r="7176">
          <cell r="Y7176"/>
        </row>
        <row r="7177">
          <cell r="Y7177"/>
        </row>
        <row r="7178">
          <cell r="Y7178"/>
        </row>
        <row r="7179">
          <cell r="Y7179"/>
        </row>
        <row r="7180">
          <cell r="Y7180"/>
        </row>
        <row r="7181">
          <cell r="Y7181"/>
        </row>
        <row r="7182">
          <cell r="Y7182"/>
        </row>
        <row r="7183">
          <cell r="Y7183"/>
        </row>
        <row r="7184">
          <cell r="Y7184"/>
        </row>
        <row r="7185">
          <cell r="Y7185"/>
        </row>
        <row r="7186">
          <cell r="Y7186"/>
        </row>
        <row r="7187">
          <cell r="Y7187"/>
        </row>
        <row r="7188">
          <cell r="Y7188"/>
        </row>
        <row r="7189">
          <cell r="Y7189"/>
        </row>
        <row r="7190">
          <cell r="Y7190"/>
        </row>
        <row r="7191">
          <cell r="Y7191"/>
        </row>
        <row r="7192">
          <cell r="Y7192"/>
        </row>
        <row r="7193">
          <cell r="Y7193"/>
        </row>
        <row r="7194">
          <cell r="Y7194"/>
        </row>
        <row r="7195">
          <cell r="Y7195"/>
        </row>
        <row r="7196">
          <cell r="Y7196"/>
        </row>
        <row r="7197">
          <cell r="Y7197"/>
        </row>
        <row r="7198">
          <cell r="Y7198"/>
        </row>
        <row r="7199">
          <cell r="Y7199"/>
        </row>
        <row r="7200">
          <cell r="Y7200"/>
        </row>
        <row r="7201">
          <cell r="Y7201"/>
        </row>
        <row r="7202">
          <cell r="Y7202"/>
        </row>
        <row r="7203">
          <cell r="Y7203"/>
        </row>
        <row r="7204">
          <cell r="Y7204"/>
        </row>
        <row r="7205">
          <cell r="Y7205"/>
        </row>
        <row r="7206">
          <cell r="Y7206"/>
        </row>
        <row r="7207">
          <cell r="Y7207"/>
        </row>
        <row r="7208">
          <cell r="Y7208"/>
        </row>
        <row r="7209">
          <cell r="Y7209"/>
        </row>
        <row r="7210">
          <cell r="Y7210"/>
        </row>
        <row r="7211">
          <cell r="Y7211"/>
        </row>
        <row r="7212">
          <cell r="Y7212"/>
        </row>
        <row r="7213">
          <cell r="Y7213"/>
        </row>
        <row r="7214">
          <cell r="Y7214"/>
        </row>
        <row r="7215">
          <cell r="Y7215"/>
        </row>
        <row r="7216">
          <cell r="Y7216"/>
        </row>
        <row r="7217">
          <cell r="Y7217"/>
        </row>
        <row r="7218">
          <cell r="Y7218"/>
        </row>
        <row r="7219">
          <cell r="Y7219"/>
        </row>
        <row r="7220">
          <cell r="Y7220"/>
        </row>
        <row r="7221">
          <cell r="Y7221"/>
        </row>
        <row r="7222">
          <cell r="Y7222"/>
        </row>
        <row r="7223">
          <cell r="Y7223"/>
        </row>
        <row r="7224">
          <cell r="Y7224"/>
        </row>
        <row r="7225">
          <cell r="Y7225"/>
        </row>
        <row r="7226">
          <cell r="Y7226"/>
        </row>
        <row r="7227">
          <cell r="Y7227"/>
        </row>
        <row r="7228">
          <cell r="Y7228"/>
        </row>
        <row r="7229">
          <cell r="Y7229"/>
        </row>
        <row r="7230">
          <cell r="Y7230"/>
        </row>
        <row r="7231">
          <cell r="Y7231"/>
        </row>
        <row r="7232">
          <cell r="Y7232"/>
        </row>
        <row r="7233">
          <cell r="Y7233"/>
        </row>
        <row r="7234">
          <cell r="Y7234"/>
        </row>
        <row r="7235">
          <cell r="Y7235"/>
        </row>
        <row r="7236">
          <cell r="Y7236"/>
        </row>
        <row r="7237">
          <cell r="Y7237"/>
        </row>
        <row r="7238">
          <cell r="Y7238"/>
        </row>
        <row r="7239">
          <cell r="Y7239"/>
        </row>
        <row r="7240">
          <cell r="Y7240"/>
        </row>
        <row r="7241">
          <cell r="Y7241"/>
        </row>
        <row r="7242">
          <cell r="Y7242"/>
        </row>
        <row r="7243">
          <cell r="Y7243"/>
        </row>
        <row r="7244">
          <cell r="Y7244"/>
        </row>
        <row r="7245">
          <cell r="Y7245"/>
        </row>
        <row r="7246">
          <cell r="Y7246"/>
        </row>
        <row r="7247">
          <cell r="Y7247"/>
        </row>
        <row r="7248">
          <cell r="Y7248"/>
        </row>
        <row r="7249">
          <cell r="Y7249"/>
        </row>
        <row r="7250">
          <cell r="Y7250"/>
        </row>
        <row r="7251">
          <cell r="Y7251"/>
        </row>
        <row r="7252">
          <cell r="Y7252"/>
        </row>
        <row r="7253">
          <cell r="Y7253"/>
        </row>
        <row r="7254">
          <cell r="Y7254"/>
        </row>
        <row r="7255">
          <cell r="Y7255"/>
        </row>
        <row r="7256">
          <cell r="Y7256"/>
        </row>
        <row r="7257">
          <cell r="Y7257"/>
        </row>
        <row r="7258">
          <cell r="Y7258"/>
        </row>
        <row r="7259">
          <cell r="Y7259"/>
        </row>
        <row r="7260">
          <cell r="Y7260"/>
        </row>
        <row r="7261">
          <cell r="Y7261"/>
        </row>
        <row r="7262">
          <cell r="Y7262"/>
        </row>
        <row r="7263">
          <cell r="Y7263"/>
        </row>
        <row r="7264">
          <cell r="Y7264"/>
        </row>
        <row r="7265">
          <cell r="Y7265"/>
        </row>
        <row r="7266">
          <cell r="Y7266"/>
        </row>
        <row r="7267">
          <cell r="Y7267"/>
        </row>
        <row r="7268">
          <cell r="Y7268"/>
        </row>
        <row r="7269">
          <cell r="Y7269"/>
        </row>
        <row r="7270">
          <cell r="Y7270"/>
        </row>
        <row r="7271">
          <cell r="Y7271"/>
        </row>
        <row r="7272">
          <cell r="Y7272"/>
        </row>
        <row r="7273">
          <cell r="Y7273"/>
        </row>
        <row r="7274">
          <cell r="Y7274"/>
        </row>
        <row r="7275">
          <cell r="Y7275"/>
        </row>
        <row r="7276">
          <cell r="Y7276"/>
        </row>
        <row r="7277">
          <cell r="Y7277"/>
        </row>
        <row r="7278">
          <cell r="Y7278"/>
        </row>
        <row r="7279">
          <cell r="Y7279"/>
        </row>
        <row r="7280">
          <cell r="Y7280"/>
        </row>
        <row r="7281">
          <cell r="Y7281"/>
        </row>
        <row r="7282">
          <cell r="Y7282"/>
        </row>
        <row r="7283">
          <cell r="Y7283"/>
        </row>
        <row r="7284">
          <cell r="Y7284"/>
        </row>
        <row r="7285">
          <cell r="Y7285"/>
        </row>
        <row r="7286">
          <cell r="Y7286"/>
        </row>
        <row r="7287">
          <cell r="Y7287"/>
        </row>
        <row r="7288">
          <cell r="Y7288"/>
        </row>
        <row r="7289">
          <cell r="Y7289"/>
        </row>
        <row r="7290">
          <cell r="Y7290"/>
        </row>
        <row r="7291">
          <cell r="Y7291"/>
        </row>
        <row r="7292">
          <cell r="Y7292"/>
        </row>
        <row r="7293">
          <cell r="Y7293"/>
        </row>
        <row r="7294">
          <cell r="Y7294"/>
        </row>
        <row r="7295">
          <cell r="Y7295"/>
        </row>
        <row r="7296">
          <cell r="Y7296"/>
        </row>
        <row r="7297">
          <cell r="Y7297"/>
        </row>
        <row r="7298">
          <cell r="Y7298"/>
        </row>
        <row r="7299">
          <cell r="Y7299"/>
        </row>
        <row r="7300">
          <cell r="Y7300"/>
        </row>
        <row r="7301">
          <cell r="Y7301"/>
        </row>
        <row r="7302">
          <cell r="Y7302"/>
        </row>
        <row r="7303">
          <cell r="Y7303"/>
        </row>
        <row r="7304">
          <cell r="Y7304"/>
        </row>
        <row r="7305">
          <cell r="Y7305"/>
        </row>
        <row r="7306">
          <cell r="Y7306"/>
        </row>
        <row r="7307">
          <cell r="Y7307"/>
        </row>
        <row r="7308">
          <cell r="Y7308"/>
        </row>
        <row r="7309">
          <cell r="Y7309"/>
        </row>
        <row r="7310">
          <cell r="Y7310"/>
        </row>
        <row r="7311">
          <cell r="Y7311"/>
        </row>
        <row r="7312">
          <cell r="Y7312"/>
        </row>
        <row r="7313">
          <cell r="Y7313"/>
        </row>
        <row r="7314">
          <cell r="Y7314"/>
        </row>
        <row r="7315">
          <cell r="Y7315"/>
        </row>
        <row r="7316">
          <cell r="Y7316"/>
        </row>
        <row r="7317">
          <cell r="Y7317"/>
        </row>
        <row r="7318">
          <cell r="Y7318"/>
        </row>
        <row r="7319">
          <cell r="Y7319"/>
        </row>
        <row r="7320">
          <cell r="Y7320"/>
        </row>
        <row r="7321">
          <cell r="Y7321"/>
        </row>
        <row r="7322">
          <cell r="Y7322"/>
        </row>
        <row r="7323">
          <cell r="Y7323"/>
        </row>
        <row r="7324">
          <cell r="Y7324"/>
        </row>
        <row r="7325">
          <cell r="Y7325"/>
        </row>
        <row r="7326">
          <cell r="Y7326"/>
        </row>
        <row r="7327">
          <cell r="Y7327"/>
        </row>
        <row r="7328">
          <cell r="Y7328"/>
        </row>
        <row r="7329">
          <cell r="Y7329"/>
        </row>
        <row r="7330">
          <cell r="Y7330"/>
        </row>
        <row r="7331">
          <cell r="Y7331"/>
        </row>
        <row r="7332">
          <cell r="Y7332"/>
        </row>
        <row r="7333">
          <cell r="Y7333"/>
        </row>
        <row r="7334">
          <cell r="Y7334"/>
        </row>
        <row r="7335">
          <cell r="Y7335"/>
        </row>
        <row r="7336">
          <cell r="Y7336"/>
        </row>
        <row r="7337">
          <cell r="Y7337"/>
        </row>
        <row r="7338">
          <cell r="Y7338"/>
        </row>
        <row r="7339">
          <cell r="Y7339"/>
        </row>
        <row r="7340">
          <cell r="Y7340"/>
        </row>
        <row r="7341">
          <cell r="Y7341"/>
        </row>
        <row r="7342">
          <cell r="Y7342"/>
        </row>
        <row r="7343">
          <cell r="Y7343"/>
        </row>
        <row r="7344">
          <cell r="Y7344"/>
        </row>
        <row r="7345">
          <cell r="Y7345"/>
        </row>
        <row r="7346">
          <cell r="Y7346"/>
        </row>
        <row r="7347">
          <cell r="Y7347"/>
        </row>
        <row r="7348">
          <cell r="Y7348"/>
        </row>
        <row r="7349">
          <cell r="Y7349"/>
        </row>
        <row r="7350">
          <cell r="Y7350"/>
        </row>
        <row r="7351">
          <cell r="Y7351"/>
        </row>
        <row r="7352">
          <cell r="Y7352"/>
        </row>
        <row r="7353">
          <cell r="Y7353"/>
        </row>
        <row r="7354">
          <cell r="Y7354"/>
        </row>
        <row r="7355">
          <cell r="Y7355"/>
        </row>
        <row r="7356">
          <cell r="Y7356"/>
        </row>
        <row r="7357">
          <cell r="Y7357"/>
        </row>
        <row r="7358">
          <cell r="Y7358"/>
        </row>
        <row r="7359">
          <cell r="Y7359"/>
        </row>
        <row r="7360">
          <cell r="Y7360"/>
        </row>
        <row r="7361">
          <cell r="Y7361"/>
        </row>
        <row r="7362">
          <cell r="Y7362"/>
        </row>
        <row r="7363">
          <cell r="Y7363"/>
        </row>
        <row r="7364">
          <cell r="Y7364"/>
        </row>
        <row r="7365">
          <cell r="Y7365"/>
        </row>
        <row r="7366">
          <cell r="Y7366"/>
        </row>
        <row r="7367">
          <cell r="Y7367"/>
        </row>
        <row r="7368">
          <cell r="Y7368"/>
        </row>
        <row r="7369">
          <cell r="Y7369"/>
        </row>
        <row r="7370">
          <cell r="Y7370"/>
        </row>
        <row r="7371">
          <cell r="Y7371"/>
        </row>
        <row r="7372">
          <cell r="Y7372"/>
        </row>
        <row r="7373">
          <cell r="Y7373"/>
        </row>
        <row r="7374">
          <cell r="Y7374"/>
        </row>
        <row r="7375">
          <cell r="Y7375"/>
        </row>
        <row r="7376">
          <cell r="Y7376"/>
        </row>
        <row r="7377">
          <cell r="Y7377"/>
        </row>
        <row r="7378">
          <cell r="Y7378"/>
        </row>
        <row r="7379">
          <cell r="Y7379"/>
        </row>
        <row r="7380">
          <cell r="Y7380"/>
        </row>
        <row r="7381">
          <cell r="Y7381"/>
        </row>
        <row r="7382">
          <cell r="Y7382"/>
        </row>
        <row r="7383">
          <cell r="Y7383"/>
        </row>
        <row r="7384">
          <cell r="Y7384"/>
        </row>
        <row r="7385">
          <cell r="Y7385"/>
        </row>
        <row r="7386">
          <cell r="Y7386"/>
        </row>
        <row r="7387">
          <cell r="Y7387"/>
        </row>
        <row r="7388">
          <cell r="Y7388"/>
        </row>
        <row r="7389">
          <cell r="Y7389"/>
        </row>
        <row r="7390">
          <cell r="Y7390"/>
        </row>
        <row r="7391">
          <cell r="Y7391"/>
        </row>
        <row r="7392">
          <cell r="Y7392"/>
        </row>
        <row r="7393">
          <cell r="Y7393"/>
        </row>
        <row r="7394">
          <cell r="Y7394"/>
        </row>
        <row r="7395">
          <cell r="Y7395"/>
        </row>
        <row r="7396">
          <cell r="Y7396"/>
        </row>
        <row r="7397">
          <cell r="Y7397"/>
        </row>
        <row r="7398">
          <cell r="Y7398"/>
        </row>
        <row r="7399">
          <cell r="Y7399"/>
        </row>
        <row r="7400">
          <cell r="Y7400"/>
        </row>
        <row r="7401">
          <cell r="Y7401"/>
        </row>
        <row r="7402">
          <cell r="Y7402"/>
        </row>
        <row r="7403">
          <cell r="Y7403"/>
        </row>
        <row r="7404">
          <cell r="Y7404"/>
        </row>
        <row r="7405">
          <cell r="Y7405"/>
        </row>
        <row r="7406">
          <cell r="Y7406"/>
        </row>
        <row r="7407">
          <cell r="Y7407"/>
        </row>
        <row r="7408">
          <cell r="Y7408"/>
        </row>
        <row r="7409">
          <cell r="Y7409"/>
        </row>
        <row r="7410">
          <cell r="Y7410"/>
        </row>
        <row r="7411">
          <cell r="Y7411"/>
        </row>
        <row r="7412">
          <cell r="Y7412"/>
        </row>
        <row r="7413">
          <cell r="Y7413"/>
        </row>
        <row r="7414">
          <cell r="Y7414"/>
        </row>
        <row r="7415">
          <cell r="Y7415"/>
        </row>
        <row r="7416">
          <cell r="Y7416"/>
        </row>
        <row r="7417">
          <cell r="Y7417"/>
        </row>
        <row r="7418">
          <cell r="Y7418"/>
        </row>
        <row r="7419">
          <cell r="Y7419"/>
        </row>
        <row r="7420">
          <cell r="Y7420"/>
        </row>
        <row r="7421">
          <cell r="Y7421"/>
        </row>
        <row r="7422">
          <cell r="Y7422"/>
        </row>
        <row r="7423">
          <cell r="Y7423"/>
        </row>
        <row r="7424">
          <cell r="Y7424"/>
        </row>
        <row r="7425">
          <cell r="Y7425"/>
        </row>
        <row r="7426">
          <cell r="Y7426"/>
        </row>
        <row r="7427">
          <cell r="Y7427"/>
        </row>
        <row r="7428">
          <cell r="Y7428"/>
        </row>
        <row r="7429">
          <cell r="Y7429"/>
        </row>
        <row r="7430">
          <cell r="Y7430"/>
        </row>
        <row r="7431">
          <cell r="Y7431"/>
        </row>
        <row r="7432">
          <cell r="Y7432"/>
        </row>
        <row r="7433">
          <cell r="Y7433"/>
        </row>
        <row r="7434">
          <cell r="Y7434"/>
        </row>
        <row r="7435">
          <cell r="Y7435"/>
        </row>
        <row r="7436">
          <cell r="Y7436"/>
        </row>
        <row r="7437">
          <cell r="Y7437"/>
        </row>
        <row r="7438">
          <cell r="Y7438"/>
        </row>
        <row r="7439">
          <cell r="Y7439"/>
        </row>
        <row r="7440">
          <cell r="Y7440"/>
        </row>
        <row r="7441">
          <cell r="Y7441"/>
        </row>
        <row r="7442">
          <cell r="Y7442"/>
        </row>
        <row r="7443">
          <cell r="Y7443"/>
        </row>
        <row r="7444">
          <cell r="Y7444"/>
        </row>
        <row r="7445">
          <cell r="Y7445"/>
        </row>
        <row r="7446">
          <cell r="Y7446"/>
        </row>
        <row r="7447">
          <cell r="Y7447"/>
        </row>
        <row r="7448">
          <cell r="Y7448"/>
        </row>
        <row r="7449">
          <cell r="Y7449"/>
        </row>
        <row r="7450">
          <cell r="Y7450"/>
        </row>
        <row r="7451">
          <cell r="Y7451"/>
        </row>
        <row r="7452">
          <cell r="Y7452"/>
        </row>
        <row r="7453">
          <cell r="Y7453"/>
        </row>
        <row r="7454">
          <cell r="Y7454"/>
        </row>
        <row r="7455">
          <cell r="Y7455"/>
        </row>
        <row r="7456">
          <cell r="Y7456"/>
        </row>
        <row r="7457">
          <cell r="Y7457"/>
        </row>
        <row r="7458">
          <cell r="Y7458"/>
        </row>
        <row r="7459">
          <cell r="Y7459"/>
        </row>
        <row r="7460">
          <cell r="Y7460"/>
        </row>
        <row r="7461">
          <cell r="Y7461"/>
        </row>
        <row r="7462">
          <cell r="Y7462"/>
        </row>
        <row r="7463">
          <cell r="Y7463"/>
        </row>
        <row r="7464">
          <cell r="Y7464"/>
        </row>
        <row r="7465">
          <cell r="Y7465"/>
        </row>
        <row r="7466">
          <cell r="Y7466"/>
        </row>
        <row r="7467">
          <cell r="Y7467"/>
        </row>
        <row r="7468">
          <cell r="Y7468"/>
        </row>
        <row r="7469">
          <cell r="Y7469"/>
        </row>
        <row r="7470">
          <cell r="Y7470"/>
        </row>
        <row r="7471">
          <cell r="Y7471"/>
        </row>
        <row r="7472">
          <cell r="Y7472"/>
        </row>
        <row r="7473">
          <cell r="Y7473"/>
        </row>
        <row r="7474">
          <cell r="Y7474"/>
        </row>
        <row r="7475">
          <cell r="Y7475"/>
        </row>
        <row r="7476">
          <cell r="Y7476"/>
        </row>
        <row r="7477">
          <cell r="Y7477"/>
        </row>
        <row r="7478">
          <cell r="Y7478"/>
        </row>
        <row r="7479">
          <cell r="Y7479"/>
        </row>
        <row r="7480">
          <cell r="Y7480"/>
        </row>
        <row r="7481">
          <cell r="Y7481"/>
        </row>
        <row r="7482">
          <cell r="Y7482"/>
        </row>
        <row r="7483">
          <cell r="Y7483"/>
        </row>
        <row r="7484">
          <cell r="Y7484"/>
        </row>
        <row r="7485">
          <cell r="Y7485"/>
        </row>
        <row r="7486">
          <cell r="Y7486"/>
        </row>
        <row r="7487">
          <cell r="Y7487"/>
        </row>
        <row r="7488">
          <cell r="Y7488"/>
        </row>
        <row r="7489">
          <cell r="Y7489"/>
        </row>
        <row r="7490">
          <cell r="Y7490"/>
        </row>
        <row r="7491">
          <cell r="Y7491"/>
        </row>
        <row r="7492">
          <cell r="Y7492"/>
        </row>
        <row r="7493">
          <cell r="Y7493"/>
        </row>
        <row r="7494">
          <cell r="Y7494"/>
        </row>
        <row r="7495">
          <cell r="Y7495"/>
        </row>
        <row r="7496">
          <cell r="Y7496"/>
        </row>
        <row r="7497">
          <cell r="Y7497"/>
        </row>
        <row r="7498">
          <cell r="Y7498"/>
        </row>
        <row r="7499">
          <cell r="Y7499"/>
        </row>
        <row r="7500">
          <cell r="Y7500"/>
        </row>
        <row r="7501">
          <cell r="Y7501"/>
        </row>
        <row r="7502">
          <cell r="Y7502"/>
        </row>
        <row r="7503">
          <cell r="Y7503"/>
        </row>
        <row r="7504">
          <cell r="Y7504"/>
        </row>
        <row r="7505">
          <cell r="Y7505"/>
        </row>
        <row r="7506">
          <cell r="Y7506"/>
        </row>
        <row r="7507">
          <cell r="Y7507"/>
        </row>
        <row r="7508">
          <cell r="Y7508"/>
        </row>
        <row r="7509">
          <cell r="Y7509"/>
        </row>
        <row r="7510">
          <cell r="Y7510"/>
        </row>
        <row r="7511">
          <cell r="Y7511"/>
        </row>
        <row r="7512">
          <cell r="Y7512"/>
        </row>
        <row r="7513">
          <cell r="Y7513"/>
        </row>
        <row r="7514">
          <cell r="Y7514"/>
        </row>
        <row r="7515">
          <cell r="Y7515"/>
        </row>
        <row r="7516">
          <cell r="Y7516"/>
        </row>
        <row r="7517">
          <cell r="Y7517"/>
        </row>
        <row r="7518">
          <cell r="Y7518"/>
        </row>
        <row r="7519">
          <cell r="Y7519"/>
        </row>
        <row r="7520">
          <cell r="Y7520"/>
        </row>
        <row r="7521">
          <cell r="Y7521"/>
        </row>
        <row r="7522">
          <cell r="Y7522"/>
        </row>
        <row r="7523">
          <cell r="Y7523"/>
        </row>
        <row r="7524">
          <cell r="Y7524"/>
        </row>
        <row r="7525">
          <cell r="Y7525"/>
        </row>
        <row r="7526">
          <cell r="Y7526"/>
        </row>
        <row r="7527">
          <cell r="Y7527"/>
        </row>
        <row r="7528">
          <cell r="Y7528"/>
        </row>
        <row r="7529">
          <cell r="Y7529"/>
        </row>
        <row r="7530">
          <cell r="Y7530"/>
        </row>
        <row r="7531">
          <cell r="Y7531"/>
        </row>
        <row r="7532">
          <cell r="Y7532"/>
        </row>
        <row r="7533">
          <cell r="Y7533"/>
        </row>
        <row r="7534">
          <cell r="Y7534"/>
        </row>
        <row r="7535">
          <cell r="Y7535"/>
        </row>
        <row r="7536">
          <cell r="Y7536"/>
        </row>
        <row r="7537">
          <cell r="Y7537"/>
        </row>
        <row r="7538">
          <cell r="Y7538"/>
        </row>
        <row r="7539">
          <cell r="Y7539"/>
        </row>
        <row r="7540">
          <cell r="Y7540"/>
        </row>
        <row r="7541">
          <cell r="Y7541"/>
        </row>
        <row r="7542">
          <cell r="Y7542"/>
        </row>
        <row r="7543">
          <cell r="Y7543"/>
        </row>
        <row r="7544">
          <cell r="Y7544"/>
        </row>
        <row r="7545">
          <cell r="Y7545"/>
        </row>
        <row r="7546">
          <cell r="Y7546"/>
        </row>
        <row r="7547">
          <cell r="Y7547"/>
        </row>
        <row r="7548">
          <cell r="Y7548"/>
        </row>
        <row r="7549">
          <cell r="Y7549"/>
        </row>
        <row r="7550">
          <cell r="Y7550"/>
        </row>
        <row r="7551">
          <cell r="Y7551"/>
        </row>
        <row r="7552">
          <cell r="Y7552"/>
        </row>
        <row r="7553">
          <cell r="Y7553"/>
        </row>
        <row r="7554">
          <cell r="Y7554"/>
        </row>
        <row r="7555">
          <cell r="Y7555"/>
        </row>
        <row r="7556">
          <cell r="Y7556"/>
        </row>
        <row r="7557">
          <cell r="Y7557"/>
        </row>
        <row r="7558">
          <cell r="Y7558"/>
        </row>
        <row r="7559">
          <cell r="Y7559"/>
        </row>
        <row r="7560">
          <cell r="Y7560"/>
        </row>
        <row r="7561">
          <cell r="Y7561"/>
        </row>
        <row r="7562">
          <cell r="Y7562"/>
        </row>
        <row r="7563">
          <cell r="Y7563"/>
        </row>
        <row r="7564">
          <cell r="Y7564"/>
        </row>
        <row r="7565">
          <cell r="Y7565"/>
        </row>
        <row r="7566">
          <cell r="Y7566"/>
        </row>
        <row r="7567">
          <cell r="Y7567"/>
        </row>
        <row r="7568">
          <cell r="Y7568"/>
        </row>
        <row r="7569">
          <cell r="Y7569"/>
        </row>
        <row r="7570">
          <cell r="Y7570"/>
        </row>
        <row r="7571">
          <cell r="Y7571"/>
        </row>
        <row r="7572">
          <cell r="Y7572"/>
        </row>
        <row r="7573">
          <cell r="Y7573"/>
        </row>
        <row r="7574">
          <cell r="Y7574"/>
        </row>
        <row r="7575">
          <cell r="Y7575"/>
        </row>
        <row r="7576">
          <cell r="Y7576"/>
        </row>
        <row r="7577">
          <cell r="Y7577"/>
        </row>
        <row r="7578">
          <cell r="Y7578"/>
        </row>
        <row r="7579">
          <cell r="Y7579"/>
        </row>
        <row r="7580">
          <cell r="Y7580"/>
        </row>
        <row r="7581">
          <cell r="Y7581"/>
        </row>
        <row r="7582">
          <cell r="Y7582"/>
        </row>
        <row r="7583">
          <cell r="Y7583"/>
        </row>
        <row r="7584">
          <cell r="Y7584"/>
        </row>
        <row r="7585">
          <cell r="Y7585"/>
        </row>
        <row r="7586">
          <cell r="Y7586"/>
        </row>
        <row r="7587">
          <cell r="Y7587"/>
        </row>
        <row r="7588">
          <cell r="Y7588"/>
        </row>
        <row r="7589">
          <cell r="Y7589"/>
        </row>
        <row r="7590">
          <cell r="Y7590"/>
        </row>
        <row r="7591">
          <cell r="Y7591"/>
        </row>
        <row r="7592">
          <cell r="Y7592"/>
        </row>
        <row r="7593">
          <cell r="Y7593"/>
        </row>
        <row r="7594">
          <cell r="Y7594"/>
        </row>
        <row r="7595">
          <cell r="Y7595"/>
        </row>
        <row r="7596">
          <cell r="Y7596"/>
        </row>
        <row r="7597">
          <cell r="Y7597"/>
        </row>
        <row r="7598">
          <cell r="Y7598"/>
        </row>
        <row r="7599">
          <cell r="Y7599"/>
        </row>
        <row r="7600">
          <cell r="Y7600"/>
        </row>
        <row r="7601">
          <cell r="Y7601"/>
        </row>
        <row r="7602">
          <cell r="Y7602"/>
        </row>
        <row r="7603">
          <cell r="Y7603"/>
        </row>
        <row r="7604">
          <cell r="Y7604"/>
        </row>
        <row r="7605">
          <cell r="Y7605"/>
        </row>
        <row r="7606">
          <cell r="Y7606"/>
        </row>
        <row r="7607">
          <cell r="Y7607"/>
        </row>
        <row r="7608">
          <cell r="Y7608"/>
        </row>
        <row r="7609">
          <cell r="Y7609"/>
        </row>
        <row r="7610">
          <cell r="Y7610"/>
        </row>
        <row r="7611">
          <cell r="Y7611"/>
        </row>
        <row r="7612">
          <cell r="Y7612"/>
        </row>
        <row r="7613">
          <cell r="Y7613"/>
        </row>
        <row r="7614">
          <cell r="Y7614"/>
        </row>
        <row r="7615">
          <cell r="Y7615"/>
        </row>
        <row r="7616">
          <cell r="Y7616"/>
        </row>
        <row r="7617">
          <cell r="Y7617"/>
        </row>
        <row r="7618">
          <cell r="Y7618"/>
        </row>
        <row r="7619">
          <cell r="Y7619"/>
        </row>
        <row r="7620">
          <cell r="Y7620"/>
        </row>
        <row r="7621">
          <cell r="Y7621"/>
        </row>
        <row r="7622">
          <cell r="Y7622"/>
        </row>
        <row r="7623">
          <cell r="Y7623"/>
        </row>
        <row r="7624">
          <cell r="Y7624"/>
        </row>
        <row r="7625">
          <cell r="Y7625"/>
        </row>
        <row r="7626">
          <cell r="Y7626"/>
        </row>
        <row r="7627">
          <cell r="Y7627"/>
        </row>
        <row r="7628">
          <cell r="Y7628"/>
        </row>
        <row r="7629">
          <cell r="Y7629"/>
        </row>
        <row r="7630">
          <cell r="Y7630"/>
        </row>
        <row r="7631">
          <cell r="Y7631"/>
        </row>
        <row r="7632">
          <cell r="Y7632"/>
        </row>
        <row r="7633">
          <cell r="Y7633"/>
        </row>
        <row r="7634">
          <cell r="Y7634"/>
        </row>
        <row r="7635">
          <cell r="Y7635"/>
        </row>
        <row r="7636">
          <cell r="Y7636"/>
        </row>
        <row r="7637">
          <cell r="Y7637"/>
        </row>
        <row r="7638">
          <cell r="Y7638"/>
        </row>
        <row r="7639">
          <cell r="Y7639"/>
        </row>
        <row r="7640">
          <cell r="Y7640"/>
        </row>
        <row r="7641">
          <cell r="Y7641"/>
        </row>
        <row r="7642">
          <cell r="Y7642"/>
        </row>
        <row r="7643">
          <cell r="Y7643"/>
        </row>
        <row r="7644">
          <cell r="Y7644"/>
        </row>
        <row r="7645">
          <cell r="Y7645"/>
        </row>
        <row r="7646">
          <cell r="Y7646"/>
        </row>
        <row r="7647">
          <cell r="Y7647"/>
        </row>
        <row r="7648">
          <cell r="Y7648"/>
        </row>
        <row r="7649">
          <cell r="Y7649"/>
        </row>
        <row r="7650">
          <cell r="Y7650"/>
        </row>
        <row r="7651">
          <cell r="Y7651"/>
        </row>
        <row r="7652">
          <cell r="Y7652"/>
        </row>
        <row r="7653">
          <cell r="Y7653"/>
        </row>
        <row r="7654">
          <cell r="Y7654"/>
        </row>
        <row r="7655">
          <cell r="Y7655"/>
        </row>
        <row r="7656">
          <cell r="Y7656"/>
        </row>
        <row r="7657">
          <cell r="Y7657"/>
        </row>
        <row r="7658">
          <cell r="Y7658"/>
        </row>
        <row r="7659">
          <cell r="Y7659"/>
        </row>
        <row r="7660">
          <cell r="Y7660"/>
        </row>
        <row r="7661">
          <cell r="Y7661"/>
        </row>
        <row r="7662">
          <cell r="Y7662"/>
        </row>
        <row r="7663">
          <cell r="Y7663"/>
        </row>
        <row r="7664">
          <cell r="Y7664"/>
        </row>
        <row r="7665">
          <cell r="Y7665"/>
        </row>
        <row r="7666">
          <cell r="Y7666"/>
        </row>
        <row r="7667">
          <cell r="Y7667"/>
        </row>
        <row r="7668">
          <cell r="Y7668"/>
        </row>
        <row r="7669">
          <cell r="Y7669"/>
        </row>
        <row r="7670">
          <cell r="Y7670"/>
        </row>
        <row r="7671">
          <cell r="Y7671"/>
        </row>
        <row r="7672">
          <cell r="Y7672"/>
        </row>
        <row r="7673">
          <cell r="Y7673"/>
        </row>
        <row r="7674">
          <cell r="Y7674"/>
        </row>
        <row r="7675">
          <cell r="Y7675"/>
        </row>
        <row r="7676">
          <cell r="Y7676"/>
        </row>
        <row r="7677">
          <cell r="Y7677"/>
        </row>
        <row r="7678">
          <cell r="Y7678"/>
        </row>
        <row r="7679">
          <cell r="Y7679"/>
        </row>
        <row r="7680">
          <cell r="Y7680"/>
        </row>
        <row r="7681">
          <cell r="Y7681"/>
        </row>
        <row r="7682">
          <cell r="Y7682"/>
        </row>
        <row r="7683">
          <cell r="Y7683"/>
        </row>
        <row r="7684">
          <cell r="Y7684"/>
        </row>
        <row r="7685">
          <cell r="Y7685"/>
        </row>
        <row r="7686">
          <cell r="Y7686"/>
        </row>
        <row r="7687">
          <cell r="Y7687"/>
        </row>
        <row r="7688">
          <cell r="Y7688"/>
        </row>
        <row r="7689">
          <cell r="Y7689"/>
        </row>
        <row r="7690">
          <cell r="Y7690"/>
        </row>
        <row r="7691">
          <cell r="Y7691"/>
        </row>
        <row r="7692">
          <cell r="Y7692"/>
        </row>
        <row r="7693">
          <cell r="Y7693"/>
        </row>
        <row r="7694">
          <cell r="Y7694"/>
        </row>
        <row r="7695">
          <cell r="Y7695"/>
        </row>
        <row r="7696">
          <cell r="Y7696"/>
        </row>
        <row r="7697">
          <cell r="Y7697"/>
        </row>
        <row r="7698">
          <cell r="Y7698"/>
        </row>
        <row r="7699">
          <cell r="Y7699"/>
        </row>
        <row r="7700">
          <cell r="Y7700"/>
        </row>
        <row r="7701">
          <cell r="Y7701"/>
        </row>
        <row r="7702">
          <cell r="Y7702"/>
        </row>
        <row r="7703">
          <cell r="Y7703"/>
        </row>
        <row r="7704">
          <cell r="Y7704"/>
        </row>
        <row r="7705">
          <cell r="Y7705"/>
        </row>
        <row r="7706">
          <cell r="Y7706"/>
        </row>
        <row r="7707">
          <cell r="Y7707"/>
        </row>
        <row r="7708">
          <cell r="Y7708"/>
        </row>
        <row r="7709">
          <cell r="Y7709"/>
        </row>
        <row r="7710">
          <cell r="Y7710"/>
        </row>
        <row r="7711">
          <cell r="Y7711"/>
        </row>
        <row r="7712">
          <cell r="Y7712"/>
        </row>
        <row r="7713">
          <cell r="Y7713"/>
        </row>
        <row r="7714">
          <cell r="Y7714"/>
        </row>
        <row r="7715">
          <cell r="Y7715"/>
        </row>
        <row r="7716">
          <cell r="Y7716"/>
        </row>
        <row r="7717">
          <cell r="Y7717"/>
        </row>
        <row r="7718">
          <cell r="Y7718"/>
        </row>
        <row r="7719">
          <cell r="Y7719"/>
        </row>
        <row r="7720">
          <cell r="Y7720"/>
        </row>
        <row r="7721">
          <cell r="Y7721"/>
        </row>
        <row r="7722">
          <cell r="Y7722"/>
        </row>
        <row r="7723">
          <cell r="Y7723"/>
        </row>
        <row r="7724">
          <cell r="Y7724"/>
        </row>
        <row r="7725">
          <cell r="Y7725"/>
        </row>
        <row r="7726">
          <cell r="Y7726"/>
        </row>
        <row r="7727">
          <cell r="Y7727"/>
        </row>
        <row r="7728">
          <cell r="Y7728"/>
        </row>
        <row r="7729">
          <cell r="Y7729"/>
        </row>
        <row r="7730">
          <cell r="Y7730"/>
        </row>
        <row r="7731">
          <cell r="Y7731"/>
        </row>
        <row r="7732">
          <cell r="Y7732"/>
        </row>
        <row r="7733">
          <cell r="Y7733"/>
        </row>
        <row r="7734">
          <cell r="Y7734"/>
        </row>
        <row r="7735">
          <cell r="Y7735"/>
        </row>
        <row r="7736">
          <cell r="Y7736"/>
        </row>
        <row r="7737">
          <cell r="Y7737"/>
        </row>
        <row r="7738">
          <cell r="Y7738"/>
        </row>
        <row r="7739">
          <cell r="Y7739"/>
        </row>
        <row r="7740">
          <cell r="Y7740"/>
        </row>
        <row r="7741">
          <cell r="Y7741"/>
        </row>
        <row r="7742">
          <cell r="Y7742"/>
        </row>
        <row r="7743">
          <cell r="Y7743"/>
        </row>
        <row r="7744">
          <cell r="Y7744"/>
        </row>
        <row r="7745">
          <cell r="Y7745"/>
        </row>
        <row r="7746">
          <cell r="Y7746"/>
        </row>
        <row r="7747">
          <cell r="Y7747"/>
        </row>
        <row r="7748">
          <cell r="Y7748"/>
        </row>
        <row r="7749">
          <cell r="Y7749"/>
        </row>
        <row r="7750">
          <cell r="Y7750"/>
        </row>
        <row r="7751">
          <cell r="Y7751"/>
        </row>
        <row r="7752">
          <cell r="Y7752"/>
        </row>
        <row r="7753">
          <cell r="Y7753"/>
        </row>
        <row r="7754">
          <cell r="Y7754"/>
        </row>
        <row r="7755">
          <cell r="Y7755"/>
        </row>
        <row r="7756">
          <cell r="Y7756"/>
        </row>
        <row r="7757">
          <cell r="Y7757"/>
        </row>
        <row r="7758">
          <cell r="Y7758"/>
        </row>
        <row r="7759">
          <cell r="Y7759"/>
        </row>
        <row r="7760">
          <cell r="Y7760"/>
        </row>
        <row r="7761">
          <cell r="Y7761"/>
        </row>
        <row r="7762">
          <cell r="Y7762"/>
        </row>
        <row r="7763">
          <cell r="Y7763"/>
        </row>
        <row r="7764">
          <cell r="Y7764"/>
        </row>
        <row r="7765">
          <cell r="Y7765"/>
        </row>
        <row r="7766">
          <cell r="Y7766"/>
        </row>
        <row r="7767">
          <cell r="Y7767"/>
        </row>
        <row r="7768">
          <cell r="Y7768"/>
        </row>
        <row r="7769">
          <cell r="Y7769"/>
        </row>
        <row r="7770">
          <cell r="Y7770"/>
        </row>
        <row r="7771">
          <cell r="Y7771"/>
        </row>
        <row r="7772">
          <cell r="Y7772"/>
        </row>
        <row r="7773">
          <cell r="Y7773"/>
        </row>
        <row r="7774">
          <cell r="Y7774"/>
        </row>
        <row r="7775">
          <cell r="Y7775"/>
        </row>
        <row r="7776">
          <cell r="Y7776"/>
        </row>
        <row r="7777">
          <cell r="Y7777"/>
        </row>
        <row r="7778">
          <cell r="Y7778"/>
        </row>
        <row r="7779">
          <cell r="Y7779"/>
        </row>
        <row r="7780">
          <cell r="Y7780"/>
        </row>
        <row r="7781">
          <cell r="Y7781"/>
        </row>
        <row r="7782">
          <cell r="Y7782"/>
        </row>
        <row r="7783">
          <cell r="Y7783"/>
        </row>
        <row r="7784">
          <cell r="Y7784"/>
        </row>
        <row r="7785">
          <cell r="Y7785"/>
        </row>
        <row r="7786">
          <cell r="Y7786"/>
        </row>
        <row r="7787">
          <cell r="Y7787"/>
        </row>
        <row r="7788">
          <cell r="Y7788"/>
        </row>
        <row r="7789">
          <cell r="Y7789"/>
        </row>
        <row r="7790">
          <cell r="Y7790"/>
        </row>
        <row r="7791">
          <cell r="Y7791"/>
        </row>
        <row r="7792">
          <cell r="Y7792"/>
        </row>
        <row r="7793">
          <cell r="Y7793"/>
        </row>
        <row r="7794">
          <cell r="Y7794"/>
        </row>
        <row r="7795">
          <cell r="Y7795"/>
        </row>
        <row r="7796">
          <cell r="Y7796"/>
        </row>
        <row r="7797">
          <cell r="Y7797"/>
        </row>
        <row r="7798">
          <cell r="Y7798"/>
        </row>
        <row r="7799">
          <cell r="Y7799"/>
        </row>
        <row r="7800">
          <cell r="Y7800"/>
        </row>
        <row r="7801">
          <cell r="Y7801"/>
        </row>
        <row r="7802">
          <cell r="Y7802"/>
        </row>
        <row r="7803">
          <cell r="Y7803"/>
        </row>
        <row r="7804">
          <cell r="Y7804"/>
        </row>
        <row r="7805">
          <cell r="Y7805"/>
        </row>
        <row r="7806">
          <cell r="Y7806"/>
        </row>
        <row r="7807">
          <cell r="Y7807"/>
        </row>
        <row r="7808">
          <cell r="Y7808"/>
        </row>
        <row r="7809">
          <cell r="Y7809"/>
        </row>
        <row r="7810">
          <cell r="Y7810"/>
        </row>
        <row r="7811">
          <cell r="Y7811"/>
        </row>
        <row r="7812">
          <cell r="Y7812"/>
        </row>
        <row r="7813">
          <cell r="Y7813"/>
        </row>
        <row r="7814">
          <cell r="Y7814"/>
        </row>
        <row r="7815">
          <cell r="Y7815"/>
        </row>
        <row r="7816">
          <cell r="Y7816"/>
        </row>
        <row r="7817">
          <cell r="Y7817"/>
        </row>
        <row r="7818">
          <cell r="Y7818"/>
        </row>
        <row r="7819">
          <cell r="Y7819"/>
        </row>
        <row r="7820">
          <cell r="Y7820"/>
        </row>
        <row r="7821">
          <cell r="Y7821"/>
        </row>
        <row r="7822">
          <cell r="Y7822"/>
        </row>
        <row r="7823">
          <cell r="Y7823"/>
        </row>
        <row r="7824">
          <cell r="Y7824"/>
        </row>
        <row r="7825">
          <cell r="Y7825"/>
        </row>
        <row r="7826">
          <cell r="Y7826"/>
        </row>
        <row r="7827">
          <cell r="Y7827"/>
        </row>
        <row r="7828">
          <cell r="Y7828"/>
        </row>
        <row r="7829">
          <cell r="Y7829"/>
        </row>
        <row r="7830">
          <cell r="Y7830"/>
        </row>
        <row r="7831">
          <cell r="Y7831"/>
        </row>
        <row r="7832">
          <cell r="Y7832"/>
        </row>
        <row r="7833">
          <cell r="Y7833"/>
        </row>
        <row r="7834">
          <cell r="Y7834"/>
        </row>
        <row r="7835">
          <cell r="Y7835"/>
        </row>
        <row r="7836">
          <cell r="Y7836"/>
        </row>
        <row r="7837">
          <cell r="Y7837"/>
        </row>
        <row r="7838">
          <cell r="Y7838"/>
        </row>
        <row r="7839">
          <cell r="Y7839"/>
        </row>
        <row r="7840">
          <cell r="Y7840"/>
        </row>
        <row r="7841">
          <cell r="Y7841"/>
        </row>
        <row r="7842">
          <cell r="Y7842"/>
        </row>
        <row r="7843">
          <cell r="Y7843"/>
        </row>
        <row r="7844">
          <cell r="Y7844"/>
        </row>
        <row r="7845">
          <cell r="Y7845"/>
        </row>
        <row r="7846">
          <cell r="Y7846"/>
        </row>
        <row r="7847">
          <cell r="Y7847"/>
        </row>
        <row r="7848">
          <cell r="Y7848"/>
        </row>
        <row r="7849">
          <cell r="Y7849"/>
        </row>
        <row r="7850">
          <cell r="Y7850"/>
        </row>
        <row r="7851">
          <cell r="Y7851"/>
        </row>
        <row r="7852">
          <cell r="Y7852"/>
        </row>
        <row r="7853">
          <cell r="Y7853"/>
        </row>
        <row r="7854">
          <cell r="Y7854"/>
        </row>
        <row r="7855">
          <cell r="Y7855"/>
        </row>
        <row r="7856">
          <cell r="Y7856"/>
        </row>
        <row r="7857">
          <cell r="Y7857"/>
        </row>
        <row r="7858">
          <cell r="Y7858"/>
        </row>
        <row r="7859">
          <cell r="Y7859"/>
        </row>
        <row r="7860">
          <cell r="Y7860"/>
        </row>
        <row r="7861">
          <cell r="Y7861"/>
        </row>
        <row r="7862">
          <cell r="Y7862"/>
        </row>
        <row r="7863">
          <cell r="Y7863"/>
        </row>
        <row r="7864">
          <cell r="Y7864"/>
        </row>
        <row r="7865">
          <cell r="Y7865"/>
        </row>
        <row r="7866">
          <cell r="Y7866"/>
        </row>
        <row r="7867">
          <cell r="Y7867"/>
        </row>
        <row r="7868">
          <cell r="Y7868"/>
        </row>
        <row r="7869">
          <cell r="Y7869"/>
        </row>
        <row r="7870">
          <cell r="Y7870"/>
        </row>
        <row r="7871">
          <cell r="Y7871"/>
        </row>
        <row r="7872">
          <cell r="Y7872"/>
        </row>
        <row r="7873">
          <cell r="Y7873"/>
        </row>
        <row r="7874">
          <cell r="Y7874"/>
        </row>
        <row r="7875">
          <cell r="Y7875"/>
        </row>
        <row r="7876">
          <cell r="Y7876"/>
        </row>
        <row r="7877">
          <cell r="Y7877"/>
        </row>
        <row r="7878">
          <cell r="Y7878"/>
        </row>
        <row r="7879">
          <cell r="Y7879"/>
        </row>
        <row r="7880">
          <cell r="Y7880"/>
        </row>
        <row r="7881">
          <cell r="Y7881"/>
        </row>
        <row r="7882">
          <cell r="Y7882"/>
        </row>
        <row r="7883">
          <cell r="Y7883"/>
        </row>
        <row r="7884">
          <cell r="Y7884"/>
        </row>
        <row r="7885">
          <cell r="Y7885"/>
        </row>
        <row r="7886">
          <cell r="Y7886"/>
        </row>
        <row r="7887">
          <cell r="Y7887"/>
        </row>
        <row r="7888">
          <cell r="Y7888"/>
        </row>
        <row r="7889">
          <cell r="Y7889"/>
        </row>
        <row r="7890">
          <cell r="Y7890"/>
        </row>
        <row r="7891">
          <cell r="Y7891"/>
        </row>
        <row r="7892">
          <cell r="Y7892"/>
        </row>
        <row r="7893">
          <cell r="Y7893"/>
        </row>
        <row r="7894">
          <cell r="Y7894"/>
        </row>
        <row r="7895">
          <cell r="Y7895"/>
        </row>
        <row r="7896">
          <cell r="Y7896"/>
        </row>
        <row r="7897">
          <cell r="Y7897"/>
        </row>
        <row r="7898">
          <cell r="Y7898"/>
        </row>
        <row r="7899">
          <cell r="Y7899"/>
        </row>
        <row r="7900">
          <cell r="Y7900"/>
        </row>
        <row r="7901">
          <cell r="Y7901"/>
        </row>
        <row r="7902">
          <cell r="Y7902"/>
        </row>
        <row r="7903">
          <cell r="Y7903"/>
        </row>
        <row r="7904">
          <cell r="Y7904"/>
        </row>
        <row r="7905">
          <cell r="Y7905"/>
        </row>
        <row r="7906">
          <cell r="Y7906"/>
        </row>
        <row r="7907">
          <cell r="Y7907"/>
        </row>
        <row r="7908">
          <cell r="Y7908"/>
        </row>
        <row r="7909">
          <cell r="Y7909"/>
        </row>
        <row r="7910">
          <cell r="Y7910"/>
        </row>
        <row r="7911">
          <cell r="Y7911"/>
        </row>
        <row r="7912">
          <cell r="Y7912"/>
        </row>
        <row r="7913">
          <cell r="Y7913"/>
        </row>
        <row r="7914">
          <cell r="Y7914"/>
        </row>
        <row r="7915">
          <cell r="Y7915"/>
        </row>
        <row r="7916">
          <cell r="Y7916"/>
        </row>
        <row r="7917">
          <cell r="Y7917"/>
        </row>
        <row r="7918">
          <cell r="Y7918"/>
        </row>
        <row r="7919">
          <cell r="Y7919"/>
        </row>
        <row r="7920">
          <cell r="Y7920"/>
        </row>
        <row r="7921">
          <cell r="Y7921"/>
        </row>
        <row r="7922">
          <cell r="Y7922"/>
        </row>
        <row r="7923">
          <cell r="Y7923"/>
        </row>
        <row r="7924">
          <cell r="Y7924"/>
        </row>
        <row r="7925">
          <cell r="Y7925"/>
        </row>
        <row r="7926">
          <cell r="Y7926"/>
        </row>
        <row r="7927">
          <cell r="Y7927"/>
        </row>
        <row r="7928">
          <cell r="Y7928"/>
        </row>
        <row r="7929">
          <cell r="Y7929"/>
        </row>
        <row r="7930">
          <cell r="Y7930"/>
        </row>
        <row r="7931">
          <cell r="Y7931"/>
        </row>
        <row r="7932">
          <cell r="Y7932"/>
        </row>
        <row r="7933">
          <cell r="Y7933"/>
        </row>
        <row r="7934">
          <cell r="Y7934"/>
        </row>
        <row r="7935">
          <cell r="Y7935"/>
        </row>
        <row r="7936">
          <cell r="Y7936"/>
        </row>
        <row r="7937">
          <cell r="Y7937"/>
        </row>
        <row r="7938">
          <cell r="Y7938"/>
        </row>
        <row r="7939">
          <cell r="Y7939"/>
        </row>
        <row r="7940">
          <cell r="Y7940"/>
        </row>
        <row r="7941">
          <cell r="Y7941"/>
        </row>
        <row r="7942">
          <cell r="Y7942"/>
        </row>
        <row r="7943">
          <cell r="Y7943"/>
        </row>
        <row r="7944">
          <cell r="Y7944"/>
        </row>
        <row r="7945">
          <cell r="Y7945"/>
        </row>
        <row r="7946">
          <cell r="Y7946"/>
        </row>
        <row r="7947">
          <cell r="Y7947"/>
        </row>
        <row r="7948">
          <cell r="Y7948"/>
        </row>
        <row r="7949">
          <cell r="Y7949"/>
        </row>
        <row r="7950">
          <cell r="Y7950"/>
        </row>
        <row r="7951">
          <cell r="Y7951"/>
        </row>
        <row r="7952">
          <cell r="Y7952"/>
        </row>
        <row r="7953">
          <cell r="Y7953"/>
        </row>
        <row r="7954">
          <cell r="Y7954"/>
        </row>
        <row r="7955">
          <cell r="Y7955"/>
        </row>
        <row r="7956">
          <cell r="Y7956"/>
        </row>
        <row r="7957">
          <cell r="Y7957"/>
        </row>
        <row r="7958">
          <cell r="Y7958"/>
        </row>
        <row r="7959">
          <cell r="Y7959"/>
        </row>
        <row r="7960">
          <cell r="Y7960"/>
        </row>
        <row r="7961">
          <cell r="Y7961"/>
        </row>
        <row r="7962">
          <cell r="Y7962"/>
        </row>
        <row r="7963">
          <cell r="Y7963"/>
        </row>
        <row r="7964">
          <cell r="Y7964"/>
        </row>
        <row r="7965">
          <cell r="Y7965"/>
        </row>
        <row r="7966">
          <cell r="Y7966"/>
        </row>
        <row r="7967">
          <cell r="Y7967"/>
        </row>
        <row r="7968">
          <cell r="Y7968"/>
        </row>
        <row r="7969">
          <cell r="Y7969"/>
        </row>
        <row r="7970">
          <cell r="Y7970"/>
        </row>
        <row r="7971">
          <cell r="Y7971"/>
        </row>
        <row r="7972">
          <cell r="Y7972"/>
        </row>
        <row r="7973">
          <cell r="Y7973"/>
        </row>
        <row r="7974">
          <cell r="Y7974"/>
        </row>
        <row r="7975">
          <cell r="Y7975"/>
        </row>
        <row r="7976">
          <cell r="Y7976"/>
        </row>
        <row r="7977">
          <cell r="Y7977"/>
        </row>
        <row r="7978">
          <cell r="Y7978"/>
        </row>
        <row r="7979">
          <cell r="Y7979"/>
        </row>
        <row r="7980">
          <cell r="Y7980"/>
        </row>
        <row r="7981">
          <cell r="Y7981"/>
        </row>
        <row r="7982">
          <cell r="Y7982"/>
        </row>
        <row r="7983">
          <cell r="Y7983"/>
        </row>
        <row r="7984">
          <cell r="Y7984"/>
        </row>
        <row r="7985">
          <cell r="Y7985"/>
        </row>
        <row r="7986">
          <cell r="Y7986"/>
        </row>
        <row r="7987">
          <cell r="Y7987"/>
        </row>
        <row r="7988">
          <cell r="Y7988"/>
        </row>
        <row r="7989">
          <cell r="Y7989"/>
        </row>
        <row r="7990">
          <cell r="Y7990"/>
        </row>
        <row r="7991">
          <cell r="Y7991"/>
        </row>
        <row r="7992">
          <cell r="Y7992"/>
        </row>
        <row r="7993">
          <cell r="Y7993"/>
        </row>
        <row r="7994">
          <cell r="Y7994"/>
        </row>
        <row r="7995">
          <cell r="Y7995"/>
        </row>
        <row r="7996">
          <cell r="Y7996"/>
        </row>
        <row r="7997">
          <cell r="Y7997"/>
        </row>
        <row r="7998">
          <cell r="Y7998"/>
        </row>
        <row r="7999">
          <cell r="Y7999"/>
        </row>
        <row r="8000">
          <cell r="Y8000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card"/>
      <sheetName val="Scorecard Data"/>
      <sheetName val="Ratios and Metrics"/>
      <sheetName val="Financials"/>
      <sheetName val="Charts"/>
      <sheetName val="Intrinsic Value"/>
      <sheetName val="Income Statement"/>
      <sheetName val="Balance Sheet"/>
      <sheetName val="Cash Flow Statement"/>
      <sheetName val="Help"/>
    </sheetNames>
    <sheetDataSet>
      <sheetData sheetId="0"/>
      <sheetData sheetId="1">
        <row r="3">
          <cell r="B3" t="str">
            <v>Gross Margin: Most Recent Year</v>
          </cell>
        </row>
        <row r="4">
          <cell r="B4" t="str">
            <v>Gross Margin: 3 Year Avg</v>
          </cell>
        </row>
        <row r="5">
          <cell r="B5" t="str">
            <v>Gross Margin: 5 Year Avg</v>
          </cell>
        </row>
        <row r="6">
          <cell r="B6" t="str">
            <v>Operating Margin: Most Recent Year</v>
          </cell>
        </row>
        <row r="7">
          <cell r="B7" t="str">
            <v>Operating Margin: 3 Year Avg</v>
          </cell>
        </row>
        <row r="8">
          <cell r="B8" t="str">
            <v>Operating Margin: 5 Year Avg</v>
          </cell>
        </row>
        <row r="9">
          <cell r="B9" t="str">
            <v>EBT Margin: Current Year</v>
          </cell>
        </row>
        <row r="10">
          <cell r="B10" t="str">
            <v>EBT Margin: 3 Year Avg</v>
          </cell>
        </row>
        <row r="11">
          <cell r="B11" t="str">
            <v>EBT Margin: 5 Year Avg</v>
          </cell>
        </row>
        <row r="12">
          <cell r="B12" t="str">
            <v>Avg Gross Margin Growth: Past 3 Years</v>
          </cell>
        </row>
        <row r="13">
          <cell r="B13" t="str">
            <v>Avg Operating Margin Growth: Past 3 Years</v>
          </cell>
        </row>
        <row r="14">
          <cell r="B14" t="str">
            <v>Avg EBT Margin Growth: Past 3 Years</v>
          </cell>
        </row>
        <row r="15">
          <cell r="B15" t="str">
            <v>Return on Assets (ROA): Most Recent Year</v>
          </cell>
        </row>
        <row r="16">
          <cell r="B16" t="str">
            <v>Return on Assets (ROA): 3 Year Avg</v>
          </cell>
        </row>
        <row r="17">
          <cell r="B17" t="str">
            <v>Return on Assets (ROA): 5 Year Avg</v>
          </cell>
        </row>
        <row r="18">
          <cell r="B18" t="str">
            <v>Return on Equity (ROE): Most Recent Year</v>
          </cell>
        </row>
        <row r="19">
          <cell r="B19" t="str">
            <v>Return on Equity (ROE): 3 Year Avg</v>
          </cell>
        </row>
        <row r="20">
          <cell r="B20" t="str">
            <v>Return on Equity (ROE): 5 Year Avg</v>
          </cell>
        </row>
        <row r="21">
          <cell r="B21" t="str">
            <v>Return on Invested Capital (ROIC): Most Recent Year</v>
          </cell>
        </row>
        <row r="22">
          <cell r="B22" t="str">
            <v>Return on Invested Capital (ROIC): 3 Year Avg</v>
          </cell>
        </row>
        <row r="23">
          <cell r="B23" t="str">
            <v>Return on Invested Capital (ROIC): 5 Year Avg</v>
          </cell>
        </row>
        <row r="24">
          <cell r="B24" t="str">
            <v>Avg ROA Growth: Past 3 Years</v>
          </cell>
        </row>
        <row r="25">
          <cell r="B25" t="str">
            <v>Avg ROE Growth: Past 3 Years</v>
          </cell>
        </row>
        <row r="26">
          <cell r="B26" t="str">
            <v>Avg ROIC Growth: Past 3 Years</v>
          </cell>
        </row>
        <row r="27">
          <cell r="B27" t="str">
            <v>Net Income Growth: Most Recent Year</v>
          </cell>
        </row>
        <row r="28">
          <cell r="B28" t="str">
            <v>Net Income Growth: 4 Year Avg</v>
          </cell>
        </row>
        <row r="29">
          <cell r="B29" t="str">
            <v>Operating Income Growth: Most Recent Year</v>
          </cell>
        </row>
        <row r="30">
          <cell r="B30" t="str">
            <v>Operating Income Growth: 4 Year Avg</v>
          </cell>
        </row>
        <row r="31">
          <cell r="B31" t="str">
            <v>Revenue Growth: Most Recent Year</v>
          </cell>
        </row>
        <row r="32">
          <cell r="B32" t="str">
            <v>Revenue Growth: 4 Year Avg</v>
          </cell>
        </row>
        <row r="33">
          <cell r="B33" t="str">
            <v>EPS Growth: Most Recent Year</v>
          </cell>
        </row>
        <row r="34">
          <cell r="B34" t="str">
            <v>EPS Growth: 4 Year Avg</v>
          </cell>
        </row>
        <row r="35">
          <cell r="B35" t="str">
            <v>Dividend Growth: Most Recent Year</v>
          </cell>
        </row>
        <row r="36">
          <cell r="B36" t="str">
            <v>Dividend Growth: 4 Year Avg</v>
          </cell>
        </row>
        <row r="37">
          <cell r="B37" t="str">
            <v>Dividend Payout Growth: Most Recent Year</v>
          </cell>
        </row>
        <row r="38">
          <cell r="B38" t="str">
            <v>Dividend Payout Growth: 4 Year Avg</v>
          </cell>
        </row>
        <row r="39">
          <cell r="B39" t="str">
            <v>Operating Cash Flow Growth: Most Recent Year</v>
          </cell>
        </row>
        <row r="40">
          <cell r="B40" t="str">
            <v>Operating Cash Flow Growth: 4 Year Avg</v>
          </cell>
        </row>
        <row r="41">
          <cell r="B41" t="str">
            <v>Free Cash Flow Growth: Most Recent Year</v>
          </cell>
        </row>
        <row r="42">
          <cell r="B42" t="str">
            <v>Free Cash Flow Growth: 4 Year Avg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Fady Antoon" id="{668C2F8E-1CA8-4579-ACE5-8A527ACEB237}" userId="43b58736cee4102c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T53" dT="2020-01-07T03:40:06.13" personId="{668C2F8E-1CA8-4579-ACE5-8A527ACEB237}" id="{231A26C7-527D-470D-BFB8-19B8DF852052}">
    <text>Used an optimization model to create a weighted moving average to forecast other revenue in order to reduce the mean squared error MSE.  The Overall MSE for the optimization model ~ 6%.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XFD119"/>
  <sheetViews>
    <sheetView tabSelected="1" topLeftCell="E18" workbookViewId="0">
      <selection activeCell="P51" sqref="P51"/>
    </sheetView>
  </sheetViews>
  <sheetFormatPr defaultColWidth="8.88671875" defaultRowHeight="14.4" outlineLevelRow="1" x14ac:dyDescent="0.3"/>
  <cols>
    <col min="1" max="1" width="52.33203125" style="52" bestFit="1" customWidth="1"/>
    <col min="2" max="2" width="9.5546875" style="5" bestFit="1" customWidth="1"/>
    <col min="3" max="3" width="50.44140625" style="5" bestFit="1" customWidth="1"/>
    <col min="4" max="4" width="12.6640625" style="5" bestFit="1" customWidth="1"/>
    <col min="5" max="13" width="12.109375" style="5" bestFit="1" customWidth="1"/>
    <col min="14" max="14" width="12.77734375" style="5" bestFit="1" customWidth="1"/>
    <col min="15" max="19" width="12.109375" style="5" bestFit="1" customWidth="1"/>
    <col min="20" max="20" width="12.5546875" style="5" bestFit="1" customWidth="1"/>
    <col min="21" max="35" width="11.109375" style="5" bestFit="1" customWidth="1"/>
    <col min="36" max="36" width="12.109375" style="5" bestFit="1" customWidth="1"/>
    <col min="37" max="39" width="11.109375" style="5" bestFit="1" customWidth="1"/>
    <col min="40" max="40" width="12.109375" style="5" bestFit="1" customWidth="1"/>
    <col min="41" max="16384" width="8.88671875" style="5"/>
  </cols>
  <sheetData>
    <row r="2" spans="1:40" x14ac:dyDescent="0.3">
      <c r="A2" s="8" t="s">
        <v>217</v>
      </c>
      <c r="B2" s="12"/>
    </row>
    <row r="3" spans="1:40" x14ac:dyDescent="0.3">
      <c r="A3" s="9" t="s">
        <v>218</v>
      </c>
      <c r="B3" s="13"/>
    </row>
    <row r="4" spans="1:40" x14ac:dyDescent="0.3">
      <c r="A4" s="10" t="s">
        <v>219</v>
      </c>
      <c r="B4" s="11"/>
    </row>
    <row r="5" spans="1:40" x14ac:dyDescent="0.3">
      <c r="A5" s="53" t="s">
        <v>289</v>
      </c>
      <c r="B5" s="54">
        <v>38</v>
      </c>
      <c r="D5" s="29"/>
    </row>
    <row r="6" spans="1:40" x14ac:dyDescent="0.3">
      <c r="A6" s="53" t="s">
        <v>287</v>
      </c>
      <c r="B6" s="54">
        <f>(((B9*1000)/(B7*1000000)))*18</f>
        <v>42.193193075364732</v>
      </c>
    </row>
    <row r="7" spans="1:40" x14ac:dyDescent="0.3">
      <c r="A7" s="53" t="s">
        <v>291</v>
      </c>
      <c r="B7" s="55">
        <f>(Q42*Q65/$B$9)+(R65*R42/$B$9)+(S42*S65/$B$9)+(T42*T65/$B$9)</f>
        <v>43.914236420621108</v>
      </c>
    </row>
    <row r="8" spans="1:40" s="52" customFormat="1" x14ac:dyDescent="0.3">
      <c r="A8" s="53" t="s">
        <v>290</v>
      </c>
      <c r="B8" s="51">
        <f>B6/B5-1</f>
        <v>0.11034718619380879</v>
      </c>
    </row>
    <row r="9" spans="1:40" s="52" customFormat="1" ht="16.5" customHeight="1" x14ac:dyDescent="0.3">
      <c r="A9" s="53" t="s">
        <v>288</v>
      </c>
      <c r="B9" s="62">
        <f>SUM(Q49:T49)</f>
        <v>102937.88089180447</v>
      </c>
    </row>
    <row r="10" spans="1:40" s="52" customFormat="1" ht="16.5" customHeight="1" x14ac:dyDescent="0.3">
      <c r="C10" s="57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</row>
    <row r="11" spans="1:40" ht="15" x14ac:dyDescent="0.3">
      <c r="C11" s="112" t="s">
        <v>327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</row>
    <row r="12" spans="1:40" x14ac:dyDescent="0.3">
      <c r="C12" s="166" t="s">
        <v>340</v>
      </c>
      <c r="D12" s="168" t="str">
        <f>'Raw Data'!B193</f>
        <v>2015Q4</v>
      </c>
      <c r="E12" s="168" t="str">
        <f>'Raw Data'!C193</f>
        <v>2016Q1</v>
      </c>
      <c r="F12" s="168" t="str">
        <f>'Raw Data'!D193</f>
        <v>2016Q2</v>
      </c>
      <c r="G12" s="168" t="str">
        <f>'Raw Data'!E193</f>
        <v>2016Q3</v>
      </c>
      <c r="H12" s="168" t="str">
        <f>'Raw Data'!F193</f>
        <v>2016Q4</v>
      </c>
      <c r="I12" s="168" t="str">
        <f>'Raw Data'!G193</f>
        <v>2017Q1</v>
      </c>
      <c r="J12" s="168" t="str">
        <f>'Raw Data'!H193</f>
        <v>2017Q2</v>
      </c>
      <c r="K12" s="168" t="str">
        <f>'Raw Data'!I193</f>
        <v>2017Q3</v>
      </c>
      <c r="L12" s="168" t="str">
        <f>'Raw Data'!J193</f>
        <v>2017Q4</v>
      </c>
      <c r="M12" s="168" t="str">
        <f>'Raw Data'!K193</f>
        <v>2018Q1</v>
      </c>
      <c r="N12" s="168" t="str">
        <f>'Raw Data'!L193</f>
        <v>2018Q2</v>
      </c>
      <c r="O12" s="168" t="str">
        <f>'Raw Data'!M193</f>
        <v>2018Q3</v>
      </c>
      <c r="P12" s="168" t="str">
        <f>'Raw Data'!N193</f>
        <v>2018Q4</v>
      </c>
      <c r="Q12" s="168" t="str">
        <f>'Raw Data'!O193</f>
        <v>2019Q1</v>
      </c>
      <c r="R12" s="168" t="str">
        <f>'Raw Data'!P193</f>
        <v>2019Q2</v>
      </c>
      <c r="S12" s="168" t="str">
        <f>'Raw Data'!Q193</f>
        <v>2019Q3</v>
      </c>
      <c r="T12" s="169" t="s">
        <v>224</v>
      </c>
      <c r="U12" s="169" t="s">
        <v>225</v>
      </c>
      <c r="V12" s="169" t="s">
        <v>226</v>
      </c>
      <c r="W12" s="169" t="s">
        <v>227</v>
      </c>
      <c r="X12" s="169" t="s">
        <v>228</v>
      </c>
      <c r="Y12" s="169" t="s">
        <v>229</v>
      </c>
      <c r="Z12" s="169" t="s">
        <v>230</v>
      </c>
      <c r="AA12" s="169" t="s">
        <v>231</v>
      </c>
      <c r="AB12" s="169" t="s">
        <v>232</v>
      </c>
      <c r="AC12" s="169" t="s">
        <v>233</v>
      </c>
      <c r="AD12" s="169" t="s">
        <v>234</v>
      </c>
      <c r="AE12" s="169" t="s">
        <v>235</v>
      </c>
      <c r="AF12" s="169" t="s">
        <v>236</v>
      </c>
      <c r="AG12" s="169" t="s">
        <v>237</v>
      </c>
      <c r="AH12" s="169" t="s">
        <v>238</v>
      </c>
      <c r="AI12" s="169" t="s">
        <v>239</v>
      </c>
      <c r="AJ12" s="169" t="s">
        <v>240</v>
      </c>
      <c r="AK12" s="169" t="s">
        <v>242</v>
      </c>
      <c r="AL12" s="169" t="s">
        <v>243</v>
      </c>
      <c r="AM12" s="169" t="s">
        <v>244</v>
      </c>
      <c r="AN12" s="169" t="s">
        <v>241</v>
      </c>
    </row>
    <row r="13" spans="1:40" x14ac:dyDescent="0.3">
      <c r="C13" s="5" t="s">
        <v>223</v>
      </c>
      <c r="D13" s="38">
        <v>476580</v>
      </c>
      <c r="E13" s="38">
        <v>506316</v>
      </c>
      <c r="F13" s="38">
        <v>511918</v>
      </c>
      <c r="G13" s="38">
        <v>512040</v>
      </c>
      <c r="H13" s="38">
        <v>547809</v>
      </c>
      <c r="I13" s="38">
        <v>515234</v>
      </c>
      <c r="J13" s="38">
        <v>520228</v>
      </c>
      <c r="K13" s="38">
        <v>507572</v>
      </c>
      <c r="L13" s="38">
        <v>514782</v>
      </c>
      <c r="M13" s="38">
        <v>535123</v>
      </c>
      <c r="N13" s="38">
        <v>536593</v>
      </c>
      <c r="O13" s="38">
        <v>524846</v>
      </c>
      <c r="P13" s="38">
        <v>530786</v>
      </c>
      <c r="Q13" s="38">
        <v>548633</v>
      </c>
      <c r="R13" s="38">
        <v>551519</v>
      </c>
      <c r="S13" s="38">
        <v>536101</v>
      </c>
      <c r="T13" s="28">
        <f>T52</f>
        <v>546250.09361194039</v>
      </c>
      <c r="U13" s="28">
        <f>U52</f>
        <v>578170.47268407966</v>
      </c>
      <c r="V13" s="28">
        <f>V52</f>
        <v>573769.51529950497</v>
      </c>
      <c r="W13" s="28">
        <f>W52</f>
        <v>553740.17539039406</v>
      </c>
      <c r="X13" s="28">
        <f>X52</f>
        <v>564535.4138411195</v>
      </c>
      <c r="Y13" s="28">
        <f>Y52</f>
        <v>596675.03997160553</v>
      </c>
      <c r="Z13" s="28">
        <f>Z52</f>
        <v>588332.34838608687</v>
      </c>
      <c r="AA13" s="28">
        <f>AA52</f>
        <v>564232.26009521191</v>
      </c>
      <c r="AB13" s="28">
        <f>AB52</f>
        <v>580050.51495901425</v>
      </c>
      <c r="AC13" s="28">
        <f>AC52</f>
        <v>614174.00619668839</v>
      </c>
      <c r="AD13" s="28">
        <f>AD52</f>
        <v>601932.354960575</v>
      </c>
      <c r="AE13" s="28">
        <f>AE52</f>
        <v>575335.11919923325</v>
      </c>
      <c r="AF13" s="28">
        <f>AF52</f>
        <v>595563.80258708203</v>
      </c>
      <c r="AG13" s="28">
        <f>AG52</f>
        <v>631135.03181985603</v>
      </c>
      <c r="AH13" s="28">
        <f>AH52</f>
        <v>614950.77498261246</v>
      </c>
      <c r="AI13" s="28">
        <f>AI52</f>
        <v>585160.17121717741</v>
      </c>
      <c r="AJ13" s="28">
        <f>AJ52</f>
        <v>610390.43970740132</v>
      </c>
      <c r="AK13" s="28">
        <f>AK52</f>
        <v>648528.96875175904</v>
      </c>
      <c r="AL13" s="28">
        <f>AL52</f>
        <v>627763.94961428014</v>
      </c>
      <c r="AM13" s="28">
        <f>AM52</f>
        <v>594914.46374699962</v>
      </c>
      <c r="AN13" s="28">
        <f>AN52</f>
        <v>624982.3738526185</v>
      </c>
    </row>
    <row r="14" spans="1:40" x14ac:dyDescent="0.3">
      <c r="C14" s="5" t="s">
        <v>221</v>
      </c>
      <c r="D14" s="6">
        <v>50261</v>
      </c>
      <c r="E14" s="6">
        <v>47377</v>
      </c>
      <c r="F14" s="6">
        <v>46944</v>
      </c>
      <c r="G14" s="6">
        <v>47978</v>
      </c>
      <c r="H14" s="6">
        <v>55337</v>
      </c>
      <c r="I14" s="6">
        <v>48192</v>
      </c>
      <c r="J14" s="6">
        <v>49641</v>
      </c>
      <c r="K14" s="6">
        <v>47820</v>
      </c>
      <c r="L14" s="6">
        <v>57033</v>
      </c>
      <c r="M14" s="6">
        <v>49574</v>
      </c>
      <c r="N14" s="6">
        <v>50726</v>
      </c>
      <c r="O14" s="6">
        <v>50314</v>
      </c>
      <c r="P14" s="6">
        <v>54369</v>
      </c>
      <c r="Q14" s="6">
        <v>50848</v>
      </c>
      <c r="R14" s="6">
        <v>51126</v>
      </c>
      <c r="S14" s="6">
        <v>50435</v>
      </c>
      <c r="T14" s="28">
        <f>T53</f>
        <v>50930.671643200389</v>
      </c>
      <c r="U14" s="28">
        <f>U53</f>
        <v>50804.768991658384</v>
      </c>
      <c r="V14" s="28">
        <f>V53</f>
        <v>50687.180816463995</v>
      </c>
      <c r="W14" s="28">
        <f>W53</f>
        <v>50852.44905557423</v>
      </c>
      <c r="X14" s="28">
        <f>X53</f>
        <v>50757.769748786101</v>
      </c>
      <c r="Y14" s="28">
        <f>Y53</f>
        <v>50766.271676935496</v>
      </c>
      <c r="Z14" s="28">
        <f>Z53</f>
        <v>50802.806786935042</v>
      </c>
      <c r="AA14" s="28">
        <f>AA53</f>
        <v>50765.760534436857</v>
      </c>
      <c r="AB14" s="28">
        <f>AB53</f>
        <v>50782.229381527126</v>
      </c>
      <c r="AC14" s="28">
        <f>AC53</f>
        <v>50784.627566581788</v>
      </c>
      <c r="AD14" s="28">
        <f>AD53</f>
        <v>50774.762730008151</v>
      </c>
      <c r="AE14" s="28">
        <f>AE53</f>
        <v>50782.572764277982</v>
      </c>
      <c r="AF14" s="28">
        <f>AF53</f>
        <v>50780.111119084977</v>
      </c>
      <c r="AG14" s="28">
        <f>AG53</f>
        <v>50778.690943909256</v>
      </c>
      <c r="AH14" s="28">
        <f>AH53</f>
        <v>50781.12661148241</v>
      </c>
      <c r="AI14" s="28">
        <f>AI53</f>
        <v>50779.585127921848</v>
      </c>
      <c r="AJ14" s="28">
        <f>AJ53</f>
        <v>50779.842716203289</v>
      </c>
      <c r="AK14" s="28">
        <f>AK53</f>
        <v>50780.329668560371</v>
      </c>
      <c r="AL14" s="28">
        <f>AL53</f>
        <v>50779.768503545936</v>
      </c>
      <c r="AM14" s="28">
        <f>AM53</f>
        <v>50780.049021543149</v>
      </c>
      <c r="AN14" s="28">
        <f>AN53</f>
        <v>50780.057236889726</v>
      </c>
    </row>
    <row r="15" spans="1:40" x14ac:dyDescent="0.3">
      <c r="C15" s="107" t="s">
        <v>332</v>
      </c>
      <c r="D15" s="39">
        <f>SUM(D13:D14)</f>
        <v>526841</v>
      </c>
      <c r="E15" s="39">
        <f>SUM(E13:E14)</f>
        <v>553693</v>
      </c>
      <c r="F15" s="39">
        <f>SUM(F13:F14)</f>
        <v>558862</v>
      </c>
      <c r="G15" s="39">
        <f>SUM(G13:G14)</f>
        <v>560018</v>
      </c>
      <c r="H15" s="39">
        <f>SUM(H13:H14)</f>
        <v>603146</v>
      </c>
      <c r="I15" s="39">
        <f>SUM(I13:I14)</f>
        <v>563426</v>
      </c>
      <c r="J15" s="39">
        <f>SUM(J13:J14)</f>
        <v>569869</v>
      </c>
      <c r="K15" s="39">
        <f>SUM(K13:K14)</f>
        <v>555392</v>
      </c>
      <c r="L15" s="39">
        <f>SUM(L13:L14)</f>
        <v>571815</v>
      </c>
      <c r="M15" s="39">
        <f>SUM(M13:M14)</f>
        <v>584697</v>
      </c>
      <c r="N15" s="39">
        <f>SUM(N13:N14)</f>
        <v>587319</v>
      </c>
      <c r="O15" s="39">
        <f>SUM(O13:O14)</f>
        <v>575160</v>
      </c>
      <c r="P15" s="39">
        <f>SUM(P13:P14)</f>
        <v>585155</v>
      </c>
      <c r="Q15" s="39">
        <f>SUM(Q13:Q14)</f>
        <v>599481</v>
      </c>
      <c r="R15" s="39">
        <f>SUM(R13:R14)</f>
        <v>602645</v>
      </c>
      <c r="S15" s="39">
        <f>SUM(S13:S14)</f>
        <v>586536</v>
      </c>
      <c r="T15" s="39">
        <f t="shared" ref="T15:AM15" si="0">SUM(T13:T14)</f>
        <v>597180.76525514084</v>
      </c>
      <c r="U15" s="39">
        <f t="shared" si="0"/>
        <v>628975.24167573801</v>
      </c>
      <c r="V15" s="39">
        <f t="shared" si="0"/>
        <v>624456.69611596898</v>
      </c>
      <c r="W15" s="39">
        <f t="shared" si="0"/>
        <v>604592.62444596831</v>
      </c>
      <c r="X15" s="39">
        <f t="shared" si="0"/>
        <v>615293.18358990562</v>
      </c>
      <c r="Y15" s="39">
        <f t="shared" si="0"/>
        <v>647441.31164854101</v>
      </c>
      <c r="Z15" s="39">
        <f t="shared" si="0"/>
        <v>639135.15517302195</v>
      </c>
      <c r="AA15" s="39">
        <f t="shared" si="0"/>
        <v>614998.02062964882</v>
      </c>
      <c r="AB15" s="39">
        <f t="shared" si="0"/>
        <v>630832.74434054142</v>
      </c>
      <c r="AC15" s="39">
        <f t="shared" si="0"/>
        <v>664958.63376327022</v>
      </c>
      <c r="AD15" s="39">
        <f t="shared" si="0"/>
        <v>652707.11769058311</v>
      </c>
      <c r="AE15" s="39">
        <f t="shared" si="0"/>
        <v>626117.69196351129</v>
      </c>
      <c r="AF15" s="39">
        <f t="shared" si="0"/>
        <v>646343.91370616702</v>
      </c>
      <c r="AG15" s="39">
        <f t="shared" si="0"/>
        <v>681913.72276376525</v>
      </c>
      <c r="AH15" s="39">
        <f t="shared" si="0"/>
        <v>665731.90159409493</v>
      </c>
      <c r="AI15" s="39">
        <f t="shared" si="0"/>
        <v>635939.7563450993</v>
      </c>
      <c r="AJ15" s="39">
        <f t="shared" si="0"/>
        <v>661170.28242360463</v>
      </c>
      <c r="AK15" s="39">
        <f t="shared" si="0"/>
        <v>699309.29842031945</v>
      </c>
      <c r="AL15" s="39">
        <f t="shared" si="0"/>
        <v>678543.71811782604</v>
      </c>
      <c r="AM15" s="39">
        <f t="shared" si="0"/>
        <v>645694.51276854274</v>
      </c>
      <c r="AN15" s="39">
        <f>SUM(AN13:AN14)</f>
        <v>675762.43108950823</v>
      </c>
    </row>
    <row r="16" spans="1:40" x14ac:dyDescent="0.3">
      <c r="C16" s="5" t="s">
        <v>330</v>
      </c>
      <c r="D16" s="6">
        <f>'Raw Data'!B197/1000</f>
        <v>125191</v>
      </c>
      <c r="E16" s="6">
        <f>'Raw Data'!C197/1000</f>
        <v>130773</v>
      </c>
      <c r="F16" s="6">
        <f>'Raw Data'!D197/1000</f>
        <v>126933</v>
      </c>
      <c r="G16" s="6">
        <f>'Raw Data'!E197/1000</f>
        <v>128838</v>
      </c>
      <c r="H16" s="6">
        <f>'Raw Data'!F197/1000</f>
        <v>140084</v>
      </c>
      <c r="I16" s="6">
        <f>'Raw Data'!G197/1000</f>
        <v>129139</v>
      </c>
      <c r="J16" s="6">
        <f>'Raw Data'!H197/1000</f>
        <v>128781</v>
      </c>
      <c r="K16" s="6">
        <f>'Raw Data'!I197/1000</f>
        <v>127453</v>
      </c>
      <c r="L16" s="6">
        <f>'Raw Data'!J197/1000</f>
        <v>134015</v>
      </c>
      <c r="M16" s="6">
        <f>'Raw Data'!K197/1000</f>
        <v>134220</v>
      </c>
      <c r="N16" s="6">
        <f>'Raw Data'!L197/1000</f>
        <v>131671</v>
      </c>
      <c r="O16" s="6">
        <f>'Raw Data'!M197/1000</f>
        <v>132168</v>
      </c>
      <c r="P16" s="6">
        <f>'Raw Data'!N197/1000</f>
        <v>134821</v>
      </c>
      <c r="Q16" s="6">
        <f>'Raw Data'!O197/1000</f>
        <v>136187</v>
      </c>
      <c r="R16" s="6">
        <f>'Raw Data'!P197/1000</f>
        <v>134438</v>
      </c>
      <c r="S16" s="6">
        <f>'Raw Data'!Q197/1000</f>
        <v>132941</v>
      </c>
      <c r="T16" s="28">
        <f>T15*T$72</f>
        <v>139538.94065723044</v>
      </c>
      <c r="U16" s="33">
        <f>Q16*(1+2%)</f>
        <v>138910.74</v>
      </c>
      <c r="V16" s="33">
        <f>R16*(1+2%)</f>
        <v>137126.76</v>
      </c>
      <c r="W16" s="33">
        <f>S16*(1+2%)</f>
        <v>135599.82</v>
      </c>
      <c r="X16" s="33">
        <f>T16*(1+2%)</f>
        <v>142329.71947037504</v>
      </c>
      <c r="Y16" s="28">
        <f>Y15*Y72</f>
        <v>146772.55574704107</v>
      </c>
      <c r="Z16" s="28">
        <f>Z15*Z72</f>
        <v>142662.48679544541</v>
      </c>
      <c r="AA16" s="28">
        <f>AA15*AA72</f>
        <v>139944.92477119833</v>
      </c>
      <c r="AB16" s="28">
        <f>AB15*AB72</f>
        <v>146629.6498591436</v>
      </c>
      <c r="AC16" s="28">
        <f>AC15*AC72</f>
        <v>150326.93577974508</v>
      </c>
      <c r="AD16" s="28">
        <f>AD15*AD72</f>
        <v>145239.62338542775</v>
      </c>
      <c r="AE16" s="28">
        <f>AE15*AE72</f>
        <v>142173.22022908417</v>
      </c>
      <c r="AF16" s="28">
        <f>AF15*AF72</f>
        <v>149923.25474942673</v>
      </c>
      <c r="AG16" s="28">
        <f>AG15*AG72</f>
        <v>153565.81635202264</v>
      </c>
      <c r="AH16" s="28">
        <f>AH15*AH72</f>
        <v>147859.75826007893</v>
      </c>
      <c r="AI16" s="28">
        <f>AI15*AI72</f>
        <v>143970.71128269273</v>
      </c>
      <c r="AJ16" s="28">
        <f>AJ15*AJ72</f>
        <v>153619.12511902637</v>
      </c>
      <c r="AK16" s="28">
        <f>AK15*AK72</f>
        <v>157137.71876927209</v>
      </c>
      <c r="AL16" s="28">
        <f>AL15*AL72</f>
        <v>150539.22525456824</v>
      </c>
      <c r="AM16" s="28">
        <f>AM15*AM72</f>
        <v>146136.48399500799</v>
      </c>
      <c r="AN16" s="28">
        <f>AN15*AN72</f>
        <v>156786.77047825739</v>
      </c>
    </row>
    <row r="17" spans="2:40" x14ac:dyDescent="0.3">
      <c r="C17" s="107" t="s">
        <v>331</v>
      </c>
      <c r="D17" s="39">
        <f>D15-D16</f>
        <v>401650</v>
      </c>
      <c r="E17" s="39">
        <f>E15-E16</f>
        <v>422920</v>
      </c>
      <c r="F17" s="39">
        <f>F15-F16</f>
        <v>431929</v>
      </c>
      <c r="G17" s="39">
        <f>G15-G16</f>
        <v>431180</v>
      </c>
      <c r="H17" s="39">
        <f>H15-H16</f>
        <v>463062</v>
      </c>
      <c r="I17" s="39">
        <f>I15-I16</f>
        <v>434287</v>
      </c>
      <c r="J17" s="39">
        <f>J15-J16</f>
        <v>441088</v>
      </c>
      <c r="K17" s="39">
        <f>'Raw Data'!I198/1000</f>
        <v>427939</v>
      </c>
      <c r="L17" s="39">
        <f>'Raw Data'!J198/1000</f>
        <v>437800</v>
      </c>
      <c r="M17" s="39">
        <f>'Raw Data'!K198/1000</f>
        <v>450477</v>
      </c>
      <c r="N17" s="39">
        <f>'Raw Data'!L198/1000</f>
        <v>455648</v>
      </c>
      <c r="O17" s="39">
        <f>'Raw Data'!M198/1000</f>
        <v>442992</v>
      </c>
      <c r="P17" s="39">
        <f>'Raw Data'!N198/1000</f>
        <v>450334</v>
      </c>
      <c r="Q17" s="39">
        <f>'Raw Data'!O198/1000</f>
        <v>463294</v>
      </c>
      <c r="R17" s="39">
        <f>'Raw Data'!P198/1000</f>
        <v>468207</v>
      </c>
      <c r="S17" s="39">
        <f>'Raw Data'!Q198/1000</f>
        <v>453595</v>
      </c>
      <c r="T17" s="39">
        <f t="shared" ref="T17:AN17" si="1">T15-T16</f>
        <v>457641.8245979104</v>
      </c>
      <c r="U17" s="39">
        <f t="shared" si="1"/>
        <v>490064.50167573802</v>
      </c>
      <c r="V17" s="39">
        <f t="shared" si="1"/>
        <v>487329.93611596897</v>
      </c>
      <c r="W17" s="39">
        <f t="shared" si="1"/>
        <v>468992.8044459683</v>
      </c>
      <c r="X17" s="39">
        <f t="shared" si="1"/>
        <v>472963.46411953057</v>
      </c>
      <c r="Y17" s="39">
        <f t="shared" si="1"/>
        <v>500668.75590149994</v>
      </c>
      <c r="Z17" s="39">
        <f t="shared" si="1"/>
        <v>496472.66837757651</v>
      </c>
      <c r="AA17" s="39">
        <f t="shared" si="1"/>
        <v>475053.09585845051</v>
      </c>
      <c r="AB17" s="39">
        <f t="shared" si="1"/>
        <v>484203.09448139783</v>
      </c>
      <c r="AC17" s="39">
        <f t="shared" si="1"/>
        <v>514631.69798352511</v>
      </c>
      <c r="AD17" s="39">
        <f t="shared" si="1"/>
        <v>507467.49430515536</v>
      </c>
      <c r="AE17" s="39">
        <f t="shared" si="1"/>
        <v>483944.47173442715</v>
      </c>
      <c r="AF17" s="39">
        <f t="shared" si="1"/>
        <v>496420.65895674028</v>
      </c>
      <c r="AG17" s="39">
        <f t="shared" si="1"/>
        <v>528347.90641174256</v>
      </c>
      <c r="AH17" s="39">
        <f t="shared" si="1"/>
        <v>517872.14333401597</v>
      </c>
      <c r="AI17" s="39">
        <f t="shared" si="1"/>
        <v>491969.04506240657</v>
      </c>
      <c r="AJ17" s="39">
        <f t="shared" si="1"/>
        <v>507551.15730457823</v>
      </c>
      <c r="AK17" s="39">
        <f t="shared" si="1"/>
        <v>542171.57965104736</v>
      </c>
      <c r="AL17" s="39">
        <f t="shared" si="1"/>
        <v>528004.49286325776</v>
      </c>
      <c r="AM17" s="39">
        <f t="shared" si="1"/>
        <v>499558.02877353475</v>
      </c>
      <c r="AN17" s="39">
        <f t="shared" si="1"/>
        <v>518975.66061125085</v>
      </c>
    </row>
    <row r="18" spans="2:40" x14ac:dyDescent="0.3">
      <c r="C18" s="5" t="s">
        <v>247</v>
      </c>
      <c r="D18" s="6">
        <f>'Raw Data'!B200/1000</f>
        <v>173053</v>
      </c>
      <c r="E18" s="6">
        <f>'Raw Data'!C200/1000</f>
        <v>185658</v>
      </c>
      <c r="F18" s="6">
        <f>'Raw Data'!D200/1000</f>
        <v>185211</v>
      </c>
      <c r="G18" s="6">
        <f>'Raw Data'!E200/1000</f>
        <v>186567</v>
      </c>
      <c r="H18" s="6">
        <f>'Raw Data'!F200/1000</f>
        <v>202562</v>
      </c>
      <c r="I18" s="6">
        <f>'Raw Data'!G200/1000</f>
        <v>193835</v>
      </c>
      <c r="J18" s="6">
        <f>'Raw Data'!H200/1000</f>
        <v>193063</v>
      </c>
      <c r="K18" s="6">
        <f>'Raw Data'!I200/1000</f>
        <v>193466</v>
      </c>
      <c r="L18" s="6">
        <f>'Raw Data'!J200/1000</f>
        <v>197231</v>
      </c>
      <c r="M18" s="6">
        <f>'Raw Data'!K200/1000</f>
        <v>209575</v>
      </c>
      <c r="N18" s="6">
        <f>'Raw Data'!L200/1000</f>
        <v>211408</v>
      </c>
      <c r="O18" s="6">
        <f>'Raw Data'!M200/1000</f>
        <v>203449</v>
      </c>
      <c r="P18" s="6">
        <f>'Raw Data'!N200/1000</f>
        <v>209702</v>
      </c>
      <c r="Q18" s="6">
        <f>'Raw Data'!O200/1000</f>
        <v>217310</v>
      </c>
      <c r="R18" s="6">
        <f>'Raw Data'!P200/1000</f>
        <v>217921</v>
      </c>
      <c r="S18" s="6">
        <f>'Raw Data'!Q200/1000</f>
        <v>213600</v>
      </c>
      <c r="T18" s="28">
        <f>T$15*T74</f>
        <v>204177.04692730648</v>
      </c>
      <c r="U18" s="33">
        <f>(Q18*(1+5.5%))</f>
        <v>229262.05</v>
      </c>
      <c r="V18" s="33">
        <f>(R18*(1+5.5%))</f>
        <v>229906.655</v>
      </c>
      <c r="W18" s="33">
        <f>(S18*(1+5.5%))</f>
        <v>225348</v>
      </c>
      <c r="X18" s="33">
        <f>(T18*(1+5.5%))</f>
        <v>215406.78450830834</v>
      </c>
      <c r="Y18" s="28">
        <f>Y$15*Y74</f>
        <v>231372.94961314823</v>
      </c>
      <c r="Z18" s="28">
        <f>Z$15*Z74</f>
        <v>228253.93100905753</v>
      </c>
      <c r="AA18" s="28">
        <f>AA$15*AA74</f>
        <v>221240.35650502585</v>
      </c>
      <c r="AB18" s="28">
        <f>AB$15*AB74</f>
        <v>220047.17581930783</v>
      </c>
      <c r="AC18" s="28">
        <f>AC$15*AC74</f>
        <v>239849.98930209503</v>
      </c>
      <c r="AD18" s="28">
        <f>AD$15*AD74</f>
        <v>236094.27126462653</v>
      </c>
      <c r="AE18" s="28">
        <f>AE$15*AE74</f>
        <v>227025.03494436058</v>
      </c>
      <c r="AF18" s="28">
        <f>AF$15*AF74</f>
        <v>226087.83359848143</v>
      </c>
      <c r="AG18" s="28">
        <f>AG$15*AG74</f>
        <v>246351.91070326642</v>
      </c>
      <c r="AH18" s="28">
        <f>AH$15*AH74</f>
        <v>241098.65631277629</v>
      </c>
      <c r="AI18" s="28">
        <f>AI$15*AI74</f>
        <v>231995.94780300531</v>
      </c>
      <c r="AJ18" s="28">
        <f>AJ$15*AJ74</f>
        <v>229856.62875485641</v>
      </c>
      <c r="AK18" s="28">
        <f>AK$15*AK74</f>
        <v>252421.05332159248</v>
      </c>
      <c r="AL18" s="28">
        <f>AL$15*AL74</f>
        <v>245831.52420984922</v>
      </c>
      <c r="AM18" s="28">
        <f>AM$15*AM74</f>
        <v>235657.23316738234</v>
      </c>
      <c r="AN18" s="28">
        <f>AN$15*AN74</f>
        <v>235900.94741830844</v>
      </c>
    </row>
    <row r="19" spans="2:40" x14ac:dyDescent="0.3">
      <c r="C19" s="5" t="s">
        <v>333</v>
      </c>
      <c r="D19" s="6">
        <f>'Raw Data'!B201/1000</f>
        <v>35705</v>
      </c>
      <c r="E19" s="6">
        <f>'Raw Data'!C201/1000</f>
        <v>35337</v>
      </c>
      <c r="F19" s="6">
        <f>'Raw Data'!D201/1000</f>
        <v>35785</v>
      </c>
      <c r="G19" s="6">
        <f>'Raw Data'!E201/1000</f>
        <v>36057</v>
      </c>
      <c r="H19" s="6">
        <f>'Raw Data'!F201/1000</f>
        <v>38863</v>
      </c>
      <c r="I19" s="6">
        <f>'Raw Data'!G201/1000</f>
        <v>36287</v>
      </c>
      <c r="J19" s="6">
        <f>'Raw Data'!H201/1000</f>
        <v>35295</v>
      </c>
      <c r="K19" s="6">
        <f>'Raw Data'!I201/1000</f>
        <v>35364</v>
      </c>
      <c r="L19" s="6">
        <f>'Raw Data'!J201/1000</f>
        <v>34587</v>
      </c>
      <c r="M19" s="6">
        <f>'Raw Data'!K201/1000</f>
        <v>39274</v>
      </c>
      <c r="N19" s="6">
        <f>'Raw Data'!L201/1000</f>
        <v>41423</v>
      </c>
      <c r="O19" s="6">
        <f>'Raw Data'!M201/1000</f>
        <v>37469</v>
      </c>
      <c r="P19" s="6">
        <f>'Raw Data'!N201/1000</f>
        <v>36604</v>
      </c>
      <c r="Q19" s="6">
        <f>'Raw Data'!O201/1000</f>
        <v>39123</v>
      </c>
      <c r="R19" s="6">
        <f>'Raw Data'!P201/1000</f>
        <v>37247</v>
      </c>
      <c r="S19" s="6">
        <f>'Raw Data'!Q201/1000</f>
        <v>39746</v>
      </c>
      <c r="T19" s="28">
        <f>T$15*T75</f>
        <v>38107.060295360825</v>
      </c>
      <c r="U19" s="28">
        <f>U$15*U75</f>
        <v>40986.550171767463</v>
      </c>
      <c r="V19" s="28">
        <f>V$15*V75</f>
        <v>40324.608062074542</v>
      </c>
      <c r="W19" s="28">
        <f>W$15*W75</f>
        <v>39444.935306972176</v>
      </c>
      <c r="X19" s="28">
        <f>X$15*X75</f>
        <v>38653.660886277612</v>
      </c>
      <c r="Y19" s="28">
        <f>Y$15*Y75</f>
        <v>42407.324170221305</v>
      </c>
      <c r="Z19" s="28">
        <f>Z$15*Z75</f>
        <v>41359.335440541938</v>
      </c>
      <c r="AA19" s="28">
        <f>AA$15*AA75</f>
        <v>40255.529354514969</v>
      </c>
      <c r="AB19" s="28">
        <f>AB$15*AB75</f>
        <v>39375.609222546322</v>
      </c>
      <c r="AC19" s="28">
        <f>AC$15*AC75</f>
        <v>43736.851219056836</v>
      </c>
      <c r="AD19" s="28">
        <f>AD$15*AD75</f>
        <v>42690.59465012369</v>
      </c>
      <c r="AE19" s="28">
        <f>AE$15*AE75</f>
        <v>41262.382183590402</v>
      </c>
      <c r="AF19" s="28">
        <f>AF$15*AF75</f>
        <v>40655.995266243277</v>
      </c>
      <c r="AG19" s="28">
        <f>AG$15*AG75</f>
        <v>44614.056892026601</v>
      </c>
      <c r="AH19" s="28">
        <f>AH$15*AH75</f>
        <v>42689.762767907683</v>
      </c>
      <c r="AI19" s="28">
        <f>AI$15*AI75</f>
        <v>42029.964691129346</v>
      </c>
      <c r="AJ19" s="28">
        <f>AJ$15*AJ75</f>
        <v>41645.972990132846</v>
      </c>
      <c r="AK19" s="28">
        <f>AK$15*AK75</f>
        <v>45780.713398654167</v>
      </c>
      <c r="AL19" s="28">
        <f>AL$15*AL75</f>
        <v>43904.64689878709</v>
      </c>
      <c r="AM19" s="28">
        <f>AM$15*AM75</f>
        <v>42404.630497719023</v>
      </c>
      <c r="AN19" s="28">
        <f>AN$15*AN75</f>
        <v>42426.013471230341</v>
      </c>
    </row>
    <row r="20" spans="2:40" x14ac:dyDescent="0.3">
      <c r="C20" s="107" t="s">
        <v>335</v>
      </c>
      <c r="D20" s="41">
        <f t="shared" ref="D20:AN20" si="2">SUM(D18:D19)</f>
        <v>208758</v>
      </c>
      <c r="E20" s="41">
        <f t="shared" si="2"/>
        <v>220995</v>
      </c>
      <c r="F20" s="41">
        <f t="shared" si="2"/>
        <v>220996</v>
      </c>
      <c r="G20" s="41">
        <f t="shared" si="2"/>
        <v>222624</v>
      </c>
      <c r="H20" s="41">
        <f t="shared" si="2"/>
        <v>241425</v>
      </c>
      <c r="I20" s="41">
        <f t="shared" si="2"/>
        <v>230122</v>
      </c>
      <c r="J20" s="41">
        <f t="shared" si="2"/>
        <v>228358</v>
      </c>
      <c r="K20" s="41">
        <f t="shared" si="2"/>
        <v>228830</v>
      </c>
      <c r="L20" s="41">
        <f t="shared" si="2"/>
        <v>231818</v>
      </c>
      <c r="M20" s="41">
        <f t="shared" si="2"/>
        <v>248849</v>
      </c>
      <c r="N20" s="41">
        <f t="shared" si="2"/>
        <v>252831</v>
      </c>
      <c r="O20" s="41">
        <f t="shared" si="2"/>
        <v>240918</v>
      </c>
      <c r="P20" s="41">
        <f t="shared" si="2"/>
        <v>246306</v>
      </c>
      <c r="Q20" s="41">
        <f t="shared" si="2"/>
        <v>256433</v>
      </c>
      <c r="R20" s="41">
        <f t="shared" si="2"/>
        <v>255168</v>
      </c>
      <c r="S20" s="41">
        <f t="shared" si="2"/>
        <v>253346</v>
      </c>
      <c r="T20" s="41">
        <f t="shared" si="2"/>
        <v>242284.10722266731</v>
      </c>
      <c r="U20" s="41">
        <f t="shared" si="2"/>
        <v>270248.60017176747</v>
      </c>
      <c r="V20" s="41">
        <f t="shared" si="2"/>
        <v>270231.26306207455</v>
      </c>
      <c r="W20" s="41">
        <f t="shared" si="2"/>
        <v>264792.93530697218</v>
      </c>
      <c r="X20" s="41">
        <f t="shared" si="2"/>
        <v>254060.44539458596</v>
      </c>
      <c r="Y20" s="41">
        <f t="shared" si="2"/>
        <v>273780.27378336951</v>
      </c>
      <c r="Z20" s="41">
        <f t="shared" si="2"/>
        <v>269613.26644959947</v>
      </c>
      <c r="AA20" s="41">
        <f t="shared" si="2"/>
        <v>261495.88585954081</v>
      </c>
      <c r="AB20" s="41">
        <f t="shared" si="2"/>
        <v>259422.78504185413</v>
      </c>
      <c r="AC20" s="41">
        <f t="shared" si="2"/>
        <v>283586.84052115184</v>
      </c>
      <c r="AD20" s="41">
        <f t="shared" si="2"/>
        <v>278784.8659147502</v>
      </c>
      <c r="AE20" s="41">
        <f t="shared" si="2"/>
        <v>268287.41712795099</v>
      </c>
      <c r="AF20" s="41">
        <f t="shared" si="2"/>
        <v>266743.82886472472</v>
      </c>
      <c r="AG20" s="41">
        <f t="shared" si="2"/>
        <v>290965.96759529301</v>
      </c>
      <c r="AH20" s="41">
        <f t="shared" si="2"/>
        <v>283788.41908068396</v>
      </c>
      <c r="AI20" s="41">
        <f t="shared" si="2"/>
        <v>274025.91249413468</v>
      </c>
      <c r="AJ20" s="41">
        <f t="shared" si="2"/>
        <v>271502.60174498928</v>
      </c>
      <c r="AK20" s="41">
        <f t="shared" si="2"/>
        <v>298201.76672024664</v>
      </c>
      <c r="AL20" s="41">
        <f t="shared" si="2"/>
        <v>289736.17110863631</v>
      </c>
      <c r="AM20" s="41">
        <f t="shared" si="2"/>
        <v>278061.86366510135</v>
      </c>
      <c r="AN20" s="41">
        <f t="shared" si="2"/>
        <v>278326.96088953875</v>
      </c>
    </row>
    <row r="21" spans="2:40" x14ac:dyDescent="0.3">
      <c r="C21" s="5" t="s">
        <v>328</v>
      </c>
      <c r="D21" s="127">
        <f>'Raw Data'!B206/1000</f>
        <v>21911</v>
      </c>
      <c r="E21" s="38">
        <f>'Raw Data'!C206/1000</f>
        <v>21464</v>
      </c>
      <c r="F21" s="38">
        <f>'Raw Data'!D206/1000</f>
        <v>21461</v>
      </c>
      <c r="G21" s="38">
        <f>'Raw Data'!E206/1000</f>
        <v>21634</v>
      </c>
      <c r="H21" s="38">
        <f>'Raw Data'!F206/1000</f>
        <v>23451</v>
      </c>
      <c r="I21" s="38">
        <f>'Raw Data'!G206/1000</f>
        <v>23196</v>
      </c>
      <c r="J21" s="38">
        <f>'Raw Data'!H206/1000</f>
        <v>23297</v>
      </c>
      <c r="K21" s="38">
        <f>'Raw Data'!I206/1000</f>
        <v>22999</v>
      </c>
      <c r="L21" s="38">
        <f>'Raw Data'!J206/1000</f>
        <v>23237</v>
      </c>
      <c r="M21" s="38">
        <f>'Raw Data'!K206/1000</f>
        <v>24002</v>
      </c>
      <c r="N21" s="38">
        <f>'Raw Data'!L206/1000</f>
        <v>23727</v>
      </c>
      <c r="O21" s="38">
        <f>'Raw Data'!M206/1000</f>
        <v>24090</v>
      </c>
      <c r="P21" s="38">
        <f>'Raw Data'!N206/1000</f>
        <v>24157</v>
      </c>
      <c r="Q21" s="38">
        <f>'Raw Data'!O206/1000</f>
        <v>21362</v>
      </c>
      <c r="R21" s="38">
        <f>'Raw Data'!P206/1000</f>
        <v>21659</v>
      </c>
      <c r="S21" s="38">
        <f>'Raw Data'!Q206/1000</f>
        <v>21342</v>
      </c>
      <c r="T21" s="21">
        <f t="shared" ref="T21:AN21" si="3">T106</f>
        <v>21618.649696694116</v>
      </c>
      <c r="U21" s="21">
        <f t="shared" si="3"/>
        <v>22659.931235653094</v>
      </c>
      <c r="V21" s="21">
        <f t="shared" si="3"/>
        <v>23767.07995643713</v>
      </c>
      <c r="W21" s="21">
        <f t="shared" si="3"/>
        <v>24859.113168031326</v>
      </c>
      <c r="X21" s="21">
        <f t="shared" si="3"/>
        <v>25904.537026700371</v>
      </c>
      <c r="Y21" s="21">
        <f t="shared" si="3"/>
        <v>26716.028257603983</v>
      </c>
      <c r="Z21" s="21">
        <f t="shared" si="3"/>
        <v>27396.06132581312</v>
      </c>
      <c r="AA21" s="21">
        <f t="shared" si="3"/>
        <v>28094.184547682344</v>
      </c>
      <c r="AB21" s="21">
        <f t="shared" si="3"/>
        <v>28993.6604186277</v>
      </c>
      <c r="AC21" s="21">
        <f t="shared" si="3"/>
        <v>29922.914681461192</v>
      </c>
      <c r="AD21" s="21">
        <f t="shared" si="3"/>
        <v>30776.060162671052</v>
      </c>
      <c r="AE21" s="21">
        <f t="shared" si="3"/>
        <v>31558.612400524151</v>
      </c>
      <c r="AF21" s="21">
        <f t="shared" si="3"/>
        <v>32351.912532225757</v>
      </c>
      <c r="AG21" s="21">
        <f t="shared" si="3"/>
        <v>33195.255024096921</v>
      </c>
      <c r="AH21" s="21">
        <f t="shared" si="3"/>
        <v>34046.20391499441</v>
      </c>
      <c r="AI21" s="21">
        <f t="shared" si="3"/>
        <v>34903.569257641779</v>
      </c>
      <c r="AJ21" s="21">
        <f t="shared" si="3"/>
        <v>35808.998846405462</v>
      </c>
      <c r="AK21" s="21">
        <f t="shared" si="3"/>
        <v>36780.93371358385</v>
      </c>
      <c r="AL21" s="21">
        <f t="shared" si="3"/>
        <v>37688.10184635011</v>
      </c>
      <c r="AM21" s="21">
        <f t="shared" si="3"/>
        <v>38545.96190642719</v>
      </c>
      <c r="AN21" s="21">
        <f t="shared" si="3"/>
        <v>39442.428178944778</v>
      </c>
    </row>
    <row r="22" spans="2:40" x14ac:dyDescent="0.3">
      <c r="C22" s="5" t="s">
        <v>336</v>
      </c>
      <c r="D22" s="127">
        <f>'Raw Data'!B208/1000</f>
        <v>132186</v>
      </c>
      <c r="E22" s="38">
        <f>'Raw Data'!C208/1000</f>
        <v>131867</v>
      </c>
      <c r="F22" s="38">
        <f>'Raw Data'!D208/1000</f>
        <v>134282</v>
      </c>
      <c r="G22" s="38">
        <f>'Raw Data'!E208/1000</f>
        <v>136859</v>
      </c>
      <c r="H22" s="38">
        <f>'Raw Data'!F208/1000</f>
        <v>150926</v>
      </c>
      <c r="I22" s="38">
        <f>'Raw Data'!G208/1000</f>
        <v>136620</v>
      </c>
      <c r="J22" s="38">
        <f>'Raw Data'!H208/1000</f>
        <v>138770</v>
      </c>
      <c r="K22" s="38">
        <f>'Raw Data'!I208/1000</f>
        <v>141793</v>
      </c>
      <c r="L22" s="38">
        <f>'Raw Data'!J208/1000</f>
        <v>148886</v>
      </c>
      <c r="M22" s="38">
        <f>'Raw Data'!K208/1000</f>
        <v>146075</v>
      </c>
      <c r="N22" s="38">
        <f>'Raw Data'!L208/1000</f>
        <v>141964</v>
      </c>
      <c r="O22" s="38">
        <f>'Raw Data'!M208/1000</f>
        <v>144226</v>
      </c>
      <c r="P22" s="38">
        <f>'Raw Data'!N208/1000</f>
        <v>145497</v>
      </c>
      <c r="Q22" s="38">
        <f>'Raw Data'!O208/1000</f>
        <v>155351</v>
      </c>
      <c r="R22" s="38">
        <f>'Raw Data'!P208/1000</f>
        <v>151281</v>
      </c>
      <c r="S22" s="38">
        <f>'Raw Data'!Q208/1000</f>
        <v>151943</v>
      </c>
      <c r="T22" s="20">
        <f>T$15*T77</f>
        <v>150811.38440545756</v>
      </c>
      <c r="U22" s="20">
        <f>U$15*U77</f>
        <v>155610.45924964687</v>
      </c>
      <c r="V22" s="20">
        <f>V$15*V77</f>
        <v>152450.70087957778</v>
      </c>
      <c r="W22" s="20">
        <f>W$15*W77</f>
        <v>152583.34943223189</v>
      </c>
      <c r="X22" s="20">
        <f>X$15*X77</f>
        <v>155637.11358859221</v>
      </c>
      <c r="Y22" s="20">
        <f>Y$15*Y77</f>
        <v>161675.27677016778</v>
      </c>
      <c r="Z22" s="20">
        <f>Z$15*Z77</f>
        <v>156650.29315607058</v>
      </c>
      <c r="AA22" s="20">
        <f>AA$15*AA77</f>
        <v>156437.95018587317</v>
      </c>
      <c r="AB22" s="20">
        <f>AB$15*AB77</f>
        <v>159996.24347945416</v>
      </c>
      <c r="AC22" s="20">
        <f>AC$15*AC77</f>
        <v>167252.07149937717</v>
      </c>
      <c r="AD22" s="20">
        <f>AD$15*AD77</f>
        <v>160235.40933949495</v>
      </c>
      <c r="AE22" s="20">
        <f>AE$15*AE77</f>
        <v>159120.73407989249</v>
      </c>
      <c r="AF22" s="20">
        <f>AF$15*AF77</f>
        <v>162840.01366763079</v>
      </c>
      <c r="AG22" s="20">
        <f>AG$15*AG77</f>
        <v>171805.15313781821</v>
      </c>
      <c r="AH22" s="20">
        <f>AH$15*AH77</f>
        <v>164061.73786955862</v>
      </c>
      <c r="AI22" s="20">
        <f>AI$15*AI77</f>
        <v>162154.37260409966</v>
      </c>
      <c r="AJ22" s="20">
        <f>AJ$15*AJ77</f>
        <v>167119.72308821973</v>
      </c>
      <c r="AK22" s="20">
        <f>AK$15*AK77</f>
        <v>174929.67607547363</v>
      </c>
      <c r="AL22" s="20">
        <f>AL$15*AL77</f>
        <v>166440.38965699129</v>
      </c>
      <c r="AM22" s="20">
        <f>AM$15*AM77</f>
        <v>163985.07294402109</v>
      </c>
      <c r="AN22" s="20">
        <f>AN$15*AN77</f>
        <v>170846.02898315853</v>
      </c>
    </row>
    <row r="23" spans="2:40" s="52" customFormat="1" x14ac:dyDescent="0.3">
      <c r="C23" s="52" t="s">
        <v>339</v>
      </c>
      <c r="D23" s="47">
        <f>'Raw Data'!B207/1000</f>
        <v>0</v>
      </c>
      <c r="E23" s="47">
        <f>'Raw Data'!C207/1000</f>
        <v>0</v>
      </c>
      <c r="F23" s="47">
        <f>'Raw Data'!D207/1000</f>
        <v>0</v>
      </c>
      <c r="G23" s="47">
        <f>'Raw Data'!E207/1000</f>
        <v>0</v>
      </c>
      <c r="H23" s="47">
        <f>'Raw Data'!F207/1000</f>
        <v>114</v>
      </c>
      <c r="I23" s="47">
        <f>'Raw Data'!G207/1000</f>
        <v>786</v>
      </c>
      <c r="J23" s="47">
        <f>'Raw Data'!H207/1000</f>
        <v>445</v>
      </c>
      <c r="K23" s="47">
        <f>'Raw Data'!I207/1000</f>
        <v>0</v>
      </c>
      <c r="L23" s="47">
        <f>'Raw Data'!J207/1000</f>
        <v>9112</v>
      </c>
      <c r="M23" s="47">
        <f>'Raw Data'!K207/1000</f>
        <v>0</v>
      </c>
      <c r="N23" s="47">
        <f>'Raw Data'!L207/1000</f>
        <v>2583</v>
      </c>
      <c r="O23" s="47">
        <f>'Raw Data'!M207/1000</f>
        <v>263</v>
      </c>
      <c r="P23" s="47">
        <f>'Raw Data'!N207/1000</f>
        <v>15015</v>
      </c>
      <c r="Q23" s="47">
        <f>'Raw Data'!O207/1000</f>
        <v>0</v>
      </c>
      <c r="R23" s="47">
        <f>'Raw Data'!P207/1000</f>
        <v>0</v>
      </c>
      <c r="S23" s="47">
        <f>'Raw Data'!Q207/1000</f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v>0</v>
      </c>
      <c r="AN23" s="20">
        <v>0</v>
      </c>
    </row>
    <row r="24" spans="2:40" s="52" customFormat="1" x14ac:dyDescent="0.3">
      <c r="C24" s="107" t="s">
        <v>334</v>
      </c>
      <c r="D24" s="41">
        <f>D22+D21+D20+D23</f>
        <v>362855</v>
      </c>
      <c r="E24" s="41">
        <f t="shared" ref="E24:R24" si="4">E22+E21+E20+E23</f>
        <v>374326</v>
      </c>
      <c r="F24" s="41">
        <f t="shared" si="4"/>
        <v>376739</v>
      </c>
      <c r="G24" s="41">
        <f t="shared" si="4"/>
        <v>381117</v>
      </c>
      <c r="H24" s="41">
        <f t="shared" si="4"/>
        <v>415916</v>
      </c>
      <c r="I24" s="41">
        <f t="shared" si="4"/>
        <v>390724</v>
      </c>
      <c r="J24" s="41">
        <f t="shared" si="4"/>
        <v>390870</v>
      </c>
      <c r="K24" s="41">
        <f t="shared" si="4"/>
        <v>393622</v>
      </c>
      <c r="L24" s="41">
        <f t="shared" si="4"/>
        <v>413053</v>
      </c>
      <c r="M24" s="41">
        <f t="shared" si="4"/>
        <v>418926</v>
      </c>
      <c r="N24" s="41">
        <f t="shared" si="4"/>
        <v>421105</v>
      </c>
      <c r="O24" s="41">
        <f t="shared" si="4"/>
        <v>409497</v>
      </c>
      <c r="P24" s="41">
        <f t="shared" si="4"/>
        <v>430975</v>
      </c>
      <c r="Q24" s="41">
        <f t="shared" si="4"/>
        <v>433146</v>
      </c>
      <c r="R24" s="41">
        <f t="shared" si="4"/>
        <v>428108</v>
      </c>
      <c r="S24" s="41">
        <f>S22+S21+S20+S23</f>
        <v>426631</v>
      </c>
      <c r="T24" s="41">
        <f t="shared" ref="T24:AN24" si="5">T22+T21+T20+T23</f>
        <v>414714.14132481895</v>
      </c>
      <c r="U24" s="41">
        <f t="shared" si="5"/>
        <v>448518.99065706739</v>
      </c>
      <c r="V24" s="41">
        <f t="shared" si="5"/>
        <v>446449.04389808944</v>
      </c>
      <c r="W24" s="41">
        <f t="shared" si="5"/>
        <v>442235.39790723543</v>
      </c>
      <c r="X24" s="41">
        <f t="shared" si="5"/>
        <v>435602.09600987856</v>
      </c>
      <c r="Y24" s="41">
        <f t="shared" si="5"/>
        <v>462171.57881114131</v>
      </c>
      <c r="Z24" s="41">
        <f t="shared" si="5"/>
        <v>453659.62093148316</v>
      </c>
      <c r="AA24" s="41">
        <f t="shared" si="5"/>
        <v>446028.02059309633</v>
      </c>
      <c r="AB24" s="41">
        <f t="shared" si="5"/>
        <v>448412.68893993599</v>
      </c>
      <c r="AC24" s="41">
        <f t="shared" si="5"/>
        <v>480761.82670199021</v>
      </c>
      <c r="AD24" s="41">
        <f t="shared" si="5"/>
        <v>469796.33541691618</v>
      </c>
      <c r="AE24" s="41">
        <f t="shared" si="5"/>
        <v>458966.76360836765</v>
      </c>
      <c r="AF24" s="41">
        <f t="shared" si="5"/>
        <v>461935.75506458129</v>
      </c>
      <c r="AG24" s="41">
        <f t="shared" si="5"/>
        <v>495966.37575720815</v>
      </c>
      <c r="AH24" s="41">
        <f t="shared" si="5"/>
        <v>481896.36086523696</v>
      </c>
      <c r="AI24" s="41">
        <f t="shared" si="5"/>
        <v>471083.8543558761</v>
      </c>
      <c r="AJ24" s="41">
        <f t="shared" si="5"/>
        <v>474431.32367961446</v>
      </c>
      <c r="AK24" s="41">
        <f t="shared" si="5"/>
        <v>509912.37650930416</v>
      </c>
      <c r="AL24" s="41">
        <f t="shared" si="5"/>
        <v>493864.66261197772</v>
      </c>
      <c r="AM24" s="41">
        <f t="shared" si="5"/>
        <v>480592.8985155496</v>
      </c>
      <c r="AN24" s="41">
        <f t="shared" si="5"/>
        <v>488615.41805164202</v>
      </c>
    </row>
    <row r="25" spans="2:40" s="52" customFormat="1" x14ac:dyDescent="0.3">
      <c r="C25" s="107" t="s">
        <v>337</v>
      </c>
      <c r="D25" s="41">
        <f>D24+D16</f>
        <v>488046</v>
      </c>
      <c r="E25" s="41">
        <f>E24+E16</f>
        <v>505099</v>
      </c>
      <c r="F25" s="41">
        <f>F24+F16</f>
        <v>503672</v>
      </c>
      <c r="G25" s="41">
        <f>G24+G16</f>
        <v>509955</v>
      </c>
      <c r="H25" s="41">
        <f>H24+H16</f>
        <v>556000</v>
      </c>
      <c r="I25" s="41">
        <f>I24+I16</f>
        <v>519863</v>
      </c>
      <c r="J25" s="41">
        <f>J24+J16</f>
        <v>519651</v>
      </c>
      <c r="K25" s="41">
        <f>K24+K16</f>
        <v>521075</v>
      </c>
      <c r="L25" s="41">
        <f>L24+L16</f>
        <v>547068</v>
      </c>
      <c r="M25" s="41">
        <f>M24+M16</f>
        <v>553146</v>
      </c>
      <c r="N25" s="41">
        <f>N24+N16</f>
        <v>552776</v>
      </c>
      <c r="O25" s="41">
        <f>O24+O16</f>
        <v>541665</v>
      </c>
      <c r="P25" s="41">
        <f>P24+P16</f>
        <v>565796</v>
      </c>
      <c r="Q25" s="41">
        <f>Q24+Q16</f>
        <v>569333</v>
      </c>
      <c r="R25" s="41">
        <f>R24+R16</f>
        <v>562546</v>
      </c>
      <c r="S25" s="41">
        <f>S24+S16</f>
        <v>559572</v>
      </c>
      <c r="T25" s="41">
        <f>T24+T16</f>
        <v>554253.08198204939</v>
      </c>
      <c r="U25" s="41">
        <f>U24+U16</f>
        <v>587429.73065706738</v>
      </c>
      <c r="V25" s="41">
        <f>V24+V16</f>
        <v>583575.80389808945</v>
      </c>
      <c r="W25" s="41">
        <f>W24+W16</f>
        <v>577835.21790723549</v>
      </c>
      <c r="X25" s="41">
        <f>X24+X16</f>
        <v>577931.81548025366</v>
      </c>
      <c r="Y25" s="41">
        <f>Y24+Y16</f>
        <v>608944.13455818244</v>
      </c>
      <c r="Z25" s="41">
        <f>Z24+Z16</f>
        <v>596322.10772692855</v>
      </c>
      <c r="AA25" s="41">
        <f>AA24+AA16</f>
        <v>585972.94536429469</v>
      </c>
      <c r="AB25" s="41">
        <f>AB24+AB16</f>
        <v>595042.33879907965</v>
      </c>
      <c r="AC25" s="41">
        <f>AC24+AC16</f>
        <v>631088.76248173532</v>
      </c>
      <c r="AD25" s="41">
        <f>AD24+AD16</f>
        <v>615035.95880234393</v>
      </c>
      <c r="AE25" s="41">
        <f>AE24+AE16</f>
        <v>601139.98383745179</v>
      </c>
      <c r="AF25" s="41">
        <f>AF24+AF16</f>
        <v>611859.00981400802</v>
      </c>
      <c r="AG25" s="41">
        <f>AG24+AG16</f>
        <v>649532.19210923079</v>
      </c>
      <c r="AH25" s="41">
        <f>AH24+AH16</f>
        <v>629756.11912531592</v>
      </c>
      <c r="AI25" s="41">
        <f>AI24+AI16</f>
        <v>615054.56563856883</v>
      </c>
      <c r="AJ25" s="41">
        <f>AJ24+AJ16</f>
        <v>628050.44879864086</v>
      </c>
      <c r="AK25" s="41">
        <f>AK24+AK16</f>
        <v>667050.09527857625</v>
      </c>
      <c r="AL25" s="41">
        <f>AL24+AL16</f>
        <v>644403.88786654593</v>
      </c>
      <c r="AM25" s="41">
        <f>AM24+AM16</f>
        <v>626729.38251055754</v>
      </c>
      <c r="AN25" s="41">
        <f>AN24+AN16</f>
        <v>645402.18852989934</v>
      </c>
    </row>
    <row r="26" spans="2:40" x14ac:dyDescent="0.3">
      <c r="C26" s="5" t="s">
        <v>338</v>
      </c>
      <c r="D26" s="6">
        <f>'Raw Data'!B212/1000</f>
        <v>488046</v>
      </c>
      <c r="E26" s="6">
        <f>'Raw Data'!C212/1000</f>
        <v>505099</v>
      </c>
      <c r="F26" s="6">
        <f>'Raw Data'!D212/1000</f>
        <v>503672</v>
      </c>
      <c r="G26" s="6">
        <f>'Raw Data'!E212/1000</f>
        <v>509955</v>
      </c>
      <c r="H26" s="6">
        <f>'Raw Data'!F212/1000</f>
        <v>556000</v>
      </c>
      <c r="I26" s="6">
        <f>'Raw Data'!G212/1000</f>
        <v>519863</v>
      </c>
      <c r="J26" s="6">
        <f>'Raw Data'!H212/1000</f>
        <v>519651</v>
      </c>
      <c r="K26" s="6">
        <f>'Raw Data'!I212/1000</f>
        <v>521075</v>
      </c>
      <c r="L26" s="6">
        <f>'Raw Data'!J212/1000</f>
        <v>547068</v>
      </c>
      <c r="M26" s="6">
        <f>'Raw Data'!K212/1000</f>
        <v>553146</v>
      </c>
      <c r="N26" s="6">
        <f>'Raw Data'!L212/1000</f>
        <v>552776</v>
      </c>
      <c r="O26" s="6">
        <f>'Raw Data'!M212/1000</f>
        <v>541665</v>
      </c>
      <c r="P26" s="6">
        <f>'Raw Data'!N212/1000</f>
        <v>565796</v>
      </c>
      <c r="Q26" s="28">
        <f t="shared" ref="Q26:AN26" si="6">Q25</f>
        <v>569333</v>
      </c>
      <c r="R26" s="28">
        <f t="shared" si="6"/>
        <v>562546</v>
      </c>
      <c r="S26" s="28">
        <f t="shared" si="6"/>
        <v>559572</v>
      </c>
      <c r="T26" s="28">
        <f t="shared" si="6"/>
        <v>554253.08198204939</v>
      </c>
      <c r="U26" s="28">
        <f t="shared" si="6"/>
        <v>587429.73065706738</v>
      </c>
      <c r="V26" s="28">
        <f t="shared" si="6"/>
        <v>583575.80389808945</v>
      </c>
      <c r="W26" s="28">
        <f t="shared" si="6"/>
        <v>577835.21790723549</v>
      </c>
      <c r="X26" s="28">
        <f t="shared" si="6"/>
        <v>577931.81548025366</v>
      </c>
      <c r="Y26" s="28">
        <f t="shared" si="6"/>
        <v>608944.13455818244</v>
      </c>
      <c r="Z26" s="28">
        <f t="shared" si="6"/>
        <v>596322.10772692855</v>
      </c>
      <c r="AA26" s="28">
        <f t="shared" si="6"/>
        <v>585972.94536429469</v>
      </c>
      <c r="AB26" s="28">
        <f t="shared" si="6"/>
        <v>595042.33879907965</v>
      </c>
      <c r="AC26" s="28">
        <f t="shared" si="6"/>
        <v>631088.76248173532</v>
      </c>
      <c r="AD26" s="28">
        <f t="shared" si="6"/>
        <v>615035.95880234393</v>
      </c>
      <c r="AE26" s="28">
        <f t="shared" si="6"/>
        <v>601139.98383745179</v>
      </c>
      <c r="AF26" s="28">
        <f t="shared" si="6"/>
        <v>611859.00981400802</v>
      </c>
      <c r="AG26" s="28">
        <f t="shared" si="6"/>
        <v>649532.19210923079</v>
      </c>
      <c r="AH26" s="28">
        <f t="shared" si="6"/>
        <v>629756.11912531592</v>
      </c>
      <c r="AI26" s="28">
        <f t="shared" si="6"/>
        <v>615054.56563856883</v>
      </c>
      <c r="AJ26" s="28">
        <f t="shared" si="6"/>
        <v>628050.44879864086</v>
      </c>
      <c r="AK26" s="28">
        <f t="shared" si="6"/>
        <v>667050.09527857625</v>
      </c>
      <c r="AL26" s="28">
        <f t="shared" si="6"/>
        <v>644403.88786654593</v>
      </c>
      <c r="AM26" s="28">
        <f t="shared" si="6"/>
        <v>626729.38251055754</v>
      </c>
      <c r="AN26" s="28">
        <f t="shared" si="6"/>
        <v>645402.18852989934</v>
      </c>
    </row>
    <row r="27" spans="2:40" x14ac:dyDescent="0.3">
      <c r="B27" s="30"/>
      <c r="C27" s="5" t="s">
        <v>21</v>
      </c>
      <c r="D27" s="30">
        <f>D15-(D25-D21)</f>
        <v>60706</v>
      </c>
      <c r="E27" s="30">
        <f>E15-(E25-E21)</f>
        <v>70058</v>
      </c>
      <c r="F27" s="30">
        <f>F15-(F25-F21)</f>
        <v>76651</v>
      </c>
      <c r="G27" s="30">
        <f>G15-(G25-G21)</f>
        <v>71697</v>
      </c>
      <c r="H27" s="30">
        <f>H15-(H25-H21)</f>
        <v>70597</v>
      </c>
      <c r="I27" s="30">
        <f>I15-(I25-I21)</f>
        <v>66759</v>
      </c>
      <c r="J27" s="30">
        <f>J15-(J25-J21)</f>
        <v>73515</v>
      </c>
      <c r="K27" s="30">
        <f>K15-(K25-K21)</f>
        <v>57316</v>
      </c>
      <c r="L27" s="30">
        <f>L15-(L25-L21)</f>
        <v>47984</v>
      </c>
      <c r="M27" s="30">
        <f>M15-(M25-M21)</f>
        <v>55553</v>
      </c>
      <c r="N27" s="30">
        <f>N15-(N25-N21)</f>
        <v>58270</v>
      </c>
      <c r="O27" s="30">
        <f>O15-(O25-O21)</f>
        <v>57585</v>
      </c>
      <c r="P27" s="30">
        <f>P15-(P25-P21)</f>
        <v>43516</v>
      </c>
      <c r="Q27" s="30">
        <f>Q15-(Q25-Q21)</f>
        <v>51510</v>
      </c>
      <c r="R27" s="30">
        <f>R15-(R25-R21)</f>
        <v>61758</v>
      </c>
      <c r="S27" s="30">
        <f>S15-(S25-S21)</f>
        <v>48306</v>
      </c>
      <c r="T27" s="30">
        <f>T15-(T25-T21)</f>
        <v>64546.332969785552</v>
      </c>
      <c r="U27" s="30">
        <f>U15-(U26-U21)</f>
        <v>64205.442254323745</v>
      </c>
      <c r="V27" s="30">
        <f>V15-(V26-V21)</f>
        <v>64647.972174316645</v>
      </c>
      <c r="W27" s="30">
        <f>W15-(W26-W21)</f>
        <v>51616.519706764142</v>
      </c>
      <c r="X27" s="30">
        <f>X15-(X26-X21)</f>
        <v>63265.905136352289</v>
      </c>
      <c r="Y27" s="30">
        <f>Y15-(Y26-Y21)</f>
        <v>65213.205347962561</v>
      </c>
      <c r="Z27" s="30">
        <f>Z15-(Z26-Z21)</f>
        <v>70209.108771906584</v>
      </c>
      <c r="AA27" s="30">
        <f>AA15-(AA26-AA21)</f>
        <v>57119.25981303642</v>
      </c>
      <c r="AB27" s="30">
        <f>AB15-(AB26-AB21)</f>
        <v>64784.065960089443</v>
      </c>
      <c r="AC27" s="30">
        <f>AC15-(AC26-AC21)</f>
        <v>63792.785962996073</v>
      </c>
      <c r="AD27" s="30">
        <f>AD15-(AD26-AD21)</f>
        <v>68447.219050910207</v>
      </c>
      <c r="AE27" s="30">
        <f>AE15-(AE26-AE21)</f>
        <v>56536.320526583702</v>
      </c>
      <c r="AF27" s="30">
        <f>AF15-(AF26-AF21)</f>
        <v>66836.816424384713</v>
      </c>
      <c r="AG27" s="30">
        <f>AG15-(AG26-AG21)</f>
        <v>65576.785678631393</v>
      </c>
      <c r="AH27" s="30">
        <f>AH15-(AH26-AH21)</f>
        <v>70021.986383773386</v>
      </c>
      <c r="AI27" s="30">
        <f>AI15-(AI26-AI21)</f>
        <v>55788.759964172263</v>
      </c>
      <c r="AJ27" s="30">
        <f>AJ15-(AJ26-AJ21)</f>
        <v>68928.832471369184</v>
      </c>
      <c r="AK27" s="30">
        <f>AK15-(AK26-AK21)</f>
        <v>69040.136855327059</v>
      </c>
      <c r="AL27" s="30">
        <f>AL15-(AL26-AL21)</f>
        <v>71827.932097630226</v>
      </c>
      <c r="AM27" s="30">
        <f>AM15-(AM26-AM21)</f>
        <v>57511.092164412374</v>
      </c>
      <c r="AN27" s="30">
        <f>AN15-(AN26-AN21)</f>
        <v>69802.670738553628</v>
      </c>
    </row>
    <row r="28" spans="2:40" x14ac:dyDescent="0.3">
      <c r="C28" s="5" t="s">
        <v>341</v>
      </c>
      <c r="D28" s="126">
        <f>D15-D25</f>
        <v>38795</v>
      </c>
      <c r="E28" s="126">
        <f t="shared" ref="E28:AN28" si="7">E15-E25</f>
        <v>48594</v>
      </c>
      <c r="F28" s="126">
        <f t="shared" si="7"/>
        <v>55190</v>
      </c>
      <c r="G28" s="126">
        <f t="shared" si="7"/>
        <v>50063</v>
      </c>
      <c r="H28" s="126">
        <f t="shared" si="7"/>
        <v>47146</v>
      </c>
      <c r="I28" s="126">
        <f t="shared" si="7"/>
        <v>43563</v>
      </c>
      <c r="J28" s="126">
        <f t="shared" si="7"/>
        <v>50218</v>
      </c>
      <c r="K28" s="126">
        <f t="shared" si="7"/>
        <v>34317</v>
      </c>
      <c r="L28" s="126">
        <f t="shared" si="7"/>
        <v>24747</v>
      </c>
      <c r="M28" s="126">
        <f t="shared" si="7"/>
        <v>31551</v>
      </c>
      <c r="N28" s="126">
        <f t="shared" si="7"/>
        <v>34543</v>
      </c>
      <c r="O28" s="126">
        <f t="shared" si="7"/>
        <v>33495</v>
      </c>
      <c r="P28" s="126">
        <f t="shared" si="7"/>
        <v>19359</v>
      </c>
      <c r="Q28" s="126">
        <f t="shared" si="7"/>
        <v>30148</v>
      </c>
      <c r="R28" s="126">
        <f t="shared" si="7"/>
        <v>40099</v>
      </c>
      <c r="S28" s="126">
        <f t="shared" si="7"/>
        <v>26964</v>
      </c>
      <c r="T28" s="126">
        <f t="shared" si="7"/>
        <v>42927.683273091447</v>
      </c>
      <c r="U28" s="126">
        <f t="shared" si="7"/>
        <v>41545.51101867063</v>
      </c>
      <c r="V28" s="126">
        <f t="shared" si="7"/>
        <v>40880.892217879533</v>
      </c>
      <c r="W28" s="126">
        <f t="shared" si="7"/>
        <v>26757.406538732816</v>
      </c>
      <c r="X28" s="126">
        <f t="shared" si="7"/>
        <v>37361.368109651958</v>
      </c>
      <c r="Y28" s="126">
        <f t="shared" si="7"/>
        <v>38497.177090358571</v>
      </c>
      <c r="Z28" s="126">
        <f t="shared" si="7"/>
        <v>42813.047446093406</v>
      </c>
      <c r="AA28" s="126">
        <f t="shared" si="7"/>
        <v>29025.075265354128</v>
      </c>
      <c r="AB28" s="126">
        <f t="shared" si="7"/>
        <v>35790.405541461776</v>
      </c>
      <c r="AC28" s="126">
        <f t="shared" si="7"/>
        <v>33869.871281534899</v>
      </c>
      <c r="AD28" s="126">
        <f t="shared" si="7"/>
        <v>37671.158888239181</v>
      </c>
      <c r="AE28" s="126">
        <f t="shared" si="7"/>
        <v>24977.708126059501</v>
      </c>
      <c r="AF28" s="126">
        <f t="shared" si="7"/>
        <v>34484.903892158996</v>
      </c>
      <c r="AG28" s="126">
        <f t="shared" si="7"/>
        <v>32381.530654534465</v>
      </c>
      <c r="AH28" s="126">
        <f t="shared" si="7"/>
        <v>35975.782468779013</v>
      </c>
      <c r="AI28" s="126">
        <f t="shared" si="7"/>
        <v>20885.190706530469</v>
      </c>
      <c r="AJ28" s="126">
        <f t="shared" si="7"/>
        <v>33119.833624963765</v>
      </c>
      <c r="AK28" s="126">
        <f t="shared" si="7"/>
        <v>32259.203141743201</v>
      </c>
      <c r="AL28" s="126">
        <f t="shared" si="7"/>
        <v>34139.830251280102</v>
      </c>
      <c r="AM28" s="126">
        <f t="shared" si="7"/>
        <v>18965.130257985205</v>
      </c>
      <c r="AN28" s="126">
        <f t="shared" si="7"/>
        <v>30360.242559608887</v>
      </c>
    </row>
    <row r="29" spans="2:40" x14ac:dyDescent="0.3">
      <c r="C29" s="5" t="s">
        <v>23</v>
      </c>
      <c r="D29" s="30">
        <f>D27-D21</f>
        <v>38795</v>
      </c>
      <c r="E29" s="30">
        <f>E27-E21</f>
        <v>48594</v>
      </c>
      <c r="F29" s="30">
        <f>F27-F21</f>
        <v>55190</v>
      </c>
      <c r="G29" s="30">
        <f>G27-G21</f>
        <v>50063</v>
      </c>
      <c r="H29" s="30">
        <f>H27-H21</f>
        <v>47146</v>
      </c>
      <c r="I29" s="30">
        <f>I27-I21</f>
        <v>43563</v>
      </c>
      <c r="J29" s="30">
        <f>J27-J21</f>
        <v>50218</v>
      </c>
      <c r="K29" s="30">
        <f>K27-K21</f>
        <v>34317</v>
      </c>
      <c r="L29" s="30">
        <f>L27-L21</f>
        <v>24747</v>
      </c>
      <c r="M29" s="30">
        <f>M27-M21</f>
        <v>31551</v>
      </c>
      <c r="N29" s="30">
        <f>N27-N21</f>
        <v>34543</v>
      </c>
      <c r="O29" s="30">
        <f>O27-O21</f>
        <v>33495</v>
      </c>
      <c r="P29" s="30">
        <f>P27-P21</f>
        <v>19359</v>
      </c>
      <c r="Q29" s="30">
        <f>Q27-Q21</f>
        <v>30148</v>
      </c>
      <c r="R29" s="30">
        <f>R27-R21</f>
        <v>40099</v>
      </c>
      <c r="S29" s="30">
        <f>S27-S21</f>
        <v>26964</v>
      </c>
      <c r="T29" s="30">
        <f>T27-T21</f>
        <v>42927.683273091432</v>
      </c>
      <c r="U29" s="30">
        <f>U27-U21</f>
        <v>41545.511018670652</v>
      </c>
      <c r="V29" s="30">
        <f>V27-V21</f>
        <v>40880.892217879518</v>
      </c>
      <c r="W29" s="30">
        <f>W27-W21</f>
        <v>26757.406538732816</v>
      </c>
      <c r="X29" s="30">
        <f>X27-X21</f>
        <v>37361.368109651914</v>
      </c>
      <c r="Y29" s="30">
        <f>Y27-Y21</f>
        <v>38497.177090358578</v>
      </c>
      <c r="Z29" s="30">
        <f>Z27-Z21</f>
        <v>42813.047446093464</v>
      </c>
      <c r="AA29" s="30">
        <f>AA27-AA21</f>
        <v>29025.075265354077</v>
      </c>
      <c r="AB29" s="30">
        <f>AB27-AB21</f>
        <v>35790.405541461747</v>
      </c>
      <c r="AC29" s="30">
        <f>AC27-AC21</f>
        <v>33869.871281534884</v>
      </c>
      <c r="AD29" s="30">
        <f>AD27-AD21</f>
        <v>37671.158888239152</v>
      </c>
      <c r="AE29" s="30">
        <f>AE27-AE21</f>
        <v>24977.708126059551</v>
      </c>
      <c r="AF29" s="30">
        <f>AF27-AF21</f>
        <v>34484.903892158953</v>
      </c>
      <c r="AG29" s="30">
        <f>AG27-AG21</f>
        <v>32381.530654534472</v>
      </c>
      <c r="AH29" s="30">
        <f>AH27-AH21</f>
        <v>35975.782468778976</v>
      </c>
      <c r="AI29" s="30">
        <f>AI27-AI21</f>
        <v>20885.190706530484</v>
      </c>
      <c r="AJ29" s="30">
        <f>AJ27-AJ21</f>
        <v>33119.833624963721</v>
      </c>
      <c r="AK29" s="30">
        <f>AK27-AK21</f>
        <v>32259.203141743208</v>
      </c>
      <c r="AL29" s="30">
        <f>AL27-AL21</f>
        <v>34139.830251280116</v>
      </c>
      <c r="AM29" s="30">
        <f>AM27-AM21</f>
        <v>18965.130257985184</v>
      </c>
      <c r="AN29" s="30">
        <f>AN27-AN21</f>
        <v>30360.242559608851</v>
      </c>
    </row>
    <row r="30" spans="2:40" x14ac:dyDescent="0.3">
      <c r="C30" s="119" t="s">
        <v>342</v>
      </c>
      <c r="D30" s="6">
        <f>'Raw Data'!B216/1000</f>
        <v>-1845</v>
      </c>
      <c r="E30" s="6">
        <f>'Raw Data'!C216/1000</f>
        <v>-2304</v>
      </c>
      <c r="F30" s="6">
        <f>'Raw Data'!D216/1000</f>
        <v>-2181</v>
      </c>
      <c r="G30" s="6">
        <f>'Raw Data'!E216/1000</f>
        <v>-2477</v>
      </c>
      <c r="H30" s="6">
        <f>'Raw Data'!F216/1000</f>
        <v>-2263</v>
      </c>
      <c r="I30" s="6">
        <f>'Raw Data'!G216/1000</f>
        <v>-1256</v>
      </c>
      <c r="J30" s="6">
        <f>'Raw Data'!H216/1000</f>
        <v>-1570</v>
      </c>
      <c r="K30" s="6">
        <f>'Raw Data'!I216/1000</f>
        <v>-1600</v>
      </c>
      <c r="L30" s="6">
        <f>'Raw Data'!J216/1000</f>
        <v>-1474</v>
      </c>
      <c r="M30" s="6">
        <f>'Raw Data'!K216/1000</f>
        <v>-1417</v>
      </c>
      <c r="N30" s="6">
        <f>'Raw Data'!L216/1000</f>
        <v>-1869</v>
      </c>
      <c r="O30" s="6">
        <f>'Raw Data'!M216/1000</f>
        <v>-1732</v>
      </c>
      <c r="P30" s="6">
        <f>'Raw Data'!N216/1000</f>
        <v>-1765</v>
      </c>
      <c r="Q30" s="6">
        <f>'Raw Data'!O216/1000</f>
        <v>0</v>
      </c>
      <c r="R30" s="6">
        <f>'Raw Data'!P216/1000</f>
        <v>-25</v>
      </c>
      <c r="S30" s="6">
        <f>'Raw Data'!Q216/1000</f>
        <v>0</v>
      </c>
      <c r="T30" s="30">
        <f t="shared" ref="T30:AN30" si="8">T115</f>
        <v>-10500.000000000002</v>
      </c>
      <c r="U30" s="30">
        <f t="shared" si="8"/>
        <v>-2538.6460554371006</v>
      </c>
      <c r="V30" s="30">
        <f t="shared" si="8"/>
        <v>-3007.537770900296</v>
      </c>
      <c r="W30" s="30">
        <f t="shared" si="8"/>
        <v>-3517.4276446265117</v>
      </c>
      <c r="X30" s="30">
        <f t="shared" si="8"/>
        <v>-4167.1017804810353</v>
      </c>
      <c r="Y30" s="30">
        <f t="shared" si="8"/>
        <v>-2929.4179163661129</v>
      </c>
      <c r="Z30" s="30">
        <f t="shared" si="8"/>
        <v>-2985.1561814156253</v>
      </c>
      <c r="AA30" s="30">
        <f t="shared" si="8"/>
        <v>-2961.5482863893635</v>
      </c>
      <c r="AB30" s="30">
        <f t="shared" si="8"/>
        <v>-2836.1009906117683</v>
      </c>
      <c r="AC30" s="30">
        <f t="shared" si="8"/>
        <v>-2563.2809316868029</v>
      </c>
      <c r="AD30" s="30">
        <f t="shared" si="8"/>
        <v>-2476.6867327034061</v>
      </c>
      <c r="AE30" s="30">
        <f t="shared" si="8"/>
        <v>-2363.4426066676069</v>
      </c>
      <c r="AF30" s="30">
        <f t="shared" si="8"/>
        <v>-2233.7953974727134</v>
      </c>
      <c r="AG30" s="30">
        <f t="shared" si="8"/>
        <v>-2104.1847365397161</v>
      </c>
      <c r="AH30" s="30">
        <f t="shared" si="8"/>
        <v>-2002.7915909152305</v>
      </c>
      <c r="AI30" s="30">
        <f t="shared" si="8"/>
        <v>-1899.2257602345646</v>
      </c>
      <c r="AJ30" s="30">
        <f t="shared" si="8"/>
        <v>-1798.1807874557574</v>
      </c>
      <c r="AK30" s="30">
        <f t="shared" si="8"/>
        <v>-1703.2581636552295</v>
      </c>
      <c r="AL30" s="30">
        <f t="shared" si="8"/>
        <v>-1615.5817086564603</v>
      </c>
      <c r="AM30" s="30">
        <f t="shared" si="8"/>
        <v>-1531.0952734058362</v>
      </c>
      <c r="AN30" s="30">
        <f t="shared" si="8"/>
        <v>-1450.8034257468973</v>
      </c>
    </row>
    <row r="31" spans="2:40" x14ac:dyDescent="0.3">
      <c r="C31" s="119" t="s">
        <v>343</v>
      </c>
      <c r="D31" s="6">
        <f>'Raw Data'!B217/1000</f>
        <v>0</v>
      </c>
      <c r="E31" s="6">
        <f>'Raw Data'!C217/1000</f>
        <v>0</v>
      </c>
      <c r="F31" s="6">
        <f>'Raw Data'!D217/1000</f>
        <v>0</v>
      </c>
      <c r="G31" s="6">
        <f>'Raw Data'!E217/1000</f>
        <v>0</v>
      </c>
      <c r="H31" s="6">
        <f>'Raw Data'!F217/1000</f>
        <v>0</v>
      </c>
      <c r="I31" s="6">
        <f>'Raw Data'!G217/1000</f>
        <v>0</v>
      </c>
      <c r="J31" s="6">
        <f>'Raw Data'!H217/1000</f>
        <v>0</v>
      </c>
      <c r="K31" s="6">
        <f>'Raw Data'!I217/1000</f>
        <v>0</v>
      </c>
      <c r="L31" s="6">
        <f>'Raw Data'!J217/1000</f>
        <v>0</v>
      </c>
      <c r="M31" s="6">
        <f>'Raw Data'!K217/1000</f>
        <v>0</v>
      </c>
      <c r="N31" s="6">
        <f>'Raw Data'!L217/1000</f>
        <v>0</v>
      </c>
      <c r="O31" s="6">
        <f>'Raw Data'!M217/1000</f>
        <v>0</v>
      </c>
      <c r="P31" s="6">
        <f>'Raw Data'!N217/1000</f>
        <v>0</v>
      </c>
      <c r="Q31" s="6">
        <f>'Raw Data'!O217/1000</f>
        <v>2</v>
      </c>
      <c r="R31" s="6">
        <f>'Raw Data'!P217/1000</f>
        <v>0</v>
      </c>
      <c r="S31" s="6">
        <f>'Raw Data'!Q217/1000</f>
        <v>6</v>
      </c>
      <c r="T31" s="102">
        <f>T84*T$15</f>
        <v>1.0126521353975679</v>
      </c>
      <c r="U31" s="102">
        <f>U84*U$15</f>
        <v>1.199887544081212</v>
      </c>
      <c r="V31" s="102">
        <f>V84*V$15</f>
        <v>1.3401760229509687</v>
      </c>
      <c r="W31" s="102">
        <f>W84*W$15</f>
        <v>1.4597379001171571</v>
      </c>
      <c r="X31" s="102">
        <f>X84*X$15</f>
        <v>1.6712701848903748</v>
      </c>
      <c r="Y31" s="102">
        <f>Y84*Y$15</f>
        <v>1.9784154337616169</v>
      </c>
      <c r="Z31" s="102">
        <f>Z84*Z$15</f>
        <v>1.9306263124905858</v>
      </c>
      <c r="AA31" s="102">
        <f>AA84*AA$15</f>
        <v>2.0899300719740221</v>
      </c>
      <c r="AB31" s="102">
        <f>AB84*AB$15</f>
        <v>1.6050663761368238</v>
      </c>
      <c r="AC31" s="102">
        <f>AC84*AC$15</f>
        <v>1.7624337730963657</v>
      </c>
      <c r="AD31" s="102">
        <f>AD84*AD$15</f>
        <v>1.7905620158243709</v>
      </c>
      <c r="AE31" s="102">
        <f>AE84*AE$15</f>
        <v>1.7643544858955731</v>
      </c>
      <c r="AF31" s="102">
        <f>AF84*AF$15</f>
        <v>1.8539514761933125</v>
      </c>
      <c r="AG31" s="102">
        <f>AG84*AG$15</f>
        <v>1.9689478224074091</v>
      </c>
      <c r="AH31" s="102">
        <f>AH84*AH$15</f>
        <v>1.9082143980479103</v>
      </c>
      <c r="AI31" s="102">
        <f>AI84*AI$15</f>
        <v>1.8105507046954692</v>
      </c>
      <c r="AJ31" s="102">
        <f>AJ84*AJ$15</f>
        <v>1.836826620223013</v>
      </c>
      <c r="AK31" s="102">
        <f>AK84*AK$15</f>
        <v>1.9632181766682517</v>
      </c>
      <c r="AL31" s="102">
        <f>AL84*AL$15</f>
        <v>1.9182317271757423</v>
      </c>
      <c r="AM31" s="102">
        <f>AM84*AM$15</f>
        <v>1.8321229657777593</v>
      </c>
      <c r="AN31" s="102">
        <f>AN84*AN$15</f>
        <v>1.9190877023228503</v>
      </c>
    </row>
    <row r="32" spans="2:40" s="52" customFormat="1" x14ac:dyDescent="0.3">
      <c r="C32" s="107" t="s">
        <v>344</v>
      </c>
      <c r="D32" s="41">
        <f>SUM(D30:D31)</f>
        <v>-1845</v>
      </c>
      <c r="E32" s="41">
        <f>SUM(E30:E31)</f>
        <v>-2304</v>
      </c>
      <c r="F32" s="41">
        <f>SUM(F30:F31)</f>
        <v>-2181</v>
      </c>
      <c r="G32" s="41">
        <f>SUM(G30:G31)</f>
        <v>-2477</v>
      </c>
      <c r="H32" s="41">
        <f>SUM(H30:H31)</f>
        <v>-2263</v>
      </c>
      <c r="I32" s="41">
        <f>SUM(I30:I31)</f>
        <v>-1256</v>
      </c>
      <c r="J32" s="41">
        <f>SUM(J30:J31)</f>
        <v>-1570</v>
      </c>
      <c r="K32" s="41">
        <f>SUM(K30:K31)</f>
        <v>-1600</v>
      </c>
      <c r="L32" s="41">
        <f>SUM(L30:L31)</f>
        <v>-1474</v>
      </c>
      <c r="M32" s="41">
        <f>SUM(M30:M31)</f>
        <v>-1417</v>
      </c>
      <c r="N32" s="41">
        <f>SUM(N30:N31)</f>
        <v>-1869</v>
      </c>
      <c r="O32" s="41">
        <f>SUM(O30:O31)</f>
        <v>-1732</v>
      </c>
      <c r="P32" s="41">
        <f>SUM(P30:P31)</f>
        <v>-1765</v>
      </c>
      <c r="Q32" s="41">
        <f>SUM(Q30:Q31)</f>
        <v>2</v>
      </c>
      <c r="R32" s="41">
        <f>SUM(R30:R31)</f>
        <v>-25</v>
      </c>
      <c r="S32" s="41">
        <f>SUM(S30:S31)</f>
        <v>6</v>
      </c>
      <c r="T32" s="41">
        <f>SUM(T30:T31)</f>
        <v>-10498.987347864604</v>
      </c>
      <c r="U32" s="41">
        <f>SUM(U30:U31)</f>
        <v>-2537.4461678930193</v>
      </c>
      <c r="V32" s="41">
        <f>SUM(V30:V31)</f>
        <v>-3006.1975948773452</v>
      </c>
      <c r="W32" s="41">
        <f>SUM(W30:W31)</f>
        <v>-3515.9679067263946</v>
      </c>
      <c r="X32" s="41">
        <f>SUM(X30:X31)</f>
        <v>-4165.4305102961453</v>
      </c>
      <c r="Y32" s="41">
        <f>SUM(Y30:Y31)</f>
        <v>-2927.4395009323512</v>
      </c>
      <c r="Z32" s="41">
        <f t="shared" ref="Z32:AN32" si="9">SUM(Z30:Z31)</f>
        <v>-2983.2255551031349</v>
      </c>
      <c r="AA32" s="41">
        <f t="shared" si="9"/>
        <v>-2959.4583563173896</v>
      </c>
      <c r="AB32" s="41">
        <f t="shared" si="9"/>
        <v>-2834.4959242356317</v>
      </c>
      <c r="AC32" s="41">
        <f t="shared" si="9"/>
        <v>-2561.5184979137066</v>
      </c>
      <c r="AD32" s="41">
        <f t="shared" si="9"/>
        <v>-2474.8961706875816</v>
      </c>
      <c r="AE32" s="41">
        <f t="shared" si="9"/>
        <v>-2361.6782521817113</v>
      </c>
      <c r="AF32" s="41">
        <f t="shared" si="9"/>
        <v>-2231.9414459965201</v>
      </c>
      <c r="AG32" s="41">
        <f t="shared" si="9"/>
        <v>-2102.2157887173089</v>
      </c>
      <c r="AH32" s="41">
        <f t="shared" si="9"/>
        <v>-2000.8833765171826</v>
      </c>
      <c r="AI32" s="41">
        <f t="shared" si="9"/>
        <v>-1897.4152095298691</v>
      </c>
      <c r="AJ32" s="41">
        <f t="shared" si="9"/>
        <v>-1796.3439608355343</v>
      </c>
      <c r="AK32" s="41">
        <f t="shared" si="9"/>
        <v>-1701.2949454785612</v>
      </c>
      <c r="AL32" s="41">
        <f t="shared" si="9"/>
        <v>-1613.6634769292846</v>
      </c>
      <c r="AM32" s="41">
        <f t="shared" si="9"/>
        <v>-1529.2631504400586</v>
      </c>
      <c r="AN32" s="41">
        <f t="shared" si="9"/>
        <v>-1448.8843380445744</v>
      </c>
    </row>
    <row r="33" spans="2:40" x14ac:dyDescent="0.3">
      <c r="C33" s="5" t="s">
        <v>345</v>
      </c>
      <c r="D33" s="6">
        <f>'Raw Data'!B219/1000</f>
        <v>0</v>
      </c>
      <c r="E33" s="6">
        <f>'Raw Data'!C219/1000</f>
        <v>0</v>
      </c>
      <c r="F33" s="6">
        <f>'Raw Data'!D219/1000</f>
        <v>0</v>
      </c>
      <c r="G33" s="6">
        <f>'Raw Data'!E219/1000</f>
        <v>0</v>
      </c>
      <c r="H33" s="6">
        <f>'Raw Data'!F219/1000</f>
        <v>0</v>
      </c>
      <c r="I33" s="6">
        <f>'Raw Data'!G219/1000</f>
        <v>0</v>
      </c>
      <c r="J33" s="6">
        <f>'Raw Data'!H219/1000</f>
        <v>0</v>
      </c>
      <c r="K33" s="6">
        <f>'Raw Data'!I219/1000</f>
        <v>0</v>
      </c>
      <c r="L33" s="6">
        <f>'Raw Data'!J219/1000</f>
        <v>0</v>
      </c>
      <c r="M33" s="6">
        <f>'Raw Data'!K219/1000</f>
        <v>-89</v>
      </c>
      <c r="N33" s="6">
        <f>'Raw Data'!L219/1000</f>
        <v>-1039</v>
      </c>
      <c r="O33" s="6">
        <f>'Raw Data'!M219/1000</f>
        <v>-1558</v>
      </c>
      <c r="P33" s="6">
        <f>'Raw Data'!N219/1000</f>
        <v>-2068</v>
      </c>
      <c r="Q33" s="6">
        <f>'Raw Data'!O219/1000</f>
        <v>-1450</v>
      </c>
      <c r="R33" s="6">
        <f>'Raw Data'!P219/1000</f>
        <v>-1644</v>
      </c>
      <c r="S33" s="6">
        <f>'Raw Data'!Q219/1000</f>
        <v>-10345</v>
      </c>
      <c r="T33" s="30">
        <f>T15*T86</f>
        <v>-3065.1454946724702</v>
      </c>
      <c r="U33" s="30">
        <f>U15*U86</f>
        <v>-3580.9442073542946</v>
      </c>
      <c r="V33" s="30">
        <f>V15*V86</f>
        <v>-3865.8326624923443</v>
      </c>
      <c r="W33" s="30">
        <f>W15*W86</f>
        <v>-4010.5540887482816</v>
      </c>
      <c r="X33" s="30">
        <f>X15*X86</f>
        <v>-4513.7510836213523</v>
      </c>
      <c r="Y33" s="30">
        <f>Y15*Y86</f>
        <v>-5246.8184253189947</v>
      </c>
      <c r="Z33" s="30">
        <f>Z15*Z86</f>
        <v>-4163.9710724782026</v>
      </c>
      <c r="AA33" s="30">
        <f>AA15*AA86</f>
        <v>-4148.4043379040868</v>
      </c>
      <c r="AB33" s="30">
        <f>AB15*AB86</f>
        <v>-4365.8318433698159</v>
      </c>
      <c r="AC33" s="30">
        <f>AC15*AC86</f>
        <v>-4682.9150194373715</v>
      </c>
      <c r="AD33" s="30">
        <f>AD15*AD86</f>
        <v>-4641.1204279778485</v>
      </c>
      <c r="AE33" s="30">
        <f>AE15*AE86</f>
        <v>-4428.5369975453286</v>
      </c>
      <c r="AF33" s="30">
        <f>AF15*AF86</f>
        <v>-4460.5426235234954</v>
      </c>
      <c r="AG33" s="30">
        <f>AG15*AG86</f>
        <v>-4749.9071347819709</v>
      </c>
      <c r="AH33" s="30">
        <f>AH15*AH86</f>
        <v>-4661.6196780012806</v>
      </c>
      <c r="AI33" s="30">
        <f>AI15*AI86</f>
        <v>-4461.6462860715919</v>
      </c>
      <c r="AJ33" s="30">
        <f>AJ15*AJ86</f>
        <v>-4635.7299992884309</v>
      </c>
      <c r="AK33" s="30">
        <f>AK15*AK86</f>
        <v>-4891.5794992648862</v>
      </c>
      <c r="AL33" s="30">
        <f>AL15*AL86</f>
        <v>-4737.4902556553106</v>
      </c>
      <c r="AM33" s="30">
        <f>AM15*AM86</f>
        <v>-4516.8222173171735</v>
      </c>
      <c r="AN33" s="30">
        <f>AN15*AN86</f>
        <v>-4730.5054674091371</v>
      </c>
    </row>
    <row r="34" spans="2:40" x14ac:dyDescent="0.3">
      <c r="C34" s="5" t="s">
        <v>346</v>
      </c>
      <c r="D34" s="6">
        <f>'Raw Data'!B220/1000</f>
        <v>0</v>
      </c>
      <c r="E34" s="6">
        <f>'Raw Data'!C220/1000</f>
        <v>0</v>
      </c>
      <c r="F34" s="6">
        <f>'Raw Data'!D220/1000</f>
        <v>0</v>
      </c>
      <c r="G34" s="6">
        <f>'Raw Data'!E220/1000</f>
        <v>0</v>
      </c>
      <c r="H34" s="6">
        <f>'Raw Data'!F220/1000</f>
        <v>0</v>
      </c>
      <c r="I34" s="6">
        <f>'Raw Data'!G220/1000</f>
        <v>0</v>
      </c>
      <c r="J34" s="6">
        <f>'Raw Data'!H220/1000</f>
        <v>0</v>
      </c>
      <c r="K34" s="6">
        <f>'Raw Data'!I220/1000</f>
        <v>0</v>
      </c>
      <c r="L34" s="6">
        <f>'Raw Data'!J220/1000</f>
        <v>-479</v>
      </c>
      <c r="M34" s="6">
        <f>'Raw Data'!K220/1000</f>
        <v>0</v>
      </c>
      <c r="N34" s="6">
        <f>'Raw Data'!L220/1000</f>
        <v>0</v>
      </c>
      <c r="O34" s="6">
        <f>'Raw Data'!M220/1000</f>
        <v>0</v>
      </c>
      <c r="P34" s="6">
        <f>'Raw Data'!N220/1000</f>
        <v>0</v>
      </c>
      <c r="Q34" s="6">
        <f>'Raw Data'!O220/1000</f>
        <v>0</v>
      </c>
      <c r="R34" s="6">
        <f>'Raw Data'!P220/1000</f>
        <v>0</v>
      </c>
      <c r="S34" s="6">
        <f>'Raw Data'!Q220/1000</f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6">
        <v>0</v>
      </c>
      <c r="AN34" s="6">
        <v>0</v>
      </c>
    </row>
    <row r="35" spans="2:40" x14ac:dyDescent="0.3">
      <c r="C35" s="108" t="s">
        <v>347</v>
      </c>
      <c r="D35" s="118">
        <f>D32+D33+D34</f>
        <v>-1845</v>
      </c>
      <c r="E35" s="118">
        <f>E32+E33+E34</f>
        <v>-2304</v>
      </c>
      <c r="F35" s="118">
        <f>F32+F33+F34</f>
        <v>-2181</v>
      </c>
      <c r="G35" s="118">
        <f>G32+G33+G34</f>
        <v>-2477</v>
      </c>
      <c r="H35" s="118">
        <f>H32+H33+H34</f>
        <v>-2263</v>
      </c>
      <c r="I35" s="118">
        <f>I32+I33+I34</f>
        <v>-1256</v>
      </c>
      <c r="J35" s="118">
        <f>J32+J33+J34</f>
        <v>-1570</v>
      </c>
      <c r="K35" s="118">
        <f>K32+K33+K34</f>
        <v>-1600</v>
      </c>
      <c r="L35" s="118">
        <f>L32+L33+L34</f>
        <v>-1953</v>
      </c>
      <c r="M35" s="118">
        <f>M32+M33+M34</f>
        <v>-1506</v>
      </c>
      <c r="N35" s="118">
        <f>N32+N33+N34</f>
        <v>-2908</v>
      </c>
      <c r="O35" s="118">
        <f>O32+O33+O34</f>
        <v>-3290</v>
      </c>
      <c r="P35" s="118">
        <f>P32+P33+P34</f>
        <v>-3833</v>
      </c>
      <c r="Q35" s="118">
        <f>Q32+Q33+Q34</f>
        <v>-1448</v>
      </c>
      <c r="R35" s="118">
        <f>R32+R33+R34</f>
        <v>-1669</v>
      </c>
      <c r="S35" s="118">
        <f>S32+S33+S34</f>
        <v>-10339</v>
      </c>
      <c r="T35" s="118">
        <f>T32+T33+T34</f>
        <v>-13564.132842537074</v>
      </c>
      <c r="U35" s="118">
        <f t="shared" ref="U35:AN35" si="10">U32+U33+U34</f>
        <v>-6118.3903752473143</v>
      </c>
      <c r="V35" s="118">
        <f t="shared" si="10"/>
        <v>-6872.0302573696899</v>
      </c>
      <c r="W35" s="118">
        <f t="shared" si="10"/>
        <v>-7526.5219954746763</v>
      </c>
      <c r="X35" s="118">
        <f t="shared" si="10"/>
        <v>-8679.1815939174976</v>
      </c>
      <c r="Y35" s="118">
        <f t="shared" si="10"/>
        <v>-8174.2579262513464</v>
      </c>
      <c r="Z35" s="118">
        <f t="shared" si="10"/>
        <v>-7147.1966275813375</v>
      </c>
      <c r="AA35" s="118">
        <f t="shared" si="10"/>
        <v>-7107.862694221476</v>
      </c>
      <c r="AB35" s="118">
        <f t="shared" si="10"/>
        <v>-7200.3277676054477</v>
      </c>
      <c r="AC35" s="118">
        <f t="shared" si="10"/>
        <v>-7244.4335173510781</v>
      </c>
      <c r="AD35" s="118">
        <f t="shared" si="10"/>
        <v>-7116.0165986654301</v>
      </c>
      <c r="AE35" s="118">
        <f t="shared" si="10"/>
        <v>-6790.2152497270399</v>
      </c>
      <c r="AF35" s="118">
        <f t="shared" si="10"/>
        <v>-6692.4840695200155</v>
      </c>
      <c r="AG35" s="118">
        <f t="shared" si="10"/>
        <v>-6852.1229234992798</v>
      </c>
      <c r="AH35" s="118">
        <f t="shared" si="10"/>
        <v>-6662.5030545184636</v>
      </c>
      <c r="AI35" s="118">
        <f t="shared" si="10"/>
        <v>-6359.0614956014615</v>
      </c>
      <c r="AJ35" s="118">
        <f t="shared" si="10"/>
        <v>-6432.0739601239657</v>
      </c>
      <c r="AK35" s="118">
        <f t="shared" si="10"/>
        <v>-6592.8744447434474</v>
      </c>
      <c r="AL35" s="118">
        <f t="shared" si="10"/>
        <v>-6351.1537325845948</v>
      </c>
      <c r="AM35" s="118">
        <f t="shared" si="10"/>
        <v>-6046.0853677572322</v>
      </c>
      <c r="AN35" s="118">
        <f t="shared" si="10"/>
        <v>-6179.3898054537112</v>
      </c>
    </row>
    <row r="36" spans="2:40" x14ac:dyDescent="0.3">
      <c r="C36" s="5" t="s">
        <v>348</v>
      </c>
      <c r="D36" s="6">
        <f t="shared" ref="D36:AN36" si="11">D29+D35</f>
        <v>36950</v>
      </c>
      <c r="E36" s="6">
        <f t="shared" si="11"/>
        <v>46290</v>
      </c>
      <c r="F36" s="6">
        <f t="shared" si="11"/>
        <v>53009</v>
      </c>
      <c r="G36" s="6">
        <f t="shared" si="11"/>
        <v>47586</v>
      </c>
      <c r="H36" s="6">
        <f t="shared" si="11"/>
        <v>44883</v>
      </c>
      <c r="I36" s="6">
        <f t="shared" si="11"/>
        <v>42307</v>
      </c>
      <c r="J36" s="6">
        <f t="shared" si="11"/>
        <v>48648</v>
      </c>
      <c r="K36" s="6">
        <f t="shared" si="11"/>
        <v>32717</v>
      </c>
      <c r="L36" s="6">
        <f t="shared" si="11"/>
        <v>22794</v>
      </c>
      <c r="M36" s="6">
        <f t="shared" si="11"/>
        <v>30045</v>
      </c>
      <c r="N36" s="6">
        <f t="shared" si="11"/>
        <v>31635</v>
      </c>
      <c r="O36" s="6">
        <f t="shared" si="11"/>
        <v>30205</v>
      </c>
      <c r="P36" s="6">
        <f t="shared" si="11"/>
        <v>15526</v>
      </c>
      <c r="Q36" s="6">
        <f t="shared" si="11"/>
        <v>28700</v>
      </c>
      <c r="R36" s="6">
        <f t="shared" si="11"/>
        <v>38430</v>
      </c>
      <c r="S36" s="6">
        <f t="shared" si="11"/>
        <v>16625</v>
      </c>
      <c r="T36" s="6">
        <f t="shared" si="11"/>
        <v>29363.550430554358</v>
      </c>
      <c r="U36" s="6">
        <f t="shared" si="11"/>
        <v>35427.120643423339</v>
      </c>
      <c r="V36" s="6">
        <f t="shared" si="11"/>
        <v>34008.861960509828</v>
      </c>
      <c r="W36" s="6">
        <f t="shared" si="11"/>
        <v>19230.88454325814</v>
      </c>
      <c r="X36" s="6">
        <f t="shared" si="11"/>
        <v>28682.186515734415</v>
      </c>
      <c r="Y36" s="6">
        <f t="shared" si="11"/>
        <v>30322.919164107232</v>
      </c>
      <c r="Z36" s="6">
        <f t="shared" si="11"/>
        <v>35665.850818512125</v>
      </c>
      <c r="AA36" s="6">
        <f t="shared" si="11"/>
        <v>21917.212571132601</v>
      </c>
      <c r="AB36" s="6">
        <f t="shared" si="11"/>
        <v>28590.077773856297</v>
      </c>
      <c r="AC36" s="6">
        <f t="shared" si="11"/>
        <v>26625.437764183807</v>
      </c>
      <c r="AD36" s="6">
        <f t="shared" si="11"/>
        <v>30555.14228957372</v>
      </c>
      <c r="AE36" s="6">
        <f t="shared" si="11"/>
        <v>18187.492876332512</v>
      </c>
      <c r="AF36" s="6">
        <f t="shared" si="11"/>
        <v>27792.419822638938</v>
      </c>
      <c r="AG36" s="6">
        <f t="shared" si="11"/>
        <v>25529.407731035193</v>
      </c>
      <c r="AH36" s="6">
        <f t="shared" si="11"/>
        <v>29313.279414260513</v>
      </c>
      <c r="AI36" s="6">
        <f t="shared" si="11"/>
        <v>14526.129210929023</v>
      </c>
      <c r="AJ36" s="6">
        <f t="shared" si="11"/>
        <v>26687.759664839756</v>
      </c>
      <c r="AK36" s="6">
        <f t="shared" si="11"/>
        <v>25666.328696999761</v>
      </c>
      <c r="AL36" s="6">
        <f t="shared" si="11"/>
        <v>27788.676518695524</v>
      </c>
      <c r="AM36" s="6">
        <f t="shared" si="11"/>
        <v>12919.044890227951</v>
      </c>
      <c r="AN36" s="6">
        <f t="shared" si="11"/>
        <v>24180.852754155138</v>
      </c>
    </row>
    <row r="37" spans="2:40" x14ac:dyDescent="0.3">
      <c r="C37" s="5" t="s">
        <v>349</v>
      </c>
      <c r="D37" s="6">
        <f>'Raw Data'!B223/1000</f>
        <v>9750</v>
      </c>
      <c r="E37" s="6">
        <f>'Raw Data'!C223/1000</f>
        <v>12336</v>
      </c>
      <c r="F37" s="6">
        <f>'Raw Data'!D223/1000</f>
        <v>14424</v>
      </c>
      <c r="G37" s="6">
        <f>'Raw Data'!E223/1000</f>
        <v>13012</v>
      </c>
      <c r="H37" s="6">
        <f>'Raw Data'!F223/1000</f>
        <v>12502</v>
      </c>
      <c r="I37" s="6">
        <f>'Raw Data'!G223/1000</f>
        <v>7264</v>
      </c>
      <c r="J37" s="6">
        <f>'Raw Data'!H223/1000</f>
        <v>10482</v>
      </c>
      <c r="K37" s="6">
        <f>'Raw Data'!I223/1000</f>
        <v>6272</v>
      </c>
      <c r="L37" s="6">
        <f>'Raw Data'!J223/1000</f>
        <v>-34944</v>
      </c>
      <c r="M37" s="6">
        <f>'Raw Data'!K223/1000</f>
        <v>4016</v>
      </c>
      <c r="N37" s="6">
        <f>'Raw Data'!L223/1000</f>
        <v>3282</v>
      </c>
      <c r="O37" s="6">
        <f>'Raw Data'!M223/1000</f>
        <v>1730</v>
      </c>
      <c r="P37" s="6">
        <f>'Raw Data'!N223/1000</f>
        <v>-652</v>
      </c>
      <c r="Q37" s="6">
        <f>'Raw Data'!O223/1000</f>
        <v>1716</v>
      </c>
      <c r="R37" s="6">
        <f>'Raw Data'!P223/1000</f>
        <v>2920</v>
      </c>
      <c r="S37" s="6">
        <f>'Raw Data'!Q223/1000</f>
        <v>535</v>
      </c>
      <c r="T37" s="33">
        <f>T36*T89</f>
        <v>5009.6695387498912</v>
      </c>
      <c r="U37" s="33">
        <f>U36*U89</f>
        <v>2965.734123617809</v>
      </c>
      <c r="V37" s="33">
        <f>V36*V89</f>
        <v>3001.507423516342</v>
      </c>
      <c r="W37" s="33">
        <f>W36*W89</f>
        <v>1649.7101788904415</v>
      </c>
      <c r="X37" s="33">
        <f>X36*X89</f>
        <v>2944.4727453095161</v>
      </c>
      <c r="Y37" s="6">
        <f>Y36*Y89</f>
        <v>2732.1957940438256</v>
      </c>
      <c r="Z37" s="6">
        <f>Z36*Z89</f>
        <v>3270.5848410795097</v>
      </c>
      <c r="AA37" s="6">
        <f>AA36*AA89</f>
        <v>2028.6958990332869</v>
      </c>
      <c r="AB37" s="6">
        <f>AB36*AB89</f>
        <v>2694.7893336336256</v>
      </c>
      <c r="AC37" s="6">
        <f>AC36*AC89</f>
        <v>2453.6800705253095</v>
      </c>
      <c r="AD37" s="6">
        <f>AD36*AD89</f>
        <v>2831.4998927888751</v>
      </c>
      <c r="AE37" s="6">
        <f>AE36*AE89</f>
        <v>1689.8084878173088</v>
      </c>
      <c r="AF37" s="6">
        <f>AF36*AF89</f>
        <v>2584.6295761116498</v>
      </c>
      <c r="AG37" s="6">
        <f>AG36*AG89</f>
        <v>2366.1428526659861</v>
      </c>
      <c r="AH37" s="6">
        <f>AH36*AH89</f>
        <v>2720.709576070039</v>
      </c>
      <c r="AI37" s="6">
        <f>AI36*AI89</f>
        <v>1348.7731009157762</v>
      </c>
      <c r="AJ37" s="6">
        <f>AJ36*AJ89</f>
        <v>2477.6055733998119</v>
      </c>
      <c r="AK37" s="6">
        <f>AK36*AK89</f>
        <v>2381.7469915385227</v>
      </c>
      <c r="AL37" s="6">
        <f>AL36*AL89</f>
        <v>2579.4822764893388</v>
      </c>
      <c r="AM37" s="6">
        <f>AM36*AM89</f>
        <v>1199.2419675767446</v>
      </c>
      <c r="AN37" s="6">
        <f>AN36*AN89</f>
        <v>2244.5013624806661</v>
      </c>
    </row>
    <row r="38" spans="2:40" s="52" customFormat="1" x14ac:dyDescent="0.3">
      <c r="C38" s="108" t="s">
        <v>350</v>
      </c>
      <c r="D38" s="118">
        <f t="shared" ref="D38:AN38" si="12">D36-D37</f>
        <v>27200</v>
      </c>
      <c r="E38" s="118">
        <f t="shared" si="12"/>
        <v>33954</v>
      </c>
      <c r="F38" s="118">
        <f t="shared" si="12"/>
        <v>38585</v>
      </c>
      <c r="G38" s="118">
        <f t="shared" si="12"/>
        <v>34574</v>
      </c>
      <c r="H38" s="118">
        <f t="shared" si="12"/>
        <v>32381</v>
      </c>
      <c r="I38" s="118">
        <f t="shared" si="12"/>
        <v>35043</v>
      </c>
      <c r="J38" s="118">
        <f t="shared" si="12"/>
        <v>38166</v>
      </c>
      <c r="K38" s="118">
        <f t="shared" si="12"/>
        <v>26445</v>
      </c>
      <c r="L38" s="118">
        <f t="shared" si="12"/>
        <v>57738</v>
      </c>
      <c r="M38" s="118">
        <f t="shared" si="12"/>
        <v>26029</v>
      </c>
      <c r="N38" s="118">
        <f t="shared" si="12"/>
        <v>28353</v>
      </c>
      <c r="O38" s="118">
        <f t="shared" si="12"/>
        <v>28475</v>
      </c>
      <c r="P38" s="118">
        <f t="shared" si="12"/>
        <v>16178</v>
      </c>
      <c r="Q38" s="118">
        <f t="shared" si="12"/>
        <v>26984</v>
      </c>
      <c r="R38" s="118">
        <f t="shared" si="12"/>
        <v>35510</v>
      </c>
      <c r="S38" s="118">
        <f t="shared" si="12"/>
        <v>16090</v>
      </c>
      <c r="T38" s="118">
        <f t="shared" si="12"/>
        <v>24353.880891804467</v>
      </c>
      <c r="U38" s="118">
        <f t="shared" si="12"/>
        <v>32461.386519805528</v>
      </c>
      <c r="V38" s="118">
        <f t="shared" si="12"/>
        <v>31007.354536993487</v>
      </c>
      <c r="W38" s="118">
        <f t="shared" si="12"/>
        <v>17581.1743643677</v>
      </c>
      <c r="X38" s="118">
        <f t="shared" si="12"/>
        <v>25737.7137704249</v>
      </c>
      <c r="Y38" s="118">
        <f t="shared" si="12"/>
        <v>27590.723370063406</v>
      </c>
      <c r="Z38" s="118">
        <f t="shared" si="12"/>
        <v>32395.265977432617</v>
      </c>
      <c r="AA38" s="118">
        <f t="shared" si="12"/>
        <v>19888.516672099315</v>
      </c>
      <c r="AB38" s="118">
        <f t="shared" si="12"/>
        <v>25895.28844022267</v>
      </c>
      <c r="AC38" s="118">
        <f t="shared" si="12"/>
        <v>24171.757693658499</v>
      </c>
      <c r="AD38" s="118">
        <f t="shared" si="12"/>
        <v>27723.642396784846</v>
      </c>
      <c r="AE38" s="118">
        <f t="shared" si="12"/>
        <v>16497.684388515201</v>
      </c>
      <c r="AF38" s="118">
        <f t="shared" si="12"/>
        <v>25207.790246527289</v>
      </c>
      <c r="AG38" s="118">
        <f t="shared" si="12"/>
        <v>23163.264878369206</v>
      </c>
      <c r="AH38" s="118">
        <f t="shared" si="12"/>
        <v>26592.569838190473</v>
      </c>
      <c r="AI38" s="118">
        <f t="shared" si="12"/>
        <v>13177.356110013247</v>
      </c>
      <c r="AJ38" s="118">
        <f t="shared" si="12"/>
        <v>24210.154091439945</v>
      </c>
      <c r="AK38" s="118">
        <f t="shared" si="12"/>
        <v>23284.581705461238</v>
      </c>
      <c r="AL38" s="118">
        <f t="shared" si="12"/>
        <v>25209.194242206184</v>
      </c>
      <c r="AM38" s="118">
        <f t="shared" si="12"/>
        <v>11719.802922651206</v>
      </c>
      <c r="AN38" s="118">
        <f t="shared" si="12"/>
        <v>21936.351391674471</v>
      </c>
    </row>
    <row r="39" spans="2:40" hidden="1" outlineLevel="1" x14ac:dyDescent="0.3">
      <c r="C39" s="5" t="s">
        <v>351</v>
      </c>
      <c r="D39" s="6">
        <f>'Raw Data'!B225/1000</f>
        <v>0</v>
      </c>
      <c r="E39" s="6">
        <f>'Raw Data'!C225/1000</f>
        <v>0</v>
      </c>
      <c r="F39" s="6">
        <f>'Raw Data'!D225/1000</f>
        <v>0</v>
      </c>
      <c r="G39" s="6">
        <f>'Raw Data'!E225/1000</f>
        <v>0</v>
      </c>
      <c r="H39" s="6">
        <f>'Raw Data'!F225/1000</f>
        <v>0</v>
      </c>
      <c r="I39" s="6">
        <f>'Raw Data'!G225/1000</f>
        <v>0</v>
      </c>
      <c r="J39" s="6">
        <f>'Raw Data'!H225/1000</f>
        <v>0</v>
      </c>
      <c r="K39" s="6">
        <f>'Raw Data'!I225/1000</f>
        <v>0</v>
      </c>
      <c r="L39" s="6">
        <f>'Raw Data'!J225/1000</f>
        <v>0</v>
      </c>
      <c r="M39" s="6">
        <f>'Raw Data'!K225/1000</f>
        <v>0</v>
      </c>
      <c r="N39" s="6">
        <f>'Raw Data'!L225/1000</f>
        <v>0</v>
      </c>
      <c r="O39" s="6">
        <f>'Raw Data'!M225/1000</f>
        <v>0</v>
      </c>
      <c r="P39" s="6">
        <f>'Raw Data'!N225/1000</f>
        <v>0</v>
      </c>
      <c r="Q39" s="6">
        <f>'Raw Data'!O225/1000</f>
        <v>0</v>
      </c>
      <c r="R39" s="6">
        <f>'Raw Data'!P225/1000</f>
        <v>0</v>
      </c>
      <c r="S39" s="6">
        <f>'Raw Data'!Q225/1000</f>
        <v>0</v>
      </c>
      <c r="T39" s="6">
        <f>'Raw Data'!R225/1000</f>
        <v>0</v>
      </c>
      <c r="U39" s="6">
        <f>'Raw Data'!S225/1000</f>
        <v>0</v>
      </c>
      <c r="V39" s="6">
        <f>'Raw Data'!T225/1000</f>
        <v>0</v>
      </c>
      <c r="W39" s="6">
        <f>'Raw Data'!U225/1000</f>
        <v>0</v>
      </c>
      <c r="X39" s="6">
        <f>'Raw Data'!V225/1000</f>
        <v>0</v>
      </c>
      <c r="Y39" s="6">
        <f>'Raw Data'!W225/1000</f>
        <v>0</v>
      </c>
      <c r="Z39" s="6">
        <f>'Raw Data'!X225/1000</f>
        <v>0</v>
      </c>
      <c r="AA39" s="6">
        <f>'Raw Data'!Y225/1000</f>
        <v>0</v>
      </c>
      <c r="AB39" s="6">
        <f>'Raw Data'!Z225/1000</f>
        <v>0</v>
      </c>
      <c r="AC39" s="6">
        <f>'Raw Data'!AA225/1000</f>
        <v>0</v>
      </c>
      <c r="AD39" s="6">
        <f>'Raw Data'!AB225/1000</f>
        <v>0</v>
      </c>
      <c r="AE39" s="6">
        <f>'Raw Data'!AC225/1000</f>
        <v>0</v>
      </c>
      <c r="AF39" s="6">
        <f>'Raw Data'!AD225/1000</f>
        <v>0</v>
      </c>
      <c r="AG39" s="6">
        <f>'Raw Data'!AE225/1000</f>
        <v>0</v>
      </c>
      <c r="AH39" s="6">
        <f>'Raw Data'!AF225/1000</f>
        <v>0</v>
      </c>
      <c r="AI39" s="6">
        <f>'Raw Data'!AG225/1000</f>
        <v>0</v>
      </c>
      <c r="AJ39" s="6">
        <f>'Raw Data'!AH225/1000</f>
        <v>0</v>
      </c>
      <c r="AK39" s="6">
        <f>'Raw Data'!AI225/1000</f>
        <v>0</v>
      </c>
      <c r="AL39" s="6">
        <f>'Raw Data'!AJ225/1000</f>
        <v>0</v>
      </c>
      <c r="AM39" s="6">
        <f>'Raw Data'!AK225/1000</f>
        <v>0</v>
      </c>
      <c r="AN39" s="6">
        <f>'Raw Data'!AL225/1000</f>
        <v>0</v>
      </c>
    </row>
    <row r="40" spans="2:40" hidden="1" outlineLevel="1" x14ac:dyDescent="0.3">
      <c r="C40" s="5" t="s">
        <v>352</v>
      </c>
      <c r="D40" s="6">
        <f>'Raw Data'!B226/1000</f>
        <v>0</v>
      </c>
      <c r="E40" s="6">
        <f>'Raw Data'!C226/1000</f>
        <v>0</v>
      </c>
      <c r="F40" s="6">
        <f>'Raw Data'!D226/1000</f>
        <v>0</v>
      </c>
      <c r="G40" s="6">
        <f>'Raw Data'!E226/1000</f>
        <v>0</v>
      </c>
      <c r="H40" s="6">
        <f>'Raw Data'!F226/1000</f>
        <v>0</v>
      </c>
      <c r="I40" s="6">
        <f>'Raw Data'!G226/1000</f>
        <v>0</v>
      </c>
      <c r="J40" s="6">
        <f>'Raw Data'!H226/1000</f>
        <v>0</v>
      </c>
      <c r="K40" s="6">
        <f>'Raw Data'!I226/1000</f>
        <v>0</v>
      </c>
      <c r="L40" s="6">
        <f>'Raw Data'!J226/1000</f>
        <v>0</v>
      </c>
      <c r="M40" s="6">
        <f>'Raw Data'!K226/1000</f>
        <v>0</v>
      </c>
      <c r="N40" s="6">
        <f>'Raw Data'!L226/1000</f>
        <v>0</v>
      </c>
      <c r="O40" s="6">
        <f>'Raw Data'!M226/1000</f>
        <v>0</v>
      </c>
      <c r="P40" s="6">
        <f>'Raw Data'!N226/1000</f>
        <v>0</v>
      </c>
      <c r="Q40" s="6">
        <f>'Raw Data'!O226/1000</f>
        <v>0</v>
      </c>
      <c r="R40" s="6">
        <f>'Raw Data'!P226/1000</f>
        <v>0</v>
      </c>
      <c r="S40" s="6">
        <f>'Raw Data'!Q226/1000</f>
        <v>0</v>
      </c>
      <c r="T40" s="6">
        <f>'Raw Data'!R226/1000</f>
        <v>0</v>
      </c>
      <c r="U40" s="6">
        <f>'Raw Data'!S226/1000</f>
        <v>0</v>
      </c>
      <c r="V40" s="6">
        <f>'Raw Data'!T226/1000</f>
        <v>0</v>
      </c>
      <c r="W40" s="6">
        <f>'Raw Data'!U226/1000</f>
        <v>0</v>
      </c>
      <c r="X40" s="6">
        <f>'Raw Data'!V226/1000</f>
        <v>0</v>
      </c>
      <c r="Y40" s="6">
        <f>'Raw Data'!W226/1000</f>
        <v>0</v>
      </c>
      <c r="Z40" s="6">
        <f>'Raw Data'!X226/1000</f>
        <v>0</v>
      </c>
      <c r="AA40" s="6">
        <f>'Raw Data'!Y226/1000</f>
        <v>0</v>
      </c>
      <c r="AB40" s="6">
        <f>'Raw Data'!Z226/1000</f>
        <v>0</v>
      </c>
      <c r="AC40" s="6">
        <f>'Raw Data'!AA226/1000</f>
        <v>0</v>
      </c>
      <c r="AD40" s="6">
        <f>'Raw Data'!AB226/1000</f>
        <v>0</v>
      </c>
      <c r="AE40" s="6">
        <f>'Raw Data'!AC226/1000</f>
        <v>0</v>
      </c>
      <c r="AF40" s="6">
        <f>'Raw Data'!AD226/1000</f>
        <v>0</v>
      </c>
      <c r="AG40" s="6">
        <f>'Raw Data'!AE226/1000</f>
        <v>0</v>
      </c>
      <c r="AH40" s="6">
        <f>'Raw Data'!AF226/1000</f>
        <v>0</v>
      </c>
      <c r="AI40" s="6">
        <f>'Raw Data'!AG226/1000</f>
        <v>0</v>
      </c>
      <c r="AJ40" s="6">
        <f>'Raw Data'!AH226/1000</f>
        <v>0</v>
      </c>
      <c r="AK40" s="6">
        <f>'Raw Data'!AI226/1000</f>
        <v>0</v>
      </c>
      <c r="AL40" s="6">
        <f>'Raw Data'!AJ226/1000</f>
        <v>0</v>
      </c>
      <c r="AM40" s="6">
        <f>'Raw Data'!AK226/1000</f>
        <v>0</v>
      </c>
      <c r="AN40" s="6">
        <f>'Raw Data'!AL226/1000</f>
        <v>0</v>
      </c>
    </row>
    <row r="41" spans="2:40" hidden="1" outlineLevel="1" x14ac:dyDescent="0.3">
      <c r="C41" s="5" t="s">
        <v>353</v>
      </c>
      <c r="D41" s="6">
        <f>'Raw Data'!B227/1000</f>
        <v>0</v>
      </c>
      <c r="E41" s="6">
        <f>'Raw Data'!C227/1000</f>
        <v>0</v>
      </c>
      <c r="F41" s="6">
        <f>'Raw Data'!D227/1000</f>
        <v>0</v>
      </c>
      <c r="G41" s="6">
        <f>'Raw Data'!E227/1000</f>
        <v>0</v>
      </c>
      <c r="H41" s="6">
        <f>'Raw Data'!F227/1000</f>
        <v>0</v>
      </c>
      <c r="I41" s="6">
        <f>'Raw Data'!G227/1000</f>
        <v>0</v>
      </c>
      <c r="J41" s="6">
        <f>'Raw Data'!H227/1000</f>
        <v>0</v>
      </c>
      <c r="K41" s="6">
        <f>'Raw Data'!I227/1000</f>
        <v>0</v>
      </c>
      <c r="L41" s="6">
        <f>'Raw Data'!J227/1000</f>
        <v>0</v>
      </c>
      <c r="M41" s="6">
        <f>'Raw Data'!K227/1000</f>
        <v>0</v>
      </c>
      <c r="N41" s="6">
        <f>'Raw Data'!L227/1000</f>
        <v>0</v>
      </c>
      <c r="O41" s="6">
        <f>'Raw Data'!M227/1000</f>
        <v>0</v>
      </c>
      <c r="P41" s="6">
        <f>'Raw Data'!N227/1000</f>
        <v>0</v>
      </c>
      <c r="Q41" s="6">
        <f>'Raw Data'!O227/1000</f>
        <v>0</v>
      </c>
      <c r="R41" s="6">
        <f>'Raw Data'!P227/1000</f>
        <v>0</v>
      </c>
      <c r="S41" s="6">
        <f>'Raw Data'!Q227/1000</f>
        <v>0</v>
      </c>
      <c r="T41" s="6">
        <f>'Raw Data'!R227/1000</f>
        <v>0</v>
      </c>
      <c r="U41" s="6">
        <f>'Raw Data'!S227/1000</f>
        <v>0</v>
      </c>
      <c r="V41" s="6">
        <f>'Raw Data'!T227/1000</f>
        <v>0</v>
      </c>
      <c r="W41" s="6">
        <f>'Raw Data'!U227/1000</f>
        <v>0</v>
      </c>
      <c r="X41" s="6">
        <f>'Raw Data'!V227/1000</f>
        <v>0</v>
      </c>
      <c r="Y41" s="6">
        <f>'Raw Data'!W227/1000</f>
        <v>0</v>
      </c>
      <c r="Z41" s="6">
        <f>'Raw Data'!X227/1000</f>
        <v>0</v>
      </c>
      <c r="AA41" s="6">
        <f>'Raw Data'!Y227/1000</f>
        <v>0</v>
      </c>
      <c r="AB41" s="6">
        <f>'Raw Data'!Z227/1000</f>
        <v>0</v>
      </c>
      <c r="AC41" s="6">
        <f>'Raw Data'!AA227/1000</f>
        <v>0</v>
      </c>
      <c r="AD41" s="6">
        <f>'Raw Data'!AB227/1000</f>
        <v>0</v>
      </c>
      <c r="AE41" s="6">
        <f>'Raw Data'!AC227/1000</f>
        <v>0</v>
      </c>
      <c r="AF41" s="6">
        <f>'Raw Data'!AD227/1000</f>
        <v>0</v>
      </c>
      <c r="AG41" s="6">
        <f>'Raw Data'!AE227/1000</f>
        <v>0</v>
      </c>
      <c r="AH41" s="6">
        <f>'Raw Data'!AF227/1000</f>
        <v>0</v>
      </c>
      <c r="AI41" s="6">
        <f>'Raw Data'!AG227/1000</f>
        <v>0</v>
      </c>
      <c r="AJ41" s="6">
        <f>'Raw Data'!AH227/1000</f>
        <v>0</v>
      </c>
      <c r="AK41" s="6">
        <f>'Raw Data'!AI227/1000</f>
        <v>0</v>
      </c>
      <c r="AL41" s="6">
        <f>'Raw Data'!AJ227/1000</f>
        <v>0</v>
      </c>
      <c r="AM41" s="6">
        <f>'Raw Data'!AK227/1000</f>
        <v>0</v>
      </c>
      <c r="AN41" s="6">
        <f>'Raw Data'!AL227/1000</f>
        <v>0</v>
      </c>
    </row>
    <row r="42" spans="2:40" hidden="1" outlineLevel="1" x14ac:dyDescent="0.3">
      <c r="B42" s="30"/>
      <c r="C42" s="5" t="s">
        <v>36</v>
      </c>
      <c r="D42" s="6">
        <f>'Raw Data'!B228/1000</f>
        <v>27200</v>
      </c>
      <c r="E42" s="6">
        <f>'Raw Data'!C228/1000</f>
        <v>33954</v>
      </c>
      <c r="F42" s="6">
        <f>'Raw Data'!D228/1000</f>
        <v>38585</v>
      </c>
      <c r="G42" s="6">
        <f>'Raw Data'!E228/1000</f>
        <v>34574</v>
      </c>
      <c r="H42" s="6">
        <f>'Raw Data'!F228/1000</f>
        <v>32381</v>
      </c>
      <c r="I42" s="6">
        <f>'Raw Data'!G228/1000</f>
        <v>35043</v>
      </c>
      <c r="J42" s="6">
        <f>'Raw Data'!H228/1000</f>
        <v>38166</v>
      </c>
      <c r="K42" s="6">
        <f>'Raw Data'!I228/1000</f>
        <v>26445</v>
      </c>
      <c r="L42" s="6">
        <f>'Raw Data'!J228/1000</f>
        <v>57738</v>
      </c>
      <c r="M42" s="6">
        <f>'Raw Data'!K228/1000</f>
        <v>26029</v>
      </c>
      <c r="N42" s="6">
        <f>'Raw Data'!L228/1000</f>
        <v>28353</v>
      </c>
      <c r="O42" s="6">
        <f>'Raw Data'!M228/1000</f>
        <v>28475</v>
      </c>
      <c r="P42" s="6">
        <f>'Raw Data'!N228/1000</f>
        <v>16178</v>
      </c>
      <c r="Q42" s="6">
        <f>'Raw Data'!O228/1000</f>
        <v>26984</v>
      </c>
      <c r="R42" s="6">
        <f>'Raw Data'!P228/1000</f>
        <v>35510</v>
      </c>
      <c r="S42" s="6">
        <f>'Raw Data'!Q228/1000</f>
        <v>16090</v>
      </c>
      <c r="T42" s="30">
        <f t="shared" ref="T42:AN42" si="13">T38</f>
        <v>24353.880891804467</v>
      </c>
      <c r="U42" s="30">
        <f t="shared" si="13"/>
        <v>32461.386519805528</v>
      </c>
      <c r="V42" s="30">
        <f t="shared" si="13"/>
        <v>31007.354536993487</v>
      </c>
      <c r="W42" s="30">
        <f t="shared" si="13"/>
        <v>17581.1743643677</v>
      </c>
      <c r="X42" s="30">
        <f t="shared" si="13"/>
        <v>25737.7137704249</v>
      </c>
      <c r="Y42" s="30">
        <f t="shared" si="13"/>
        <v>27590.723370063406</v>
      </c>
      <c r="Z42" s="30">
        <f t="shared" si="13"/>
        <v>32395.265977432617</v>
      </c>
      <c r="AA42" s="30">
        <f t="shared" si="13"/>
        <v>19888.516672099315</v>
      </c>
      <c r="AB42" s="30">
        <f t="shared" si="13"/>
        <v>25895.28844022267</v>
      </c>
      <c r="AC42" s="30">
        <f t="shared" si="13"/>
        <v>24171.757693658499</v>
      </c>
      <c r="AD42" s="30">
        <f t="shared" si="13"/>
        <v>27723.642396784846</v>
      </c>
      <c r="AE42" s="30">
        <f t="shared" si="13"/>
        <v>16497.684388515201</v>
      </c>
      <c r="AF42" s="30">
        <f t="shared" si="13"/>
        <v>25207.790246527289</v>
      </c>
      <c r="AG42" s="30">
        <f t="shared" si="13"/>
        <v>23163.264878369206</v>
      </c>
      <c r="AH42" s="30">
        <f t="shared" si="13"/>
        <v>26592.569838190473</v>
      </c>
      <c r="AI42" s="30">
        <f t="shared" si="13"/>
        <v>13177.356110013247</v>
      </c>
      <c r="AJ42" s="30">
        <f t="shared" si="13"/>
        <v>24210.154091439945</v>
      </c>
      <c r="AK42" s="30">
        <f t="shared" si="13"/>
        <v>23284.581705461238</v>
      </c>
      <c r="AL42" s="30">
        <f t="shared" si="13"/>
        <v>25209.194242206184</v>
      </c>
      <c r="AM42" s="30">
        <f t="shared" si="13"/>
        <v>11719.802922651206</v>
      </c>
      <c r="AN42" s="30">
        <f t="shared" si="13"/>
        <v>21936.351391674471</v>
      </c>
    </row>
    <row r="43" spans="2:40" hidden="1" outlineLevel="1" x14ac:dyDescent="0.3">
      <c r="C43" s="5" t="s">
        <v>354</v>
      </c>
      <c r="D43" s="6">
        <f>'Raw Data'!B229/1000</f>
        <v>0</v>
      </c>
      <c r="E43" s="6">
        <f>'Raw Data'!C229/1000</f>
        <v>0</v>
      </c>
      <c r="F43" s="6">
        <f>'Raw Data'!D229/1000</f>
        <v>0</v>
      </c>
      <c r="G43" s="6">
        <f>'Raw Data'!E229/1000</f>
        <v>0</v>
      </c>
      <c r="H43" s="6">
        <f>'Raw Data'!F229/1000</f>
        <v>0</v>
      </c>
      <c r="I43" s="6">
        <f>'Raw Data'!G229/1000</f>
        <v>0</v>
      </c>
      <c r="J43" s="6">
        <f>'Raw Data'!H229/1000</f>
        <v>0</v>
      </c>
      <c r="K43" s="6">
        <f>'Raw Data'!I229/1000</f>
        <v>0</v>
      </c>
      <c r="L43" s="6">
        <f>'Raw Data'!J229/1000</f>
        <v>0</v>
      </c>
      <c r="M43" s="6">
        <f>'Raw Data'!K229/1000</f>
        <v>0</v>
      </c>
      <c r="N43" s="6">
        <f>'Raw Data'!L229/1000</f>
        <v>0</v>
      </c>
      <c r="O43" s="6">
        <f>'Raw Data'!M229/1000</f>
        <v>0</v>
      </c>
      <c r="P43" s="6">
        <f>'Raw Data'!N229/1000</f>
        <v>0</v>
      </c>
      <c r="Q43" s="6">
        <f>'Raw Data'!O229/1000</f>
        <v>0</v>
      </c>
      <c r="R43" s="6">
        <f>'Raw Data'!P229/1000</f>
        <v>0</v>
      </c>
      <c r="S43" s="6">
        <f>'Raw Data'!Q229/1000</f>
        <v>0</v>
      </c>
    </row>
    <row r="44" spans="2:40" hidden="1" outlineLevel="1" x14ac:dyDescent="0.3">
      <c r="C44" s="5" t="s">
        <v>355</v>
      </c>
      <c r="D44" s="6">
        <f>'Raw Data'!B230/1000</f>
        <v>0</v>
      </c>
      <c r="E44" s="6">
        <f>'Raw Data'!C230/1000</f>
        <v>0</v>
      </c>
      <c r="F44" s="6">
        <f>'Raw Data'!D230/1000</f>
        <v>0</v>
      </c>
      <c r="G44" s="6">
        <f>'Raw Data'!E230/1000</f>
        <v>0</v>
      </c>
      <c r="H44" s="6">
        <f>'Raw Data'!F230/1000</f>
        <v>0</v>
      </c>
      <c r="I44" s="6">
        <f>'Raw Data'!G230/1000</f>
        <v>0</v>
      </c>
      <c r="J44" s="6">
        <f>'Raw Data'!H230/1000</f>
        <v>0</v>
      </c>
      <c r="K44" s="6">
        <f>'Raw Data'!I230/1000</f>
        <v>0</v>
      </c>
      <c r="L44" s="6">
        <f>'Raw Data'!J230/1000</f>
        <v>0</v>
      </c>
      <c r="M44" s="6">
        <f>'Raw Data'!K230/1000</f>
        <v>0</v>
      </c>
      <c r="N44" s="6">
        <f>'Raw Data'!L230/1000</f>
        <v>0</v>
      </c>
      <c r="O44" s="6">
        <f>'Raw Data'!M230/1000</f>
        <v>0</v>
      </c>
      <c r="P44" s="6">
        <f>'Raw Data'!N230/1000</f>
        <v>0</v>
      </c>
      <c r="Q44" s="6">
        <f>'Raw Data'!O230/1000</f>
        <v>0</v>
      </c>
      <c r="R44" s="6">
        <f>'Raw Data'!P230/1000</f>
        <v>0</v>
      </c>
      <c r="S44" s="6">
        <f>'Raw Data'!Q230/1000</f>
        <v>0</v>
      </c>
    </row>
    <row r="45" spans="2:40" hidden="1" outlineLevel="1" x14ac:dyDescent="0.3">
      <c r="B45" s="30"/>
      <c r="C45" s="5" t="s">
        <v>356</v>
      </c>
      <c r="D45" s="6">
        <f>'Raw Data'!B231/1000</f>
        <v>27200</v>
      </c>
      <c r="E45" s="6">
        <f>'Raw Data'!C231/1000</f>
        <v>33954</v>
      </c>
      <c r="F45" s="6">
        <f>'Raw Data'!D231/1000</f>
        <v>38585</v>
      </c>
      <c r="G45" s="6">
        <f>'Raw Data'!E231/1000</f>
        <v>34574</v>
      </c>
      <c r="H45" s="6">
        <f>'Raw Data'!F231/1000</f>
        <v>32381</v>
      </c>
      <c r="I45" s="6">
        <f>'Raw Data'!G231/1000</f>
        <v>35043</v>
      </c>
      <c r="J45" s="6">
        <f>'Raw Data'!H231/1000</f>
        <v>38166</v>
      </c>
      <c r="K45" s="6">
        <f>'Raw Data'!I231/1000</f>
        <v>26445</v>
      </c>
      <c r="L45" s="6">
        <f>'Raw Data'!J231/1000</f>
        <v>57738</v>
      </c>
      <c r="M45" s="6">
        <f>'Raw Data'!K231/1000</f>
        <v>26029</v>
      </c>
      <c r="N45" s="6">
        <f>'Raw Data'!L231/1000</f>
        <v>28353</v>
      </c>
      <c r="O45" s="6">
        <f>'Raw Data'!M231/1000</f>
        <v>28475</v>
      </c>
      <c r="P45" s="6">
        <f>'Raw Data'!N231/1000</f>
        <v>16178</v>
      </c>
      <c r="Q45" s="6">
        <f>'Raw Data'!O231/1000</f>
        <v>26984</v>
      </c>
      <c r="R45" s="6">
        <f>'Raw Data'!P231/1000</f>
        <v>35510</v>
      </c>
      <c r="S45" s="6">
        <f>'Raw Data'!Q231/1000</f>
        <v>16090</v>
      </c>
      <c r="T45" s="30">
        <f t="shared" ref="T45:AN45" si="14">T42</f>
        <v>24353.880891804467</v>
      </c>
      <c r="U45" s="30">
        <f t="shared" si="14"/>
        <v>32461.386519805528</v>
      </c>
      <c r="V45" s="30">
        <f t="shared" si="14"/>
        <v>31007.354536993487</v>
      </c>
      <c r="W45" s="30">
        <f t="shared" si="14"/>
        <v>17581.1743643677</v>
      </c>
      <c r="X45" s="30">
        <f t="shared" si="14"/>
        <v>25737.7137704249</v>
      </c>
      <c r="Y45" s="30">
        <f t="shared" si="14"/>
        <v>27590.723370063406</v>
      </c>
      <c r="Z45" s="30">
        <f t="shared" si="14"/>
        <v>32395.265977432617</v>
      </c>
      <c r="AA45" s="30">
        <f t="shared" si="14"/>
        <v>19888.516672099315</v>
      </c>
      <c r="AB45" s="30">
        <f t="shared" si="14"/>
        <v>25895.28844022267</v>
      </c>
      <c r="AC45" s="30">
        <f t="shared" si="14"/>
        <v>24171.757693658499</v>
      </c>
      <c r="AD45" s="30">
        <f t="shared" si="14"/>
        <v>27723.642396784846</v>
      </c>
      <c r="AE45" s="30">
        <f t="shared" si="14"/>
        <v>16497.684388515201</v>
      </c>
      <c r="AF45" s="30">
        <f t="shared" si="14"/>
        <v>25207.790246527289</v>
      </c>
      <c r="AG45" s="30">
        <f t="shared" si="14"/>
        <v>23163.264878369206</v>
      </c>
      <c r="AH45" s="30">
        <f t="shared" si="14"/>
        <v>26592.569838190473</v>
      </c>
      <c r="AI45" s="30">
        <f t="shared" si="14"/>
        <v>13177.356110013247</v>
      </c>
      <c r="AJ45" s="30">
        <f t="shared" si="14"/>
        <v>24210.154091439945</v>
      </c>
      <c r="AK45" s="30">
        <f t="shared" si="14"/>
        <v>23284.581705461238</v>
      </c>
      <c r="AL45" s="30">
        <f t="shared" si="14"/>
        <v>25209.194242206184</v>
      </c>
      <c r="AM45" s="30">
        <f t="shared" si="14"/>
        <v>11719.802922651206</v>
      </c>
      <c r="AN45" s="30">
        <f t="shared" si="14"/>
        <v>21936.351391674471</v>
      </c>
    </row>
    <row r="46" spans="2:40" hidden="1" outlineLevel="1" x14ac:dyDescent="0.3">
      <c r="C46" s="5" t="s">
        <v>357</v>
      </c>
      <c r="D46" s="6">
        <f>'Raw Data'!B232/1000</f>
        <v>0</v>
      </c>
      <c r="E46" s="6">
        <f>'Raw Data'!C232/1000</f>
        <v>0</v>
      </c>
      <c r="F46" s="6">
        <f>'Raw Data'!D232/1000</f>
        <v>0</v>
      </c>
      <c r="G46" s="6">
        <f>'Raw Data'!E232/1000</f>
        <v>0</v>
      </c>
      <c r="H46" s="6">
        <f>'Raw Data'!F232/1000</f>
        <v>0</v>
      </c>
      <c r="I46" s="6">
        <f>'Raw Data'!G232/1000</f>
        <v>0</v>
      </c>
      <c r="J46" s="6">
        <f>'Raw Data'!H232/1000</f>
        <v>0</v>
      </c>
      <c r="K46" s="6">
        <f>'Raw Data'!I232/1000</f>
        <v>0</v>
      </c>
      <c r="L46" s="6">
        <f>'Raw Data'!J232/1000</f>
        <v>0</v>
      </c>
      <c r="M46" s="6">
        <f>'Raw Data'!K232/1000</f>
        <v>0</v>
      </c>
      <c r="N46" s="6">
        <f>'Raw Data'!L232/1000</f>
        <v>0</v>
      </c>
      <c r="O46" s="6">
        <f>'Raw Data'!M232/1000</f>
        <v>0</v>
      </c>
      <c r="P46" s="6">
        <f>'Raw Data'!N232/1000</f>
        <v>0</v>
      </c>
      <c r="Q46" s="6">
        <f>'Raw Data'!O232/1000</f>
        <v>0</v>
      </c>
      <c r="R46" s="6">
        <f>'Raw Data'!P232/1000</f>
        <v>0</v>
      </c>
      <c r="S46" s="6">
        <f>'Raw Data'!Q232/1000</f>
        <v>0</v>
      </c>
    </row>
    <row r="47" spans="2:40" hidden="1" outlineLevel="1" x14ac:dyDescent="0.3">
      <c r="B47" s="30"/>
      <c r="C47" s="5" t="s">
        <v>358</v>
      </c>
      <c r="D47" s="6">
        <f>'Raw Data'!B233/1000</f>
        <v>27200</v>
      </c>
      <c r="E47" s="6">
        <f>'Raw Data'!C233/1000</f>
        <v>33954</v>
      </c>
      <c r="F47" s="6">
        <f>'Raw Data'!D233/1000</f>
        <v>38585</v>
      </c>
      <c r="G47" s="6">
        <f>'Raw Data'!E233/1000</f>
        <v>34574</v>
      </c>
      <c r="H47" s="6">
        <f>'Raw Data'!F233/1000</f>
        <v>32381</v>
      </c>
      <c r="I47" s="6">
        <f>'Raw Data'!G233/1000</f>
        <v>35043</v>
      </c>
      <c r="J47" s="6">
        <f>'Raw Data'!H233/1000</f>
        <v>38166</v>
      </c>
      <c r="K47" s="6">
        <f>'Raw Data'!I233/1000</f>
        <v>26445</v>
      </c>
      <c r="L47" s="6">
        <f>'Raw Data'!J233/1000</f>
        <v>57738</v>
      </c>
      <c r="M47" s="6">
        <f>'Raw Data'!K233/1000</f>
        <v>26029</v>
      </c>
      <c r="N47" s="6">
        <f>'Raw Data'!L233/1000</f>
        <v>28353</v>
      </c>
      <c r="O47" s="6">
        <f>'Raw Data'!M233/1000</f>
        <v>28475</v>
      </c>
      <c r="P47" s="6">
        <f>'Raw Data'!N233/1000</f>
        <v>16178</v>
      </c>
      <c r="Q47" s="6">
        <f>'Raw Data'!O233/1000</f>
        <v>26984</v>
      </c>
      <c r="R47" s="6">
        <f>'Raw Data'!P233/1000</f>
        <v>35510</v>
      </c>
      <c r="S47" s="6">
        <f>'Raw Data'!Q233/1000</f>
        <v>16090</v>
      </c>
      <c r="T47" s="30">
        <f t="shared" ref="T47:AN47" si="15">T45</f>
        <v>24353.880891804467</v>
      </c>
      <c r="U47" s="30">
        <f t="shared" si="15"/>
        <v>32461.386519805528</v>
      </c>
      <c r="V47" s="30">
        <f t="shared" si="15"/>
        <v>31007.354536993487</v>
      </c>
      <c r="W47" s="30">
        <f t="shared" si="15"/>
        <v>17581.1743643677</v>
      </c>
      <c r="X47" s="30">
        <f t="shared" si="15"/>
        <v>25737.7137704249</v>
      </c>
      <c r="Y47" s="30">
        <f t="shared" si="15"/>
        <v>27590.723370063406</v>
      </c>
      <c r="Z47" s="30">
        <f t="shared" si="15"/>
        <v>32395.265977432617</v>
      </c>
      <c r="AA47" s="30">
        <f t="shared" si="15"/>
        <v>19888.516672099315</v>
      </c>
      <c r="AB47" s="30">
        <f t="shared" si="15"/>
        <v>25895.28844022267</v>
      </c>
      <c r="AC47" s="30">
        <f t="shared" si="15"/>
        <v>24171.757693658499</v>
      </c>
      <c r="AD47" s="30">
        <f t="shared" si="15"/>
        <v>27723.642396784846</v>
      </c>
      <c r="AE47" s="30">
        <f t="shared" si="15"/>
        <v>16497.684388515201</v>
      </c>
      <c r="AF47" s="30">
        <f t="shared" si="15"/>
        <v>25207.790246527289</v>
      </c>
      <c r="AG47" s="30">
        <f t="shared" si="15"/>
        <v>23163.264878369206</v>
      </c>
      <c r="AH47" s="30">
        <f t="shared" si="15"/>
        <v>26592.569838190473</v>
      </c>
      <c r="AI47" s="30">
        <f t="shared" si="15"/>
        <v>13177.356110013247</v>
      </c>
      <c r="AJ47" s="30">
        <f t="shared" si="15"/>
        <v>24210.154091439945</v>
      </c>
      <c r="AK47" s="30">
        <f t="shared" si="15"/>
        <v>23284.581705461238</v>
      </c>
      <c r="AL47" s="30">
        <f t="shared" si="15"/>
        <v>25209.194242206184</v>
      </c>
      <c r="AM47" s="30">
        <f t="shared" si="15"/>
        <v>11719.802922651206</v>
      </c>
      <c r="AN47" s="30">
        <f t="shared" si="15"/>
        <v>21936.351391674471</v>
      </c>
    </row>
    <row r="48" spans="2:40" hidden="1" outlineLevel="1" x14ac:dyDescent="0.3">
      <c r="C48" s="5" t="s">
        <v>359</v>
      </c>
      <c r="D48" s="6">
        <f>'Raw Data'!B234/1000</f>
        <v>0</v>
      </c>
      <c r="E48" s="6">
        <f>'Raw Data'!C234/1000</f>
        <v>0</v>
      </c>
      <c r="F48" s="6">
        <f>'Raw Data'!D234/1000</f>
        <v>0</v>
      </c>
      <c r="G48" s="6">
        <f>'Raw Data'!E234/1000</f>
        <v>0</v>
      </c>
      <c r="H48" s="6">
        <f>'Raw Data'!F234/1000</f>
        <v>0</v>
      </c>
      <c r="I48" s="6">
        <f>'Raw Data'!G234/1000</f>
        <v>0</v>
      </c>
      <c r="J48" s="6">
        <f>'Raw Data'!H234/1000</f>
        <v>0</v>
      </c>
      <c r="K48" s="6">
        <f>'Raw Data'!I234/1000</f>
        <v>0</v>
      </c>
      <c r="L48" s="6">
        <f>'Raw Data'!J234/1000</f>
        <v>0</v>
      </c>
      <c r="M48" s="6">
        <f>'Raw Data'!K234/1000</f>
        <v>0</v>
      </c>
      <c r="N48" s="6">
        <f>'Raw Data'!L234/1000</f>
        <v>0</v>
      </c>
      <c r="O48" s="6">
        <f>'Raw Data'!M234/1000</f>
        <v>0</v>
      </c>
      <c r="P48" s="6">
        <f>'Raw Data'!N234/1000</f>
        <v>0</v>
      </c>
      <c r="Q48" s="6">
        <f>'Raw Data'!O234/1000</f>
        <v>0</v>
      </c>
      <c r="R48" s="6">
        <f>'Raw Data'!P234/1000</f>
        <v>0</v>
      </c>
      <c r="S48" s="6">
        <f>'Raw Data'!Q234/1000</f>
        <v>0</v>
      </c>
    </row>
    <row r="49" spans="1:16384" collapsed="1" x14ac:dyDescent="0.3">
      <c r="B49" s="30"/>
      <c r="C49" s="80" t="s">
        <v>360</v>
      </c>
      <c r="D49" s="117">
        <f t="shared" ref="D49:AN49" si="16">D47</f>
        <v>27200</v>
      </c>
      <c r="E49" s="117">
        <f t="shared" si="16"/>
        <v>33954</v>
      </c>
      <c r="F49" s="117">
        <f t="shared" si="16"/>
        <v>38585</v>
      </c>
      <c r="G49" s="117">
        <f t="shared" si="16"/>
        <v>34574</v>
      </c>
      <c r="H49" s="117">
        <f t="shared" si="16"/>
        <v>32381</v>
      </c>
      <c r="I49" s="117">
        <f t="shared" si="16"/>
        <v>35043</v>
      </c>
      <c r="J49" s="117">
        <f t="shared" si="16"/>
        <v>38166</v>
      </c>
      <c r="K49" s="117">
        <f t="shared" si="16"/>
        <v>26445</v>
      </c>
      <c r="L49" s="117">
        <f t="shared" si="16"/>
        <v>57738</v>
      </c>
      <c r="M49" s="117">
        <f t="shared" si="16"/>
        <v>26029</v>
      </c>
      <c r="N49" s="117">
        <f t="shared" si="16"/>
        <v>28353</v>
      </c>
      <c r="O49" s="117">
        <f t="shared" si="16"/>
        <v>28475</v>
      </c>
      <c r="P49" s="117">
        <f t="shared" si="16"/>
        <v>16178</v>
      </c>
      <c r="Q49" s="117">
        <f t="shared" si="16"/>
        <v>26984</v>
      </c>
      <c r="R49" s="117">
        <f t="shared" si="16"/>
        <v>35510</v>
      </c>
      <c r="S49" s="117">
        <f t="shared" si="16"/>
        <v>16090</v>
      </c>
      <c r="T49" s="117">
        <f t="shared" si="16"/>
        <v>24353.880891804467</v>
      </c>
      <c r="U49" s="117">
        <f t="shared" si="16"/>
        <v>32461.386519805528</v>
      </c>
      <c r="V49" s="117">
        <f t="shared" si="16"/>
        <v>31007.354536993487</v>
      </c>
      <c r="W49" s="117">
        <f t="shared" si="16"/>
        <v>17581.1743643677</v>
      </c>
      <c r="X49" s="117">
        <f t="shared" si="16"/>
        <v>25737.7137704249</v>
      </c>
      <c r="Y49" s="117">
        <f t="shared" si="16"/>
        <v>27590.723370063406</v>
      </c>
      <c r="Z49" s="117">
        <f t="shared" si="16"/>
        <v>32395.265977432617</v>
      </c>
      <c r="AA49" s="117">
        <f t="shared" si="16"/>
        <v>19888.516672099315</v>
      </c>
      <c r="AB49" s="117">
        <f t="shared" si="16"/>
        <v>25895.28844022267</v>
      </c>
      <c r="AC49" s="117">
        <f t="shared" si="16"/>
        <v>24171.757693658499</v>
      </c>
      <c r="AD49" s="117">
        <f t="shared" si="16"/>
        <v>27723.642396784846</v>
      </c>
      <c r="AE49" s="117">
        <f t="shared" si="16"/>
        <v>16497.684388515201</v>
      </c>
      <c r="AF49" s="117">
        <f t="shared" si="16"/>
        <v>25207.790246527289</v>
      </c>
      <c r="AG49" s="117">
        <f t="shared" si="16"/>
        <v>23163.264878369206</v>
      </c>
      <c r="AH49" s="117">
        <f t="shared" si="16"/>
        <v>26592.569838190473</v>
      </c>
      <c r="AI49" s="117">
        <f t="shared" si="16"/>
        <v>13177.356110013247</v>
      </c>
      <c r="AJ49" s="117">
        <f t="shared" si="16"/>
        <v>24210.154091439945</v>
      </c>
      <c r="AK49" s="117">
        <f t="shared" si="16"/>
        <v>23284.581705461238</v>
      </c>
      <c r="AL49" s="117">
        <f t="shared" si="16"/>
        <v>25209.194242206184</v>
      </c>
      <c r="AM49" s="117">
        <f t="shared" si="16"/>
        <v>11719.802922651206</v>
      </c>
      <c r="AN49" s="117">
        <f t="shared" si="16"/>
        <v>21936.351391674471</v>
      </c>
    </row>
    <row r="50" spans="1:16384" s="52" customFormat="1" x14ac:dyDescent="0.3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149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  <c r="RV50" s="30"/>
      <c r="RW50" s="30"/>
      <c r="RX50" s="30"/>
      <c r="RY50" s="30"/>
      <c r="RZ50" s="30"/>
      <c r="SA50" s="30"/>
      <c r="SB50" s="30"/>
      <c r="SC50" s="30"/>
      <c r="SD50" s="30"/>
      <c r="SE50" s="30"/>
      <c r="SF50" s="30"/>
      <c r="SG50" s="30"/>
      <c r="SH50" s="30"/>
      <c r="SI50" s="30"/>
      <c r="SJ50" s="30"/>
      <c r="SK50" s="30"/>
      <c r="SL50" s="30"/>
      <c r="SM50" s="30"/>
      <c r="SN50" s="30"/>
      <c r="SO50" s="30"/>
      <c r="SP50" s="30"/>
      <c r="SQ50" s="30"/>
      <c r="SR50" s="30"/>
      <c r="SS50" s="30"/>
      <c r="ST50" s="30"/>
      <c r="SU50" s="30"/>
      <c r="SV50" s="30"/>
      <c r="SW50" s="30"/>
      <c r="SX50" s="30"/>
      <c r="SY50" s="30"/>
      <c r="SZ50" s="30"/>
      <c r="TA50" s="30"/>
      <c r="TB50" s="30"/>
      <c r="TC50" s="30"/>
      <c r="TD50" s="30"/>
      <c r="TE50" s="30"/>
      <c r="TF50" s="30"/>
      <c r="TG50" s="30"/>
      <c r="TH50" s="30"/>
      <c r="TI50" s="30"/>
      <c r="TJ50" s="30"/>
      <c r="TK50" s="30"/>
      <c r="TL50" s="30"/>
      <c r="TM50" s="30"/>
      <c r="TN50" s="30"/>
      <c r="TO50" s="30"/>
      <c r="TP50" s="30"/>
      <c r="TQ50" s="30"/>
      <c r="TR50" s="30"/>
      <c r="TS50" s="30"/>
      <c r="TT50" s="30"/>
      <c r="TU50" s="30"/>
      <c r="TV50" s="30"/>
      <c r="TW50" s="30"/>
      <c r="TX50" s="30"/>
      <c r="TY50" s="30"/>
      <c r="TZ50" s="30"/>
      <c r="UA50" s="30"/>
      <c r="UB50" s="30"/>
      <c r="UC50" s="30"/>
      <c r="UD50" s="30"/>
      <c r="UE50" s="30"/>
      <c r="UF50" s="30"/>
      <c r="UG50" s="30"/>
      <c r="UH50" s="30"/>
      <c r="UI50" s="30"/>
      <c r="UJ50" s="30"/>
      <c r="UK50" s="30"/>
      <c r="UL50" s="30"/>
      <c r="UM50" s="30"/>
      <c r="UN50" s="30"/>
      <c r="UO50" s="30"/>
      <c r="UP50" s="30"/>
      <c r="UQ50" s="30"/>
      <c r="UR50" s="30"/>
      <c r="US50" s="30"/>
      <c r="UT50" s="30"/>
      <c r="UU50" s="30"/>
      <c r="UV50" s="30"/>
      <c r="UW50" s="30"/>
      <c r="UX50" s="30"/>
      <c r="UY50" s="30"/>
      <c r="UZ50" s="30"/>
      <c r="VA50" s="30"/>
      <c r="VB50" s="30"/>
      <c r="VC50" s="30"/>
      <c r="VD50" s="30"/>
      <c r="VE50" s="30"/>
      <c r="VF50" s="30"/>
      <c r="VG50" s="30"/>
      <c r="VH50" s="30"/>
      <c r="VI50" s="30"/>
      <c r="VJ50" s="30"/>
      <c r="VK50" s="30"/>
      <c r="VL50" s="30"/>
      <c r="VM50" s="30"/>
      <c r="VN50" s="30"/>
      <c r="VO50" s="30"/>
      <c r="VP50" s="30"/>
      <c r="VQ50" s="30"/>
      <c r="VR50" s="30"/>
      <c r="VS50" s="30"/>
      <c r="VT50" s="30"/>
      <c r="VU50" s="30"/>
      <c r="VV50" s="30"/>
      <c r="VW50" s="30"/>
      <c r="VX50" s="30"/>
      <c r="VY50" s="30"/>
      <c r="VZ50" s="30"/>
      <c r="WA50" s="30"/>
      <c r="WB50" s="30"/>
      <c r="WC50" s="30"/>
      <c r="WD50" s="30"/>
      <c r="WE50" s="30"/>
      <c r="WF50" s="30"/>
      <c r="WG50" s="30"/>
      <c r="WH50" s="30"/>
      <c r="WI50" s="30"/>
      <c r="WJ50" s="30"/>
      <c r="WK50" s="30"/>
      <c r="WL50" s="30"/>
      <c r="WM50" s="30"/>
      <c r="WN50" s="30"/>
      <c r="WO50" s="30"/>
      <c r="WP50" s="30"/>
      <c r="WQ50" s="30"/>
      <c r="WR50" s="30"/>
      <c r="WS50" s="30"/>
      <c r="WT50" s="30"/>
      <c r="WU50" s="30"/>
      <c r="WV50" s="30"/>
      <c r="WW50" s="30"/>
      <c r="WX50" s="30"/>
      <c r="WY50" s="30"/>
      <c r="WZ50" s="30"/>
      <c r="XA50" s="30"/>
      <c r="XB50" s="30"/>
      <c r="XC50" s="30"/>
      <c r="XD50" s="30"/>
      <c r="XE50" s="30"/>
      <c r="XF50" s="30"/>
      <c r="XG50" s="30"/>
      <c r="XH50" s="30"/>
      <c r="XI50" s="30"/>
      <c r="XJ50" s="30"/>
      <c r="XK50" s="30"/>
      <c r="XL50" s="30"/>
      <c r="XM50" s="30"/>
      <c r="XN50" s="30"/>
      <c r="XO50" s="30"/>
      <c r="XP50" s="30"/>
      <c r="XQ50" s="30"/>
      <c r="XR50" s="30"/>
      <c r="XS50" s="30"/>
      <c r="XT50" s="30"/>
      <c r="XU50" s="30"/>
      <c r="XV50" s="30"/>
      <c r="XW50" s="30"/>
      <c r="XX50" s="30"/>
      <c r="XY50" s="30"/>
      <c r="XZ50" s="30"/>
      <c r="YA50" s="30"/>
      <c r="YB50" s="30"/>
      <c r="YC50" s="30"/>
      <c r="YD50" s="30"/>
      <c r="YE50" s="30"/>
      <c r="YF50" s="30"/>
      <c r="YG50" s="30"/>
      <c r="YH50" s="30"/>
      <c r="YI50" s="30"/>
      <c r="YJ50" s="30"/>
      <c r="YK50" s="30"/>
      <c r="YL50" s="30"/>
      <c r="YM50" s="30"/>
      <c r="YN50" s="30"/>
      <c r="YO50" s="30"/>
      <c r="YP50" s="30"/>
      <c r="YQ50" s="30"/>
      <c r="YR50" s="30"/>
      <c r="YS50" s="30"/>
      <c r="YT50" s="30"/>
      <c r="YU50" s="30"/>
      <c r="YV50" s="30"/>
      <c r="YW50" s="30"/>
      <c r="YX50" s="30"/>
      <c r="YY50" s="30"/>
      <c r="YZ50" s="30"/>
      <c r="ZA50" s="30"/>
      <c r="ZB50" s="30"/>
      <c r="ZC50" s="30"/>
      <c r="ZD50" s="30"/>
      <c r="ZE50" s="30"/>
      <c r="ZF50" s="30"/>
      <c r="ZG50" s="30"/>
      <c r="ZH50" s="30"/>
      <c r="ZI50" s="30"/>
      <c r="ZJ50" s="30"/>
      <c r="ZK50" s="30"/>
      <c r="ZL50" s="30"/>
      <c r="ZM50" s="30"/>
      <c r="ZN50" s="30"/>
      <c r="ZO50" s="30"/>
      <c r="ZP50" s="30"/>
      <c r="ZQ50" s="30"/>
      <c r="ZR50" s="30"/>
      <c r="ZS50" s="30"/>
      <c r="ZT50" s="30"/>
      <c r="ZU50" s="30"/>
      <c r="ZV50" s="30"/>
      <c r="ZW50" s="30"/>
      <c r="ZX50" s="30"/>
      <c r="ZY50" s="30"/>
      <c r="ZZ50" s="30"/>
      <c r="AAA50" s="30"/>
      <c r="AAB50" s="30"/>
      <c r="AAC50" s="30"/>
      <c r="AAD50" s="30"/>
      <c r="AAE50" s="30"/>
      <c r="AAF50" s="30"/>
      <c r="AAG50" s="30"/>
      <c r="AAH50" s="30"/>
      <c r="AAI50" s="30"/>
      <c r="AAJ50" s="30"/>
      <c r="AAK50" s="30"/>
      <c r="AAL50" s="30"/>
      <c r="AAM50" s="30"/>
      <c r="AAN50" s="30"/>
      <c r="AAO50" s="30"/>
      <c r="AAP50" s="30"/>
      <c r="AAQ50" s="30"/>
      <c r="AAR50" s="30"/>
      <c r="AAS50" s="30"/>
      <c r="AAT50" s="30"/>
      <c r="AAU50" s="30"/>
      <c r="AAV50" s="30"/>
      <c r="AAW50" s="30"/>
      <c r="AAX50" s="30"/>
      <c r="AAY50" s="30"/>
      <c r="AAZ50" s="30"/>
      <c r="ABA50" s="30"/>
      <c r="ABB50" s="30"/>
      <c r="ABC50" s="30"/>
      <c r="ABD50" s="30"/>
      <c r="ABE50" s="30"/>
      <c r="ABF50" s="30"/>
      <c r="ABG50" s="30"/>
      <c r="ABH50" s="30"/>
      <c r="ABI50" s="30"/>
      <c r="ABJ50" s="30"/>
      <c r="ABK50" s="30"/>
      <c r="ABL50" s="30"/>
      <c r="ABM50" s="30"/>
      <c r="ABN50" s="30"/>
      <c r="ABO50" s="30"/>
      <c r="ABP50" s="30"/>
      <c r="ABQ50" s="30"/>
      <c r="ABR50" s="30"/>
      <c r="ABS50" s="30"/>
      <c r="ABT50" s="30"/>
      <c r="ABU50" s="30"/>
      <c r="ABV50" s="30"/>
      <c r="ABW50" s="30"/>
      <c r="ABX50" s="30"/>
      <c r="ABY50" s="30"/>
      <c r="ABZ50" s="30"/>
      <c r="ACA50" s="30"/>
      <c r="ACB50" s="30"/>
      <c r="ACC50" s="30"/>
      <c r="ACD50" s="30"/>
      <c r="ACE50" s="30"/>
      <c r="ACF50" s="30"/>
      <c r="ACG50" s="30"/>
      <c r="ACH50" s="30"/>
      <c r="ACI50" s="30"/>
      <c r="ACJ50" s="30"/>
      <c r="ACK50" s="30"/>
      <c r="ACL50" s="30"/>
      <c r="ACM50" s="30"/>
      <c r="ACN50" s="30"/>
      <c r="ACO50" s="30"/>
      <c r="ACP50" s="30"/>
      <c r="ACQ50" s="30"/>
      <c r="ACR50" s="30"/>
      <c r="ACS50" s="30"/>
      <c r="ACT50" s="30"/>
      <c r="ACU50" s="30"/>
      <c r="ACV50" s="30"/>
      <c r="ACW50" s="30"/>
      <c r="ACX50" s="30"/>
      <c r="ACY50" s="30"/>
      <c r="ACZ50" s="30"/>
      <c r="ADA50" s="30"/>
      <c r="ADB50" s="30"/>
      <c r="ADC50" s="30"/>
      <c r="ADD50" s="30"/>
      <c r="ADE50" s="30"/>
      <c r="ADF50" s="30"/>
      <c r="ADG50" s="30"/>
      <c r="ADH50" s="30"/>
      <c r="ADI50" s="30"/>
      <c r="ADJ50" s="30"/>
      <c r="ADK50" s="30"/>
      <c r="ADL50" s="30"/>
      <c r="ADM50" s="30"/>
      <c r="ADN50" s="30"/>
      <c r="ADO50" s="30"/>
      <c r="ADP50" s="30"/>
      <c r="ADQ50" s="30"/>
      <c r="ADR50" s="30"/>
      <c r="ADS50" s="30"/>
      <c r="ADT50" s="30"/>
      <c r="ADU50" s="30"/>
      <c r="ADV50" s="30"/>
      <c r="ADW50" s="30"/>
      <c r="ADX50" s="30"/>
      <c r="ADY50" s="30"/>
      <c r="ADZ50" s="30"/>
      <c r="AEA50" s="30"/>
      <c r="AEB50" s="30"/>
      <c r="AEC50" s="30"/>
      <c r="AED50" s="30"/>
      <c r="AEE50" s="30"/>
      <c r="AEF50" s="30"/>
      <c r="AEG50" s="30"/>
      <c r="AEH50" s="30"/>
      <c r="AEI50" s="30"/>
      <c r="AEJ50" s="30"/>
      <c r="AEK50" s="30"/>
      <c r="AEL50" s="30"/>
      <c r="AEM50" s="30"/>
      <c r="AEN50" s="30"/>
      <c r="AEO50" s="30"/>
      <c r="AEP50" s="30"/>
      <c r="AEQ50" s="30"/>
      <c r="AER50" s="30"/>
      <c r="AES50" s="30"/>
      <c r="AET50" s="30"/>
      <c r="AEU50" s="30"/>
      <c r="AEV50" s="30"/>
      <c r="AEW50" s="30"/>
      <c r="AEX50" s="30"/>
      <c r="AEY50" s="30"/>
      <c r="AEZ50" s="30"/>
      <c r="AFA50" s="30"/>
      <c r="AFB50" s="30"/>
      <c r="AFC50" s="30"/>
      <c r="AFD50" s="30"/>
      <c r="AFE50" s="30"/>
      <c r="AFF50" s="30"/>
      <c r="AFG50" s="30"/>
      <c r="AFH50" s="30"/>
      <c r="AFI50" s="30"/>
      <c r="AFJ50" s="30"/>
      <c r="AFK50" s="30"/>
      <c r="AFL50" s="30"/>
      <c r="AFM50" s="30"/>
      <c r="AFN50" s="30"/>
      <c r="AFO50" s="30"/>
      <c r="AFP50" s="30"/>
      <c r="AFQ50" s="30"/>
      <c r="AFR50" s="30"/>
      <c r="AFS50" s="30"/>
      <c r="AFT50" s="30"/>
      <c r="AFU50" s="30"/>
      <c r="AFV50" s="30"/>
      <c r="AFW50" s="30"/>
      <c r="AFX50" s="30"/>
      <c r="AFY50" s="30"/>
      <c r="AFZ50" s="30"/>
      <c r="AGA50" s="30"/>
      <c r="AGB50" s="30"/>
      <c r="AGC50" s="30"/>
      <c r="AGD50" s="30"/>
      <c r="AGE50" s="30"/>
      <c r="AGF50" s="30"/>
      <c r="AGG50" s="30"/>
      <c r="AGH50" s="30"/>
      <c r="AGI50" s="30"/>
      <c r="AGJ50" s="30"/>
      <c r="AGK50" s="30"/>
      <c r="AGL50" s="30"/>
      <c r="AGM50" s="30"/>
      <c r="AGN50" s="30"/>
      <c r="AGO50" s="30"/>
      <c r="AGP50" s="30"/>
      <c r="AGQ50" s="30"/>
      <c r="AGR50" s="30"/>
      <c r="AGS50" s="30"/>
      <c r="AGT50" s="30"/>
      <c r="AGU50" s="30"/>
      <c r="AGV50" s="30"/>
      <c r="AGW50" s="30"/>
      <c r="AGX50" s="30"/>
      <c r="AGY50" s="30"/>
      <c r="AGZ50" s="30"/>
      <c r="AHA50" s="30"/>
      <c r="AHB50" s="30"/>
      <c r="AHC50" s="30"/>
      <c r="AHD50" s="30"/>
      <c r="AHE50" s="30"/>
      <c r="AHF50" s="30"/>
      <c r="AHG50" s="30"/>
      <c r="AHH50" s="30"/>
      <c r="AHI50" s="30"/>
      <c r="AHJ50" s="30"/>
      <c r="AHK50" s="30"/>
      <c r="AHL50" s="30"/>
      <c r="AHM50" s="30"/>
      <c r="AHN50" s="30"/>
      <c r="AHO50" s="30"/>
      <c r="AHP50" s="30"/>
      <c r="AHQ50" s="30"/>
      <c r="AHR50" s="30"/>
      <c r="AHS50" s="30"/>
      <c r="AHT50" s="30"/>
      <c r="AHU50" s="30"/>
      <c r="AHV50" s="30"/>
      <c r="AHW50" s="30"/>
      <c r="AHX50" s="30"/>
      <c r="AHY50" s="30"/>
      <c r="AHZ50" s="30"/>
      <c r="AIA50" s="30"/>
      <c r="AIB50" s="30"/>
      <c r="AIC50" s="30"/>
      <c r="AID50" s="30"/>
      <c r="AIE50" s="30"/>
      <c r="AIF50" s="30"/>
      <c r="AIG50" s="30"/>
      <c r="AIH50" s="30"/>
      <c r="AII50" s="30"/>
      <c r="AIJ50" s="30"/>
      <c r="AIK50" s="30"/>
      <c r="AIL50" s="30"/>
      <c r="AIM50" s="30"/>
      <c r="AIN50" s="30"/>
      <c r="AIO50" s="30"/>
      <c r="AIP50" s="30"/>
      <c r="AIQ50" s="30"/>
      <c r="AIR50" s="30"/>
      <c r="AIS50" s="30"/>
      <c r="AIT50" s="30"/>
      <c r="AIU50" s="30"/>
      <c r="AIV50" s="30"/>
      <c r="AIW50" s="30"/>
      <c r="AIX50" s="30"/>
      <c r="AIY50" s="30"/>
      <c r="AIZ50" s="30"/>
      <c r="AJA50" s="30"/>
      <c r="AJB50" s="30"/>
      <c r="AJC50" s="30"/>
      <c r="AJD50" s="30"/>
      <c r="AJE50" s="30"/>
      <c r="AJF50" s="30"/>
      <c r="AJG50" s="30"/>
      <c r="AJH50" s="30"/>
      <c r="AJI50" s="30"/>
      <c r="AJJ50" s="30"/>
      <c r="AJK50" s="30"/>
      <c r="AJL50" s="30"/>
      <c r="AJM50" s="30"/>
      <c r="AJN50" s="30"/>
      <c r="AJO50" s="30"/>
      <c r="AJP50" s="30"/>
      <c r="AJQ50" s="30"/>
      <c r="AJR50" s="30"/>
      <c r="AJS50" s="30"/>
      <c r="AJT50" s="30"/>
      <c r="AJU50" s="30"/>
      <c r="AJV50" s="30"/>
      <c r="AJW50" s="30"/>
      <c r="AJX50" s="30"/>
      <c r="AJY50" s="30"/>
      <c r="AJZ50" s="30"/>
      <c r="AKA50" s="30"/>
      <c r="AKB50" s="30"/>
      <c r="AKC50" s="30"/>
      <c r="AKD50" s="30"/>
      <c r="AKE50" s="30"/>
      <c r="AKF50" s="30"/>
      <c r="AKG50" s="30"/>
      <c r="AKH50" s="30"/>
      <c r="AKI50" s="30"/>
      <c r="AKJ50" s="30"/>
      <c r="AKK50" s="30"/>
      <c r="AKL50" s="30"/>
      <c r="AKM50" s="30"/>
      <c r="AKN50" s="30"/>
      <c r="AKO50" s="30"/>
      <c r="AKP50" s="30"/>
      <c r="AKQ50" s="30"/>
      <c r="AKR50" s="30"/>
      <c r="AKS50" s="30"/>
      <c r="AKT50" s="30"/>
      <c r="AKU50" s="30"/>
      <c r="AKV50" s="30"/>
      <c r="AKW50" s="30"/>
      <c r="AKX50" s="30"/>
      <c r="AKY50" s="30"/>
      <c r="AKZ50" s="30"/>
      <c r="ALA50" s="30"/>
      <c r="ALB50" s="30"/>
      <c r="ALC50" s="30"/>
      <c r="ALD50" s="30"/>
      <c r="ALE50" s="30"/>
      <c r="ALF50" s="30"/>
      <c r="ALG50" s="30"/>
      <c r="ALH50" s="30"/>
      <c r="ALI50" s="30"/>
      <c r="ALJ50" s="30"/>
      <c r="ALK50" s="30"/>
      <c r="ALL50" s="30"/>
      <c r="ALM50" s="30"/>
      <c r="ALN50" s="30"/>
      <c r="ALO50" s="30"/>
      <c r="ALP50" s="30"/>
      <c r="ALQ50" s="30"/>
      <c r="ALR50" s="30"/>
      <c r="ALS50" s="30"/>
      <c r="ALT50" s="30"/>
      <c r="ALU50" s="30"/>
      <c r="ALV50" s="30"/>
      <c r="ALW50" s="30"/>
      <c r="ALX50" s="30"/>
      <c r="ALY50" s="30"/>
      <c r="ALZ50" s="30"/>
      <c r="AMA50" s="30"/>
      <c r="AMB50" s="30"/>
      <c r="AMC50" s="30"/>
      <c r="AMD50" s="30"/>
      <c r="AME50" s="30"/>
      <c r="AMF50" s="30"/>
      <c r="AMG50" s="30"/>
      <c r="AMH50" s="30"/>
      <c r="AMI50" s="30"/>
      <c r="AMJ50" s="30"/>
      <c r="AMK50" s="30"/>
      <c r="AML50" s="30"/>
      <c r="AMM50" s="30"/>
      <c r="AMN50" s="30"/>
      <c r="AMO50" s="30"/>
      <c r="AMP50" s="30"/>
      <c r="AMQ50" s="30"/>
      <c r="AMR50" s="30"/>
      <c r="AMS50" s="30"/>
      <c r="AMT50" s="30"/>
      <c r="AMU50" s="30"/>
      <c r="AMV50" s="30"/>
      <c r="AMW50" s="30"/>
      <c r="AMX50" s="30"/>
      <c r="AMY50" s="30"/>
      <c r="AMZ50" s="30"/>
      <c r="ANA50" s="30"/>
      <c r="ANB50" s="30"/>
      <c r="ANC50" s="30"/>
      <c r="AND50" s="30"/>
      <c r="ANE50" s="30"/>
      <c r="ANF50" s="30"/>
      <c r="ANG50" s="30"/>
      <c r="ANH50" s="30"/>
      <c r="ANI50" s="30"/>
      <c r="ANJ50" s="30"/>
      <c r="ANK50" s="30"/>
      <c r="ANL50" s="30"/>
      <c r="ANM50" s="30"/>
      <c r="ANN50" s="30"/>
      <c r="ANO50" s="30"/>
      <c r="ANP50" s="30"/>
      <c r="ANQ50" s="30"/>
      <c r="ANR50" s="30"/>
      <c r="ANS50" s="30"/>
      <c r="ANT50" s="30"/>
      <c r="ANU50" s="30"/>
      <c r="ANV50" s="30"/>
      <c r="ANW50" s="30"/>
      <c r="ANX50" s="30"/>
      <c r="ANY50" s="30"/>
      <c r="ANZ50" s="30"/>
      <c r="AOA50" s="30"/>
      <c r="AOB50" s="30"/>
      <c r="AOC50" s="30"/>
      <c r="AOD50" s="30"/>
      <c r="AOE50" s="30"/>
      <c r="AOF50" s="30"/>
      <c r="AOG50" s="30"/>
      <c r="AOH50" s="30"/>
      <c r="AOI50" s="30"/>
      <c r="AOJ50" s="30"/>
      <c r="AOK50" s="30"/>
      <c r="AOL50" s="30"/>
      <c r="AOM50" s="30"/>
      <c r="AON50" s="30"/>
      <c r="AOO50" s="30"/>
      <c r="AOP50" s="30"/>
      <c r="AOQ50" s="30"/>
      <c r="AOR50" s="30"/>
      <c r="AOS50" s="30"/>
      <c r="AOT50" s="30"/>
      <c r="AOU50" s="30"/>
      <c r="AOV50" s="30"/>
      <c r="AOW50" s="30"/>
      <c r="AOX50" s="30"/>
      <c r="AOY50" s="30"/>
      <c r="AOZ50" s="30"/>
      <c r="APA50" s="30"/>
      <c r="APB50" s="30"/>
      <c r="APC50" s="30"/>
      <c r="APD50" s="30"/>
      <c r="APE50" s="30"/>
      <c r="APF50" s="30"/>
      <c r="APG50" s="30"/>
      <c r="APH50" s="30"/>
      <c r="API50" s="30"/>
      <c r="APJ50" s="30"/>
      <c r="APK50" s="30"/>
      <c r="APL50" s="30"/>
      <c r="APM50" s="30"/>
      <c r="APN50" s="30"/>
      <c r="APO50" s="30"/>
      <c r="APP50" s="30"/>
      <c r="APQ50" s="30"/>
      <c r="APR50" s="30"/>
      <c r="APS50" s="30"/>
      <c r="APT50" s="30"/>
      <c r="APU50" s="30"/>
      <c r="APV50" s="30"/>
      <c r="APW50" s="30"/>
      <c r="APX50" s="30"/>
      <c r="APY50" s="30"/>
      <c r="APZ50" s="30"/>
      <c r="AQA50" s="30"/>
      <c r="AQB50" s="30"/>
      <c r="AQC50" s="30"/>
      <c r="AQD50" s="30"/>
      <c r="AQE50" s="30"/>
      <c r="AQF50" s="30"/>
      <c r="AQG50" s="30"/>
      <c r="AQH50" s="30"/>
      <c r="AQI50" s="30"/>
      <c r="AQJ50" s="30"/>
      <c r="AQK50" s="30"/>
      <c r="AQL50" s="30"/>
      <c r="AQM50" s="30"/>
      <c r="AQN50" s="30"/>
      <c r="AQO50" s="30"/>
      <c r="AQP50" s="30"/>
      <c r="AQQ50" s="30"/>
      <c r="AQR50" s="30"/>
      <c r="AQS50" s="30"/>
      <c r="AQT50" s="30"/>
      <c r="AQU50" s="30"/>
      <c r="AQV50" s="30"/>
      <c r="AQW50" s="30"/>
      <c r="AQX50" s="30"/>
      <c r="AQY50" s="30"/>
      <c r="AQZ50" s="30"/>
      <c r="ARA50" s="30"/>
      <c r="ARB50" s="30"/>
      <c r="ARC50" s="30"/>
      <c r="ARD50" s="30"/>
      <c r="ARE50" s="30"/>
      <c r="ARF50" s="30"/>
      <c r="ARG50" s="30"/>
      <c r="ARH50" s="30"/>
      <c r="ARI50" s="30"/>
      <c r="ARJ50" s="30"/>
      <c r="ARK50" s="30"/>
      <c r="ARL50" s="30"/>
      <c r="ARM50" s="30"/>
      <c r="ARN50" s="30"/>
      <c r="ARO50" s="30"/>
      <c r="ARP50" s="30"/>
      <c r="ARQ50" s="30"/>
      <c r="ARR50" s="30"/>
      <c r="ARS50" s="30"/>
      <c r="ART50" s="30"/>
      <c r="ARU50" s="30"/>
      <c r="ARV50" s="30"/>
      <c r="ARW50" s="30"/>
      <c r="ARX50" s="30"/>
      <c r="ARY50" s="30"/>
      <c r="ARZ50" s="30"/>
      <c r="ASA50" s="30"/>
      <c r="ASB50" s="30"/>
      <c r="ASC50" s="30"/>
      <c r="ASD50" s="30"/>
      <c r="ASE50" s="30"/>
      <c r="ASF50" s="30"/>
      <c r="ASG50" s="30"/>
      <c r="ASH50" s="30"/>
      <c r="ASI50" s="30"/>
      <c r="ASJ50" s="30"/>
      <c r="ASK50" s="30"/>
      <c r="ASL50" s="30"/>
      <c r="ASM50" s="30"/>
      <c r="ASN50" s="30"/>
      <c r="ASO50" s="30"/>
      <c r="ASP50" s="30"/>
      <c r="ASQ50" s="30"/>
      <c r="ASR50" s="30"/>
      <c r="ASS50" s="30"/>
      <c r="AST50" s="30"/>
      <c r="ASU50" s="30"/>
      <c r="ASV50" s="30"/>
      <c r="ASW50" s="30"/>
      <c r="ASX50" s="30"/>
      <c r="ASY50" s="30"/>
      <c r="ASZ50" s="30"/>
      <c r="ATA50" s="30"/>
      <c r="ATB50" s="30"/>
      <c r="ATC50" s="30"/>
      <c r="ATD50" s="30"/>
      <c r="ATE50" s="30"/>
      <c r="ATF50" s="30"/>
      <c r="ATG50" s="30"/>
      <c r="ATH50" s="30"/>
      <c r="ATI50" s="30"/>
      <c r="ATJ50" s="30"/>
      <c r="ATK50" s="30"/>
      <c r="ATL50" s="30"/>
      <c r="ATM50" s="30"/>
      <c r="ATN50" s="30"/>
      <c r="ATO50" s="30"/>
      <c r="ATP50" s="30"/>
      <c r="ATQ50" s="30"/>
      <c r="ATR50" s="30"/>
      <c r="ATS50" s="30"/>
      <c r="ATT50" s="30"/>
      <c r="ATU50" s="30"/>
      <c r="ATV50" s="30"/>
      <c r="ATW50" s="30"/>
      <c r="ATX50" s="30"/>
      <c r="ATY50" s="30"/>
      <c r="ATZ50" s="30"/>
      <c r="AUA50" s="30"/>
      <c r="AUB50" s="30"/>
      <c r="AUC50" s="30"/>
      <c r="AUD50" s="30"/>
      <c r="AUE50" s="30"/>
      <c r="AUF50" s="30"/>
      <c r="AUG50" s="30"/>
      <c r="AUH50" s="30"/>
      <c r="AUI50" s="30"/>
      <c r="AUJ50" s="30"/>
      <c r="AUK50" s="30"/>
      <c r="AUL50" s="30"/>
      <c r="AUM50" s="30"/>
      <c r="AUN50" s="30"/>
      <c r="AUO50" s="30"/>
      <c r="AUP50" s="30"/>
      <c r="AUQ50" s="30"/>
      <c r="AUR50" s="30"/>
      <c r="AUS50" s="30"/>
      <c r="AUT50" s="30"/>
      <c r="AUU50" s="30"/>
      <c r="AUV50" s="30"/>
      <c r="AUW50" s="30"/>
      <c r="AUX50" s="30"/>
      <c r="AUY50" s="30"/>
      <c r="AUZ50" s="30"/>
      <c r="AVA50" s="30"/>
      <c r="AVB50" s="30"/>
      <c r="AVC50" s="30"/>
      <c r="AVD50" s="30"/>
      <c r="AVE50" s="30"/>
      <c r="AVF50" s="30"/>
      <c r="AVG50" s="30"/>
      <c r="AVH50" s="30"/>
      <c r="AVI50" s="30"/>
      <c r="AVJ50" s="30"/>
      <c r="AVK50" s="30"/>
      <c r="AVL50" s="30"/>
      <c r="AVM50" s="30"/>
      <c r="AVN50" s="30"/>
      <c r="AVO50" s="30"/>
      <c r="AVP50" s="30"/>
      <c r="AVQ50" s="30"/>
      <c r="AVR50" s="30"/>
      <c r="AVS50" s="30"/>
      <c r="AVT50" s="30"/>
      <c r="AVU50" s="30"/>
      <c r="AVV50" s="30"/>
      <c r="AVW50" s="30"/>
      <c r="AVX50" s="30"/>
      <c r="AVY50" s="30"/>
      <c r="AVZ50" s="30"/>
      <c r="AWA50" s="30"/>
      <c r="AWB50" s="30"/>
      <c r="AWC50" s="30"/>
      <c r="AWD50" s="30"/>
      <c r="AWE50" s="30"/>
      <c r="AWF50" s="30"/>
      <c r="AWG50" s="30"/>
      <c r="AWH50" s="30"/>
      <c r="AWI50" s="30"/>
      <c r="AWJ50" s="30"/>
      <c r="AWK50" s="30"/>
      <c r="AWL50" s="30"/>
      <c r="AWM50" s="30"/>
      <c r="AWN50" s="30"/>
      <c r="AWO50" s="30"/>
      <c r="AWP50" s="30"/>
      <c r="AWQ50" s="30"/>
      <c r="AWR50" s="30"/>
      <c r="AWS50" s="30"/>
      <c r="AWT50" s="30"/>
      <c r="AWU50" s="30"/>
      <c r="AWV50" s="30"/>
      <c r="AWW50" s="30"/>
      <c r="AWX50" s="30"/>
      <c r="AWY50" s="30"/>
      <c r="AWZ50" s="30"/>
      <c r="AXA50" s="30"/>
      <c r="AXB50" s="30"/>
      <c r="AXC50" s="30"/>
      <c r="AXD50" s="30"/>
      <c r="AXE50" s="30"/>
      <c r="AXF50" s="30"/>
      <c r="AXG50" s="30"/>
      <c r="AXH50" s="30"/>
      <c r="AXI50" s="30"/>
      <c r="AXJ50" s="30"/>
      <c r="AXK50" s="30"/>
      <c r="AXL50" s="30"/>
      <c r="AXM50" s="30"/>
      <c r="AXN50" s="30"/>
      <c r="AXO50" s="30"/>
      <c r="AXP50" s="30"/>
      <c r="AXQ50" s="30"/>
      <c r="AXR50" s="30"/>
      <c r="AXS50" s="30"/>
      <c r="AXT50" s="30"/>
      <c r="AXU50" s="30"/>
      <c r="AXV50" s="30"/>
      <c r="AXW50" s="30"/>
      <c r="AXX50" s="30"/>
      <c r="AXY50" s="30"/>
      <c r="AXZ50" s="30"/>
      <c r="AYA50" s="30"/>
      <c r="AYB50" s="30"/>
      <c r="AYC50" s="30"/>
      <c r="AYD50" s="30"/>
      <c r="AYE50" s="30"/>
      <c r="AYF50" s="30"/>
      <c r="AYG50" s="30"/>
      <c r="AYH50" s="30"/>
      <c r="AYI50" s="30"/>
      <c r="AYJ50" s="30"/>
      <c r="AYK50" s="30"/>
      <c r="AYL50" s="30"/>
      <c r="AYM50" s="30"/>
      <c r="AYN50" s="30"/>
      <c r="AYO50" s="30"/>
      <c r="AYP50" s="30"/>
      <c r="AYQ50" s="30"/>
      <c r="AYR50" s="30"/>
      <c r="AYS50" s="30"/>
      <c r="AYT50" s="30"/>
      <c r="AYU50" s="30"/>
      <c r="AYV50" s="30"/>
      <c r="AYW50" s="30"/>
      <c r="AYX50" s="30"/>
      <c r="AYY50" s="30"/>
      <c r="AYZ50" s="30"/>
      <c r="AZA50" s="30"/>
      <c r="AZB50" s="30"/>
      <c r="AZC50" s="30"/>
      <c r="AZD50" s="30"/>
      <c r="AZE50" s="30"/>
      <c r="AZF50" s="30"/>
      <c r="AZG50" s="30"/>
      <c r="AZH50" s="30"/>
      <c r="AZI50" s="30"/>
      <c r="AZJ50" s="30"/>
      <c r="AZK50" s="30"/>
      <c r="AZL50" s="30"/>
      <c r="AZM50" s="30"/>
      <c r="AZN50" s="30"/>
      <c r="AZO50" s="30"/>
      <c r="AZP50" s="30"/>
      <c r="AZQ50" s="30"/>
      <c r="AZR50" s="30"/>
      <c r="AZS50" s="30"/>
      <c r="AZT50" s="30"/>
      <c r="AZU50" s="30"/>
      <c r="AZV50" s="30"/>
      <c r="AZW50" s="30"/>
      <c r="AZX50" s="30"/>
      <c r="AZY50" s="30"/>
      <c r="AZZ50" s="30"/>
      <c r="BAA50" s="30"/>
      <c r="BAB50" s="30"/>
      <c r="BAC50" s="30"/>
      <c r="BAD50" s="30"/>
      <c r="BAE50" s="30"/>
      <c r="BAF50" s="30"/>
      <c r="BAG50" s="30"/>
      <c r="BAH50" s="30"/>
      <c r="BAI50" s="30"/>
      <c r="BAJ50" s="30"/>
      <c r="BAK50" s="30"/>
      <c r="BAL50" s="30"/>
      <c r="BAM50" s="30"/>
      <c r="BAN50" s="30"/>
      <c r="BAO50" s="30"/>
      <c r="BAP50" s="30"/>
      <c r="BAQ50" s="30"/>
      <c r="BAR50" s="30"/>
      <c r="BAS50" s="30"/>
      <c r="BAT50" s="30"/>
      <c r="BAU50" s="30"/>
      <c r="BAV50" s="30"/>
      <c r="BAW50" s="30"/>
      <c r="BAX50" s="30"/>
      <c r="BAY50" s="30"/>
      <c r="BAZ50" s="30"/>
      <c r="BBA50" s="30"/>
      <c r="BBB50" s="30"/>
      <c r="BBC50" s="30"/>
      <c r="BBD50" s="30"/>
      <c r="BBE50" s="30"/>
      <c r="BBF50" s="30"/>
      <c r="BBG50" s="30"/>
      <c r="BBH50" s="30"/>
      <c r="BBI50" s="30"/>
      <c r="BBJ50" s="30"/>
      <c r="BBK50" s="30"/>
      <c r="BBL50" s="30"/>
      <c r="BBM50" s="30"/>
      <c r="BBN50" s="30"/>
      <c r="BBO50" s="30"/>
      <c r="BBP50" s="30"/>
      <c r="BBQ50" s="30"/>
      <c r="BBR50" s="30"/>
      <c r="BBS50" s="30"/>
      <c r="BBT50" s="30"/>
      <c r="BBU50" s="30"/>
      <c r="BBV50" s="30"/>
      <c r="BBW50" s="30"/>
      <c r="BBX50" s="30"/>
      <c r="BBY50" s="30"/>
      <c r="BBZ50" s="30"/>
      <c r="BCA50" s="30"/>
      <c r="BCB50" s="30"/>
      <c r="BCC50" s="30"/>
      <c r="BCD50" s="30"/>
      <c r="BCE50" s="30"/>
      <c r="BCF50" s="30"/>
      <c r="BCG50" s="30"/>
      <c r="BCH50" s="30"/>
      <c r="BCI50" s="30"/>
      <c r="BCJ50" s="30"/>
      <c r="BCK50" s="30"/>
      <c r="BCL50" s="30"/>
      <c r="BCM50" s="30"/>
      <c r="BCN50" s="30"/>
      <c r="BCO50" s="30"/>
      <c r="BCP50" s="30"/>
      <c r="BCQ50" s="30"/>
      <c r="BCR50" s="30"/>
      <c r="BCS50" s="30"/>
      <c r="BCT50" s="30"/>
      <c r="BCU50" s="30"/>
      <c r="BCV50" s="30"/>
      <c r="BCW50" s="30"/>
      <c r="BCX50" s="30"/>
      <c r="BCY50" s="30"/>
      <c r="BCZ50" s="30"/>
      <c r="BDA50" s="30"/>
      <c r="BDB50" s="30"/>
      <c r="BDC50" s="30"/>
      <c r="BDD50" s="30"/>
      <c r="BDE50" s="30"/>
      <c r="BDF50" s="30"/>
      <c r="BDG50" s="30"/>
      <c r="BDH50" s="30"/>
      <c r="BDI50" s="30"/>
      <c r="BDJ50" s="30"/>
      <c r="BDK50" s="30"/>
      <c r="BDL50" s="30"/>
      <c r="BDM50" s="30"/>
      <c r="BDN50" s="30"/>
      <c r="BDO50" s="30"/>
      <c r="BDP50" s="30"/>
      <c r="BDQ50" s="30"/>
      <c r="BDR50" s="30"/>
      <c r="BDS50" s="30"/>
      <c r="BDT50" s="30"/>
      <c r="BDU50" s="30"/>
      <c r="BDV50" s="30"/>
      <c r="BDW50" s="30"/>
      <c r="BDX50" s="30"/>
      <c r="BDY50" s="30"/>
      <c r="BDZ50" s="30"/>
      <c r="BEA50" s="30"/>
      <c r="BEB50" s="30"/>
      <c r="BEC50" s="30"/>
      <c r="BED50" s="30"/>
      <c r="BEE50" s="30"/>
      <c r="BEF50" s="30"/>
      <c r="BEG50" s="30"/>
      <c r="BEH50" s="30"/>
      <c r="BEI50" s="30"/>
      <c r="BEJ50" s="30"/>
      <c r="BEK50" s="30"/>
      <c r="BEL50" s="30"/>
      <c r="BEM50" s="30"/>
      <c r="BEN50" s="30"/>
      <c r="BEO50" s="30"/>
      <c r="BEP50" s="30"/>
      <c r="BEQ50" s="30"/>
      <c r="BER50" s="30"/>
      <c r="BES50" s="30"/>
      <c r="BET50" s="30"/>
      <c r="BEU50" s="30"/>
      <c r="BEV50" s="30"/>
      <c r="BEW50" s="30"/>
      <c r="BEX50" s="30"/>
      <c r="BEY50" s="30"/>
      <c r="BEZ50" s="30"/>
      <c r="BFA50" s="30"/>
      <c r="BFB50" s="30"/>
      <c r="BFC50" s="30"/>
      <c r="BFD50" s="30"/>
      <c r="BFE50" s="30"/>
      <c r="BFF50" s="30"/>
      <c r="BFG50" s="30"/>
      <c r="BFH50" s="30"/>
      <c r="BFI50" s="30"/>
      <c r="BFJ50" s="30"/>
      <c r="BFK50" s="30"/>
      <c r="BFL50" s="30"/>
      <c r="BFM50" s="30"/>
      <c r="BFN50" s="30"/>
      <c r="BFO50" s="30"/>
      <c r="BFP50" s="30"/>
      <c r="BFQ50" s="30"/>
      <c r="BFR50" s="30"/>
      <c r="BFS50" s="30"/>
      <c r="BFT50" s="30"/>
      <c r="BFU50" s="30"/>
      <c r="BFV50" s="30"/>
      <c r="BFW50" s="30"/>
      <c r="BFX50" s="30"/>
      <c r="BFY50" s="30"/>
      <c r="BFZ50" s="30"/>
      <c r="BGA50" s="30"/>
      <c r="BGB50" s="30"/>
      <c r="BGC50" s="30"/>
      <c r="BGD50" s="30"/>
      <c r="BGE50" s="30"/>
      <c r="BGF50" s="30"/>
      <c r="BGG50" s="30"/>
      <c r="BGH50" s="30"/>
      <c r="BGI50" s="30"/>
      <c r="BGJ50" s="30"/>
      <c r="BGK50" s="30"/>
      <c r="BGL50" s="30"/>
      <c r="BGM50" s="30"/>
      <c r="BGN50" s="30"/>
      <c r="BGO50" s="30"/>
      <c r="BGP50" s="30"/>
      <c r="BGQ50" s="30"/>
      <c r="BGR50" s="30"/>
      <c r="BGS50" s="30"/>
      <c r="BGT50" s="30"/>
      <c r="BGU50" s="30"/>
      <c r="BGV50" s="30"/>
      <c r="BGW50" s="30"/>
      <c r="BGX50" s="30"/>
      <c r="BGY50" s="30"/>
      <c r="BGZ50" s="30"/>
      <c r="BHA50" s="30"/>
      <c r="BHB50" s="30"/>
      <c r="BHC50" s="30"/>
      <c r="BHD50" s="30"/>
      <c r="BHE50" s="30"/>
      <c r="BHF50" s="30"/>
      <c r="BHG50" s="30"/>
      <c r="BHH50" s="30"/>
      <c r="BHI50" s="30"/>
      <c r="BHJ50" s="30"/>
      <c r="BHK50" s="30"/>
      <c r="BHL50" s="30"/>
      <c r="BHM50" s="30"/>
      <c r="BHN50" s="30"/>
      <c r="BHO50" s="30"/>
      <c r="BHP50" s="30"/>
      <c r="BHQ50" s="30"/>
      <c r="BHR50" s="30"/>
      <c r="BHS50" s="30"/>
      <c r="BHT50" s="30"/>
      <c r="BHU50" s="30"/>
      <c r="BHV50" s="30"/>
      <c r="BHW50" s="30"/>
      <c r="BHX50" s="30"/>
      <c r="BHY50" s="30"/>
      <c r="BHZ50" s="30"/>
      <c r="BIA50" s="30"/>
      <c r="BIB50" s="30"/>
      <c r="BIC50" s="30"/>
      <c r="BID50" s="30"/>
      <c r="BIE50" s="30"/>
      <c r="BIF50" s="30"/>
      <c r="BIG50" s="30"/>
      <c r="BIH50" s="30"/>
      <c r="BII50" s="30"/>
      <c r="BIJ50" s="30"/>
      <c r="BIK50" s="30"/>
      <c r="BIL50" s="30"/>
      <c r="BIM50" s="30"/>
      <c r="BIN50" s="30"/>
      <c r="BIO50" s="30"/>
      <c r="BIP50" s="30"/>
      <c r="BIQ50" s="30"/>
      <c r="BIR50" s="30"/>
      <c r="BIS50" s="30"/>
      <c r="BIT50" s="30"/>
      <c r="BIU50" s="30"/>
      <c r="BIV50" s="30"/>
      <c r="BIW50" s="30"/>
      <c r="BIX50" s="30"/>
      <c r="BIY50" s="30"/>
      <c r="BIZ50" s="30"/>
      <c r="BJA50" s="30"/>
      <c r="BJB50" s="30"/>
      <c r="BJC50" s="30"/>
      <c r="BJD50" s="30"/>
      <c r="BJE50" s="30"/>
      <c r="BJF50" s="30"/>
      <c r="BJG50" s="30"/>
      <c r="BJH50" s="30"/>
      <c r="BJI50" s="30"/>
      <c r="BJJ50" s="30"/>
      <c r="BJK50" s="30"/>
      <c r="BJL50" s="30"/>
      <c r="BJM50" s="30"/>
      <c r="BJN50" s="30"/>
      <c r="BJO50" s="30"/>
      <c r="BJP50" s="30"/>
      <c r="BJQ50" s="30"/>
      <c r="BJR50" s="30"/>
      <c r="BJS50" s="30"/>
      <c r="BJT50" s="30"/>
      <c r="BJU50" s="30"/>
      <c r="BJV50" s="30"/>
      <c r="BJW50" s="30"/>
      <c r="BJX50" s="30"/>
      <c r="BJY50" s="30"/>
      <c r="BJZ50" s="30"/>
      <c r="BKA50" s="30"/>
      <c r="BKB50" s="30"/>
      <c r="BKC50" s="30"/>
      <c r="BKD50" s="30"/>
      <c r="BKE50" s="30"/>
      <c r="BKF50" s="30"/>
      <c r="BKG50" s="30"/>
      <c r="BKH50" s="30"/>
      <c r="BKI50" s="30"/>
      <c r="BKJ50" s="30"/>
      <c r="BKK50" s="30"/>
      <c r="BKL50" s="30"/>
      <c r="BKM50" s="30"/>
      <c r="BKN50" s="30"/>
      <c r="BKO50" s="30"/>
      <c r="BKP50" s="30"/>
      <c r="BKQ50" s="30"/>
      <c r="BKR50" s="30"/>
      <c r="BKS50" s="30"/>
      <c r="BKT50" s="30"/>
      <c r="BKU50" s="30"/>
      <c r="BKV50" s="30"/>
      <c r="BKW50" s="30"/>
      <c r="BKX50" s="30"/>
      <c r="BKY50" s="30"/>
      <c r="BKZ50" s="30"/>
      <c r="BLA50" s="30"/>
      <c r="BLB50" s="30"/>
      <c r="BLC50" s="30"/>
      <c r="BLD50" s="30"/>
      <c r="BLE50" s="30"/>
      <c r="BLF50" s="30"/>
      <c r="BLG50" s="30"/>
      <c r="BLH50" s="30"/>
      <c r="BLI50" s="30"/>
      <c r="BLJ50" s="30"/>
      <c r="BLK50" s="30"/>
      <c r="BLL50" s="30"/>
      <c r="BLM50" s="30"/>
      <c r="BLN50" s="30"/>
      <c r="BLO50" s="30"/>
      <c r="BLP50" s="30"/>
      <c r="BLQ50" s="30"/>
      <c r="BLR50" s="30"/>
      <c r="BLS50" s="30"/>
      <c r="BLT50" s="30"/>
      <c r="BLU50" s="30"/>
      <c r="BLV50" s="30"/>
      <c r="BLW50" s="30"/>
      <c r="BLX50" s="30"/>
      <c r="BLY50" s="30"/>
      <c r="BLZ50" s="30"/>
      <c r="BMA50" s="30"/>
      <c r="BMB50" s="30"/>
      <c r="BMC50" s="30"/>
      <c r="BMD50" s="30"/>
      <c r="BME50" s="30"/>
      <c r="BMF50" s="30"/>
      <c r="BMG50" s="30"/>
      <c r="BMH50" s="30"/>
      <c r="BMI50" s="30"/>
      <c r="BMJ50" s="30"/>
      <c r="BMK50" s="30"/>
      <c r="BML50" s="30"/>
      <c r="BMM50" s="30"/>
      <c r="BMN50" s="30"/>
      <c r="BMO50" s="30"/>
      <c r="BMP50" s="30"/>
      <c r="BMQ50" s="30"/>
      <c r="BMR50" s="30"/>
      <c r="BMS50" s="30"/>
      <c r="BMT50" s="30"/>
      <c r="BMU50" s="30"/>
      <c r="BMV50" s="30"/>
      <c r="BMW50" s="30"/>
      <c r="BMX50" s="30"/>
      <c r="BMY50" s="30"/>
      <c r="BMZ50" s="30"/>
      <c r="BNA50" s="30"/>
      <c r="BNB50" s="30"/>
      <c r="BNC50" s="30"/>
      <c r="BND50" s="30"/>
      <c r="BNE50" s="30"/>
      <c r="BNF50" s="30"/>
      <c r="BNG50" s="30"/>
      <c r="BNH50" s="30"/>
      <c r="BNI50" s="30"/>
      <c r="BNJ50" s="30"/>
      <c r="BNK50" s="30"/>
      <c r="BNL50" s="30"/>
      <c r="BNM50" s="30"/>
      <c r="BNN50" s="30"/>
      <c r="BNO50" s="30"/>
      <c r="BNP50" s="30"/>
      <c r="BNQ50" s="30"/>
      <c r="BNR50" s="30"/>
      <c r="BNS50" s="30"/>
      <c r="BNT50" s="30"/>
      <c r="BNU50" s="30"/>
      <c r="BNV50" s="30"/>
      <c r="BNW50" s="30"/>
      <c r="BNX50" s="30"/>
      <c r="BNY50" s="30"/>
      <c r="BNZ50" s="30"/>
      <c r="BOA50" s="30"/>
      <c r="BOB50" s="30"/>
      <c r="BOC50" s="30"/>
      <c r="BOD50" s="30"/>
      <c r="BOE50" s="30"/>
      <c r="BOF50" s="30"/>
      <c r="BOG50" s="30"/>
      <c r="BOH50" s="30"/>
      <c r="BOI50" s="30"/>
      <c r="BOJ50" s="30"/>
      <c r="BOK50" s="30"/>
      <c r="BOL50" s="30"/>
      <c r="BOM50" s="30"/>
      <c r="BON50" s="30"/>
      <c r="BOO50" s="30"/>
      <c r="BOP50" s="30"/>
      <c r="BOQ50" s="30"/>
      <c r="BOR50" s="30"/>
      <c r="BOS50" s="30"/>
      <c r="BOT50" s="30"/>
      <c r="BOU50" s="30"/>
      <c r="BOV50" s="30"/>
      <c r="BOW50" s="30"/>
      <c r="BOX50" s="30"/>
      <c r="BOY50" s="30"/>
      <c r="BOZ50" s="30"/>
      <c r="BPA50" s="30"/>
      <c r="BPB50" s="30"/>
      <c r="BPC50" s="30"/>
      <c r="BPD50" s="30"/>
      <c r="BPE50" s="30"/>
      <c r="BPF50" s="30"/>
      <c r="BPG50" s="30"/>
      <c r="BPH50" s="30"/>
      <c r="BPI50" s="30"/>
      <c r="BPJ50" s="30"/>
      <c r="BPK50" s="30"/>
      <c r="BPL50" s="30"/>
      <c r="BPM50" s="30"/>
      <c r="BPN50" s="30"/>
      <c r="BPO50" s="30"/>
      <c r="BPP50" s="30"/>
      <c r="BPQ50" s="30"/>
      <c r="BPR50" s="30"/>
      <c r="BPS50" s="30"/>
      <c r="BPT50" s="30"/>
      <c r="BPU50" s="30"/>
      <c r="BPV50" s="30"/>
      <c r="BPW50" s="30"/>
      <c r="BPX50" s="30"/>
      <c r="BPY50" s="30"/>
      <c r="BPZ50" s="30"/>
      <c r="BQA50" s="30"/>
      <c r="BQB50" s="30"/>
      <c r="BQC50" s="30"/>
      <c r="BQD50" s="30"/>
      <c r="BQE50" s="30"/>
      <c r="BQF50" s="30"/>
      <c r="BQG50" s="30"/>
      <c r="BQH50" s="30"/>
      <c r="BQI50" s="30"/>
      <c r="BQJ50" s="30"/>
      <c r="BQK50" s="30"/>
      <c r="BQL50" s="30"/>
      <c r="BQM50" s="30"/>
      <c r="BQN50" s="30"/>
      <c r="BQO50" s="30"/>
      <c r="BQP50" s="30"/>
      <c r="BQQ50" s="30"/>
      <c r="BQR50" s="30"/>
      <c r="BQS50" s="30"/>
      <c r="BQT50" s="30"/>
      <c r="BQU50" s="30"/>
      <c r="BQV50" s="30"/>
      <c r="BQW50" s="30"/>
      <c r="BQX50" s="30"/>
      <c r="BQY50" s="30"/>
      <c r="BQZ50" s="30"/>
      <c r="BRA50" s="30"/>
      <c r="BRB50" s="30"/>
      <c r="BRC50" s="30"/>
      <c r="BRD50" s="30"/>
      <c r="BRE50" s="30"/>
      <c r="BRF50" s="30"/>
      <c r="BRG50" s="30"/>
      <c r="BRH50" s="30"/>
      <c r="BRI50" s="30"/>
      <c r="BRJ50" s="30"/>
      <c r="BRK50" s="30"/>
      <c r="BRL50" s="30"/>
      <c r="BRM50" s="30"/>
      <c r="BRN50" s="30"/>
      <c r="BRO50" s="30"/>
      <c r="BRP50" s="30"/>
      <c r="BRQ50" s="30"/>
      <c r="BRR50" s="30"/>
      <c r="BRS50" s="30"/>
      <c r="BRT50" s="30"/>
      <c r="BRU50" s="30"/>
      <c r="BRV50" s="30"/>
      <c r="BRW50" s="30"/>
      <c r="BRX50" s="30"/>
      <c r="BRY50" s="30"/>
      <c r="BRZ50" s="30"/>
      <c r="BSA50" s="30"/>
      <c r="BSB50" s="30"/>
      <c r="BSC50" s="30"/>
      <c r="BSD50" s="30"/>
      <c r="BSE50" s="30"/>
      <c r="BSF50" s="30"/>
      <c r="BSG50" s="30"/>
      <c r="BSH50" s="30"/>
      <c r="BSI50" s="30"/>
      <c r="BSJ50" s="30"/>
      <c r="BSK50" s="30"/>
      <c r="BSL50" s="30"/>
      <c r="BSM50" s="30"/>
      <c r="BSN50" s="30"/>
      <c r="BSO50" s="30"/>
      <c r="BSP50" s="30"/>
      <c r="BSQ50" s="30"/>
      <c r="BSR50" s="30"/>
      <c r="BSS50" s="30"/>
      <c r="BST50" s="30"/>
      <c r="BSU50" s="30"/>
      <c r="BSV50" s="30"/>
      <c r="BSW50" s="30"/>
      <c r="BSX50" s="30"/>
      <c r="BSY50" s="30"/>
      <c r="BSZ50" s="30"/>
      <c r="BTA50" s="30"/>
      <c r="BTB50" s="30"/>
      <c r="BTC50" s="30"/>
      <c r="BTD50" s="30"/>
      <c r="BTE50" s="30"/>
      <c r="BTF50" s="30"/>
      <c r="BTG50" s="30"/>
      <c r="BTH50" s="30"/>
      <c r="BTI50" s="30"/>
      <c r="BTJ50" s="30"/>
      <c r="BTK50" s="30"/>
      <c r="BTL50" s="30"/>
      <c r="BTM50" s="30"/>
      <c r="BTN50" s="30"/>
      <c r="BTO50" s="30"/>
      <c r="BTP50" s="30"/>
      <c r="BTQ50" s="30"/>
      <c r="BTR50" s="30"/>
      <c r="BTS50" s="30"/>
      <c r="BTT50" s="30"/>
      <c r="BTU50" s="30"/>
      <c r="BTV50" s="30"/>
      <c r="BTW50" s="30"/>
      <c r="BTX50" s="30"/>
      <c r="BTY50" s="30"/>
      <c r="BTZ50" s="30"/>
      <c r="BUA50" s="30"/>
      <c r="BUB50" s="30"/>
      <c r="BUC50" s="30"/>
      <c r="BUD50" s="30"/>
      <c r="BUE50" s="30"/>
      <c r="BUF50" s="30"/>
      <c r="BUG50" s="30"/>
      <c r="BUH50" s="30"/>
      <c r="BUI50" s="30"/>
      <c r="BUJ50" s="30"/>
      <c r="BUK50" s="30"/>
      <c r="BUL50" s="30"/>
      <c r="BUM50" s="30"/>
      <c r="BUN50" s="30"/>
      <c r="BUO50" s="30"/>
      <c r="BUP50" s="30"/>
      <c r="BUQ50" s="30"/>
      <c r="BUR50" s="30"/>
      <c r="BUS50" s="30"/>
      <c r="BUT50" s="30"/>
      <c r="BUU50" s="30"/>
      <c r="BUV50" s="30"/>
      <c r="BUW50" s="30"/>
      <c r="BUX50" s="30"/>
      <c r="BUY50" s="30"/>
      <c r="BUZ50" s="30"/>
      <c r="BVA50" s="30"/>
      <c r="BVB50" s="30"/>
      <c r="BVC50" s="30"/>
      <c r="BVD50" s="30"/>
      <c r="BVE50" s="30"/>
      <c r="BVF50" s="30"/>
      <c r="BVG50" s="30"/>
      <c r="BVH50" s="30"/>
      <c r="BVI50" s="30"/>
      <c r="BVJ50" s="30"/>
      <c r="BVK50" s="30"/>
      <c r="BVL50" s="30"/>
      <c r="BVM50" s="30"/>
      <c r="BVN50" s="30"/>
      <c r="BVO50" s="30"/>
      <c r="BVP50" s="30"/>
      <c r="BVQ50" s="30"/>
      <c r="BVR50" s="30"/>
      <c r="BVS50" s="30"/>
      <c r="BVT50" s="30"/>
      <c r="BVU50" s="30"/>
      <c r="BVV50" s="30"/>
      <c r="BVW50" s="30"/>
      <c r="BVX50" s="30"/>
      <c r="BVY50" s="30"/>
      <c r="BVZ50" s="30"/>
      <c r="BWA50" s="30"/>
      <c r="BWB50" s="30"/>
      <c r="BWC50" s="30"/>
      <c r="BWD50" s="30"/>
      <c r="BWE50" s="30"/>
      <c r="BWF50" s="30"/>
      <c r="BWG50" s="30"/>
      <c r="BWH50" s="30"/>
      <c r="BWI50" s="30"/>
      <c r="BWJ50" s="30"/>
      <c r="BWK50" s="30"/>
      <c r="BWL50" s="30"/>
      <c r="BWM50" s="30"/>
      <c r="BWN50" s="30"/>
      <c r="BWO50" s="30"/>
      <c r="BWP50" s="30"/>
      <c r="BWQ50" s="30"/>
      <c r="BWR50" s="30"/>
      <c r="BWS50" s="30"/>
      <c r="BWT50" s="30"/>
      <c r="BWU50" s="30"/>
      <c r="BWV50" s="30"/>
      <c r="BWW50" s="30"/>
      <c r="BWX50" s="30"/>
      <c r="BWY50" s="30"/>
      <c r="BWZ50" s="30"/>
      <c r="BXA50" s="30"/>
      <c r="BXB50" s="30"/>
      <c r="BXC50" s="30"/>
      <c r="BXD50" s="30"/>
      <c r="BXE50" s="30"/>
      <c r="BXF50" s="30"/>
      <c r="BXG50" s="30"/>
      <c r="BXH50" s="30"/>
      <c r="BXI50" s="30"/>
      <c r="BXJ50" s="30"/>
      <c r="BXK50" s="30"/>
      <c r="BXL50" s="30"/>
      <c r="BXM50" s="30"/>
      <c r="BXN50" s="30"/>
      <c r="BXO50" s="30"/>
      <c r="BXP50" s="30"/>
      <c r="BXQ50" s="30"/>
      <c r="BXR50" s="30"/>
      <c r="BXS50" s="30"/>
      <c r="BXT50" s="30"/>
      <c r="BXU50" s="30"/>
      <c r="BXV50" s="30"/>
      <c r="BXW50" s="30"/>
      <c r="BXX50" s="30"/>
      <c r="BXY50" s="30"/>
      <c r="BXZ50" s="30"/>
      <c r="BYA50" s="30"/>
      <c r="BYB50" s="30"/>
      <c r="BYC50" s="30"/>
      <c r="BYD50" s="30"/>
      <c r="BYE50" s="30"/>
      <c r="BYF50" s="30"/>
      <c r="BYG50" s="30"/>
      <c r="BYH50" s="30"/>
      <c r="BYI50" s="30"/>
      <c r="BYJ50" s="30"/>
      <c r="BYK50" s="30"/>
      <c r="BYL50" s="30"/>
      <c r="BYM50" s="30"/>
      <c r="BYN50" s="30"/>
      <c r="BYO50" s="30"/>
      <c r="BYP50" s="30"/>
      <c r="BYQ50" s="30"/>
      <c r="BYR50" s="30"/>
      <c r="BYS50" s="30"/>
      <c r="BYT50" s="30"/>
      <c r="BYU50" s="30"/>
      <c r="BYV50" s="30"/>
      <c r="BYW50" s="30"/>
      <c r="BYX50" s="30"/>
      <c r="BYY50" s="30"/>
      <c r="BYZ50" s="30"/>
      <c r="BZA50" s="30"/>
      <c r="BZB50" s="30"/>
      <c r="BZC50" s="30"/>
      <c r="BZD50" s="30"/>
      <c r="BZE50" s="30"/>
      <c r="BZF50" s="30"/>
      <c r="BZG50" s="30"/>
      <c r="BZH50" s="30"/>
      <c r="BZI50" s="30"/>
      <c r="BZJ50" s="30"/>
      <c r="BZK50" s="30"/>
      <c r="BZL50" s="30"/>
      <c r="BZM50" s="30"/>
      <c r="BZN50" s="30"/>
      <c r="BZO50" s="30"/>
      <c r="BZP50" s="30"/>
      <c r="BZQ50" s="30"/>
      <c r="BZR50" s="30"/>
      <c r="BZS50" s="30"/>
      <c r="BZT50" s="30"/>
      <c r="BZU50" s="30"/>
      <c r="BZV50" s="30"/>
      <c r="BZW50" s="30"/>
      <c r="BZX50" s="30"/>
      <c r="BZY50" s="30"/>
      <c r="BZZ50" s="30"/>
      <c r="CAA50" s="30"/>
      <c r="CAB50" s="30"/>
      <c r="CAC50" s="30"/>
      <c r="CAD50" s="30"/>
      <c r="CAE50" s="30"/>
      <c r="CAF50" s="30"/>
      <c r="CAG50" s="30"/>
      <c r="CAH50" s="30"/>
      <c r="CAI50" s="30"/>
      <c r="CAJ50" s="30"/>
      <c r="CAK50" s="30"/>
      <c r="CAL50" s="30"/>
      <c r="CAM50" s="30"/>
      <c r="CAN50" s="30"/>
      <c r="CAO50" s="30"/>
      <c r="CAP50" s="30"/>
      <c r="CAQ50" s="30"/>
      <c r="CAR50" s="30"/>
      <c r="CAS50" s="30"/>
      <c r="CAT50" s="30"/>
      <c r="CAU50" s="30"/>
      <c r="CAV50" s="30"/>
      <c r="CAW50" s="30"/>
      <c r="CAX50" s="30"/>
      <c r="CAY50" s="30"/>
      <c r="CAZ50" s="30"/>
      <c r="CBA50" s="30"/>
      <c r="CBB50" s="30"/>
      <c r="CBC50" s="30"/>
      <c r="CBD50" s="30"/>
      <c r="CBE50" s="30"/>
      <c r="CBF50" s="30"/>
      <c r="CBG50" s="30"/>
      <c r="CBH50" s="30"/>
      <c r="CBI50" s="30"/>
      <c r="CBJ50" s="30"/>
      <c r="CBK50" s="30"/>
      <c r="CBL50" s="30"/>
      <c r="CBM50" s="30"/>
      <c r="CBN50" s="30"/>
      <c r="CBO50" s="30"/>
      <c r="CBP50" s="30"/>
      <c r="CBQ50" s="30"/>
      <c r="CBR50" s="30"/>
      <c r="CBS50" s="30"/>
      <c r="CBT50" s="30"/>
      <c r="CBU50" s="30"/>
      <c r="CBV50" s="30"/>
      <c r="CBW50" s="30"/>
      <c r="CBX50" s="30"/>
      <c r="CBY50" s="30"/>
      <c r="CBZ50" s="30"/>
      <c r="CCA50" s="30"/>
      <c r="CCB50" s="30"/>
      <c r="CCC50" s="30"/>
      <c r="CCD50" s="30"/>
      <c r="CCE50" s="30"/>
      <c r="CCF50" s="30"/>
      <c r="CCG50" s="30"/>
      <c r="CCH50" s="30"/>
      <c r="CCI50" s="30"/>
      <c r="CCJ50" s="30"/>
      <c r="CCK50" s="30"/>
      <c r="CCL50" s="30"/>
      <c r="CCM50" s="30"/>
      <c r="CCN50" s="30"/>
      <c r="CCO50" s="30"/>
      <c r="CCP50" s="30"/>
      <c r="CCQ50" s="30"/>
      <c r="CCR50" s="30"/>
      <c r="CCS50" s="30"/>
      <c r="CCT50" s="30"/>
      <c r="CCU50" s="30"/>
      <c r="CCV50" s="30"/>
      <c r="CCW50" s="30"/>
      <c r="CCX50" s="30"/>
      <c r="CCY50" s="30"/>
      <c r="CCZ50" s="30"/>
      <c r="CDA50" s="30"/>
      <c r="CDB50" s="30"/>
      <c r="CDC50" s="30"/>
      <c r="CDD50" s="30"/>
      <c r="CDE50" s="30"/>
      <c r="CDF50" s="30"/>
      <c r="CDG50" s="30"/>
      <c r="CDH50" s="30"/>
      <c r="CDI50" s="30"/>
      <c r="CDJ50" s="30"/>
      <c r="CDK50" s="30"/>
      <c r="CDL50" s="30"/>
      <c r="CDM50" s="30"/>
      <c r="CDN50" s="30"/>
      <c r="CDO50" s="30"/>
      <c r="CDP50" s="30"/>
      <c r="CDQ50" s="30"/>
      <c r="CDR50" s="30"/>
      <c r="CDS50" s="30"/>
      <c r="CDT50" s="30"/>
      <c r="CDU50" s="30"/>
      <c r="CDV50" s="30"/>
      <c r="CDW50" s="30"/>
      <c r="CDX50" s="30"/>
      <c r="CDY50" s="30"/>
      <c r="CDZ50" s="30"/>
      <c r="CEA50" s="30"/>
      <c r="CEB50" s="30"/>
      <c r="CEC50" s="30"/>
      <c r="CED50" s="30"/>
      <c r="CEE50" s="30"/>
      <c r="CEF50" s="30"/>
      <c r="CEG50" s="30"/>
      <c r="CEH50" s="30"/>
      <c r="CEI50" s="30"/>
      <c r="CEJ50" s="30"/>
      <c r="CEK50" s="30"/>
      <c r="CEL50" s="30"/>
      <c r="CEM50" s="30"/>
      <c r="CEN50" s="30"/>
      <c r="CEO50" s="30"/>
      <c r="CEP50" s="30"/>
      <c r="CEQ50" s="30"/>
      <c r="CER50" s="30"/>
      <c r="CES50" s="30"/>
      <c r="CET50" s="30"/>
      <c r="CEU50" s="30"/>
      <c r="CEV50" s="30"/>
      <c r="CEW50" s="30"/>
      <c r="CEX50" s="30"/>
      <c r="CEY50" s="30"/>
      <c r="CEZ50" s="30"/>
      <c r="CFA50" s="30"/>
      <c r="CFB50" s="30"/>
      <c r="CFC50" s="30"/>
      <c r="CFD50" s="30"/>
      <c r="CFE50" s="30"/>
      <c r="CFF50" s="30"/>
      <c r="CFG50" s="30"/>
      <c r="CFH50" s="30"/>
      <c r="CFI50" s="30"/>
      <c r="CFJ50" s="30"/>
      <c r="CFK50" s="30"/>
      <c r="CFL50" s="30"/>
      <c r="CFM50" s="30"/>
      <c r="CFN50" s="30"/>
      <c r="CFO50" s="30"/>
      <c r="CFP50" s="30"/>
      <c r="CFQ50" s="30"/>
      <c r="CFR50" s="30"/>
      <c r="CFS50" s="30"/>
      <c r="CFT50" s="30"/>
      <c r="CFU50" s="30"/>
      <c r="CFV50" s="30"/>
      <c r="CFW50" s="30"/>
      <c r="CFX50" s="30"/>
      <c r="CFY50" s="30"/>
      <c r="CFZ50" s="30"/>
      <c r="CGA50" s="30"/>
      <c r="CGB50" s="30"/>
      <c r="CGC50" s="30"/>
      <c r="CGD50" s="30"/>
      <c r="CGE50" s="30"/>
      <c r="CGF50" s="30"/>
      <c r="CGG50" s="30"/>
      <c r="CGH50" s="30"/>
      <c r="CGI50" s="30"/>
      <c r="CGJ50" s="30"/>
      <c r="CGK50" s="30"/>
      <c r="CGL50" s="30"/>
      <c r="CGM50" s="30"/>
      <c r="CGN50" s="30"/>
      <c r="CGO50" s="30"/>
      <c r="CGP50" s="30"/>
      <c r="CGQ50" s="30"/>
      <c r="CGR50" s="30"/>
      <c r="CGS50" s="30"/>
      <c r="CGT50" s="30"/>
      <c r="CGU50" s="30"/>
      <c r="CGV50" s="30"/>
      <c r="CGW50" s="30"/>
      <c r="CGX50" s="30"/>
      <c r="CGY50" s="30"/>
      <c r="CGZ50" s="30"/>
      <c r="CHA50" s="30"/>
      <c r="CHB50" s="30"/>
      <c r="CHC50" s="30"/>
      <c r="CHD50" s="30"/>
      <c r="CHE50" s="30"/>
      <c r="CHF50" s="30"/>
      <c r="CHG50" s="30"/>
      <c r="CHH50" s="30"/>
      <c r="CHI50" s="30"/>
      <c r="CHJ50" s="30"/>
      <c r="CHK50" s="30"/>
      <c r="CHL50" s="30"/>
      <c r="CHM50" s="30"/>
      <c r="CHN50" s="30"/>
      <c r="CHO50" s="30"/>
      <c r="CHP50" s="30"/>
      <c r="CHQ50" s="30"/>
      <c r="CHR50" s="30"/>
      <c r="CHS50" s="30"/>
      <c r="CHT50" s="30"/>
      <c r="CHU50" s="30"/>
      <c r="CHV50" s="30"/>
      <c r="CHW50" s="30"/>
      <c r="CHX50" s="30"/>
      <c r="CHY50" s="30"/>
      <c r="CHZ50" s="30"/>
      <c r="CIA50" s="30"/>
      <c r="CIB50" s="30"/>
      <c r="CIC50" s="30"/>
      <c r="CID50" s="30"/>
      <c r="CIE50" s="30"/>
      <c r="CIF50" s="30"/>
      <c r="CIG50" s="30"/>
      <c r="CIH50" s="30"/>
      <c r="CII50" s="30"/>
      <c r="CIJ50" s="30"/>
      <c r="CIK50" s="30"/>
      <c r="CIL50" s="30"/>
      <c r="CIM50" s="30"/>
      <c r="CIN50" s="30"/>
      <c r="CIO50" s="30"/>
      <c r="CIP50" s="30"/>
      <c r="CIQ50" s="30"/>
      <c r="CIR50" s="30"/>
      <c r="CIS50" s="30"/>
      <c r="CIT50" s="30"/>
      <c r="CIU50" s="30"/>
      <c r="CIV50" s="30"/>
      <c r="CIW50" s="30"/>
      <c r="CIX50" s="30"/>
      <c r="CIY50" s="30"/>
      <c r="CIZ50" s="30"/>
      <c r="CJA50" s="30"/>
      <c r="CJB50" s="30"/>
      <c r="CJC50" s="30"/>
      <c r="CJD50" s="30"/>
      <c r="CJE50" s="30"/>
      <c r="CJF50" s="30"/>
      <c r="CJG50" s="30"/>
      <c r="CJH50" s="30"/>
      <c r="CJI50" s="30"/>
      <c r="CJJ50" s="30"/>
      <c r="CJK50" s="30"/>
      <c r="CJL50" s="30"/>
      <c r="CJM50" s="30"/>
      <c r="CJN50" s="30"/>
      <c r="CJO50" s="30"/>
      <c r="CJP50" s="30"/>
      <c r="CJQ50" s="30"/>
      <c r="CJR50" s="30"/>
      <c r="CJS50" s="30"/>
      <c r="CJT50" s="30"/>
      <c r="CJU50" s="30"/>
      <c r="CJV50" s="30"/>
      <c r="CJW50" s="30"/>
      <c r="CJX50" s="30"/>
      <c r="CJY50" s="30"/>
      <c r="CJZ50" s="30"/>
      <c r="CKA50" s="30"/>
      <c r="CKB50" s="30"/>
      <c r="CKC50" s="30"/>
      <c r="CKD50" s="30"/>
      <c r="CKE50" s="30"/>
      <c r="CKF50" s="30"/>
      <c r="CKG50" s="30"/>
      <c r="CKH50" s="30"/>
      <c r="CKI50" s="30"/>
      <c r="CKJ50" s="30"/>
      <c r="CKK50" s="30"/>
      <c r="CKL50" s="30"/>
      <c r="CKM50" s="30"/>
      <c r="CKN50" s="30"/>
      <c r="CKO50" s="30"/>
      <c r="CKP50" s="30"/>
      <c r="CKQ50" s="30"/>
      <c r="CKR50" s="30"/>
      <c r="CKS50" s="30"/>
      <c r="CKT50" s="30"/>
      <c r="CKU50" s="30"/>
      <c r="CKV50" s="30"/>
      <c r="CKW50" s="30"/>
      <c r="CKX50" s="30"/>
      <c r="CKY50" s="30"/>
      <c r="CKZ50" s="30"/>
      <c r="CLA50" s="30"/>
      <c r="CLB50" s="30"/>
      <c r="CLC50" s="30"/>
      <c r="CLD50" s="30"/>
      <c r="CLE50" s="30"/>
      <c r="CLF50" s="30"/>
      <c r="CLG50" s="30"/>
      <c r="CLH50" s="30"/>
      <c r="CLI50" s="30"/>
      <c r="CLJ50" s="30"/>
      <c r="CLK50" s="30"/>
      <c r="CLL50" s="30"/>
      <c r="CLM50" s="30"/>
      <c r="CLN50" s="30"/>
      <c r="CLO50" s="30"/>
      <c r="CLP50" s="30"/>
      <c r="CLQ50" s="30"/>
      <c r="CLR50" s="30"/>
      <c r="CLS50" s="30"/>
      <c r="CLT50" s="30"/>
      <c r="CLU50" s="30"/>
      <c r="CLV50" s="30"/>
      <c r="CLW50" s="30"/>
      <c r="CLX50" s="30"/>
      <c r="CLY50" s="30"/>
      <c r="CLZ50" s="30"/>
      <c r="CMA50" s="30"/>
      <c r="CMB50" s="30"/>
      <c r="CMC50" s="30"/>
      <c r="CMD50" s="30"/>
      <c r="CME50" s="30"/>
      <c r="CMF50" s="30"/>
      <c r="CMG50" s="30"/>
      <c r="CMH50" s="30"/>
      <c r="CMI50" s="30"/>
      <c r="CMJ50" s="30"/>
      <c r="CMK50" s="30"/>
      <c r="CML50" s="30"/>
      <c r="CMM50" s="30"/>
      <c r="CMN50" s="30"/>
      <c r="CMO50" s="30"/>
      <c r="CMP50" s="30"/>
      <c r="CMQ50" s="30"/>
      <c r="CMR50" s="30"/>
      <c r="CMS50" s="30"/>
      <c r="CMT50" s="30"/>
      <c r="CMU50" s="30"/>
      <c r="CMV50" s="30"/>
      <c r="CMW50" s="30"/>
      <c r="CMX50" s="30"/>
      <c r="CMY50" s="30"/>
      <c r="CMZ50" s="30"/>
      <c r="CNA50" s="30"/>
      <c r="CNB50" s="30"/>
      <c r="CNC50" s="30"/>
      <c r="CND50" s="30"/>
      <c r="CNE50" s="30"/>
      <c r="CNF50" s="30"/>
      <c r="CNG50" s="30"/>
      <c r="CNH50" s="30"/>
      <c r="CNI50" s="30"/>
      <c r="CNJ50" s="30"/>
      <c r="CNK50" s="30"/>
      <c r="CNL50" s="30"/>
      <c r="CNM50" s="30"/>
      <c r="CNN50" s="30"/>
      <c r="CNO50" s="30"/>
      <c r="CNP50" s="30"/>
      <c r="CNQ50" s="30"/>
      <c r="CNR50" s="30"/>
      <c r="CNS50" s="30"/>
      <c r="CNT50" s="30"/>
      <c r="CNU50" s="30"/>
      <c r="CNV50" s="30"/>
      <c r="CNW50" s="30"/>
      <c r="CNX50" s="30"/>
      <c r="CNY50" s="30"/>
      <c r="CNZ50" s="30"/>
      <c r="COA50" s="30"/>
      <c r="COB50" s="30"/>
      <c r="COC50" s="30"/>
      <c r="COD50" s="30"/>
      <c r="COE50" s="30"/>
      <c r="COF50" s="30"/>
      <c r="COG50" s="30"/>
      <c r="COH50" s="30"/>
      <c r="COI50" s="30"/>
      <c r="COJ50" s="30"/>
      <c r="COK50" s="30"/>
      <c r="COL50" s="30"/>
      <c r="COM50" s="30"/>
      <c r="CON50" s="30"/>
      <c r="COO50" s="30"/>
      <c r="COP50" s="30"/>
      <c r="COQ50" s="30"/>
      <c r="COR50" s="30"/>
      <c r="COS50" s="30"/>
      <c r="COT50" s="30"/>
      <c r="COU50" s="30"/>
      <c r="COV50" s="30"/>
      <c r="COW50" s="30"/>
      <c r="COX50" s="30"/>
      <c r="COY50" s="30"/>
      <c r="COZ50" s="30"/>
      <c r="CPA50" s="30"/>
      <c r="CPB50" s="30"/>
      <c r="CPC50" s="30"/>
      <c r="CPD50" s="30"/>
      <c r="CPE50" s="30"/>
      <c r="CPF50" s="30"/>
      <c r="CPG50" s="30"/>
      <c r="CPH50" s="30"/>
      <c r="CPI50" s="30"/>
      <c r="CPJ50" s="30"/>
      <c r="CPK50" s="30"/>
      <c r="CPL50" s="30"/>
      <c r="CPM50" s="30"/>
      <c r="CPN50" s="30"/>
      <c r="CPO50" s="30"/>
      <c r="CPP50" s="30"/>
      <c r="CPQ50" s="30"/>
      <c r="CPR50" s="30"/>
      <c r="CPS50" s="30"/>
      <c r="CPT50" s="30"/>
      <c r="CPU50" s="30"/>
      <c r="CPV50" s="30"/>
      <c r="CPW50" s="30"/>
      <c r="CPX50" s="30"/>
      <c r="CPY50" s="30"/>
      <c r="CPZ50" s="30"/>
      <c r="CQA50" s="30"/>
      <c r="CQB50" s="30"/>
      <c r="CQC50" s="30"/>
      <c r="CQD50" s="30"/>
      <c r="CQE50" s="30"/>
      <c r="CQF50" s="30"/>
      <c r="CQG50" s="30"/>
      <c r="CQH50" s="30"/>
      <c r="CQI50" s="30"/>
      <c r="CQJ50" s="30"/>
      <c r="CQK50" s="30"/>
      <c r="CQL50" s="30"/>
      <c r="CQM50" s="30"/>
      <c r="CQN50" s="30"/>
      <c r="CQO50" s="30"/>
      <c r="CQP50" s="30"/>
      <c r="CQQ50" s="30"/>
      <c r="CQR50" s="30"/>
      <c r="CQS50" s="30"/>
      <c r="CQT50" s="30"/>
      <c r="CQU50" s="30"/>
      <c r="CQV50" s="30"/>
      <c r="CQW50" s="30"/>
      <c r="CQX50" s="30"/>
      <c r="CQY50" s="30"/>
      <c r="CQZ50" s="30"/>
      <c r="CRA50" s="30"/>
      <c r="CRB50" s="30"/>
      <c r="CRC50" s="30"/>
      <c r="CRD50" s="30"/>
      <c r="CRE50" s="30"/>
      <c r="CRF50" s="30"/>
      <c r="CRG50" s="30"/>
      <c r="CRH50" s="30"/>
      <c r="CRI50" s="30"/>
      <c r="CRJ50" s="30"/>
      <c r="CRK50" s="30"/>
      <c r="CRL50" s="30"/>
      <c r="CRM50" s="30"/>
      <c r="CRN50" s="30"/>
      <c r="CRO50" s="30"/>
      <c r="CRP50" s="30"/>
      <c r="CRQ50" s="30"/>
      <c r="CRR50" s="30"/>
      <c r="CRS50" s="30"/>
      <c r="CRT50" s="30"/>
      <c r="CRU50" s="30"/>
      <c r="CRV50" s="30"/>
      <c r="CRW50" s="30"/>
      <c r="CRX50" s="30"/>
      <c r="CRY50" s="30"/>
      <c r="CRZ50" s="30"/>
      <c r="CSA50" s="30"/>
      <c r="CSB50" s="30"/>
      <c r="CSC50" s="30"/>
      <c r="CSD50" s="30"/>
      <c r="CSE50" s="30"/>
      <c r="CSF50" s="30"/>
      <c r="CSG50" s="30"/>
      <c r="CSH50" s="30"/>
      <c r="CSI50" s="30"/>
      <c r="CSJ50" s="30"/>
      <c r="CSK50" s="30"/>
      <c r="CSL50" s="30"/>
      <c r="CSM50" s="30"/>
      <c r="CSN50" s="30"/>
      <c r="CSO50" s="30"/>
      <c r="CSP50" s="30"/>
      <c r="CSQ50" s="30"/>
      <c r="CSR50" s="30"/>
      <c r="CSS50" s="30"/>
      <c r="CST50" s="30"/>
      <c r="CSU50" s="30"/>
      <c r="CSV50" s="30"/>
      <c r="CSW50" s="30"/>
      <c r="CSX50" s="30"/>
      <c r="CSY50" s="30"/>
      <c r="CSZ50" s="30"/>
      <c r="CTA50" s="30"/>
      <c r="CTB50" s="30"/>
      <c r="CTC50" s="30"/>
      <c r="CTD50" s="30"/>
      <c r="CTE50" s="30"/>
      <c r="CTF50" s="30"/>
      <c r="CTG50" s="30"/>
      <c r="CTH50" s="30"/>
      <c r="CTI50" s="30"/>
      <c r="CTJ50" s="30"/>
      <c r="CTK50" s="30"/>
      <c r="CTL50" s="30"/>
      <c r="CTM50" s="30"/>
      <c r="CTN50" s="30"/>
      <c r="CTO50" s="30"/>
      <c r="CTP50" s="30"/>
      <c r="CTQ50" s="30"/>
      <c r="CTR50" s="30"/>
      <c r="CTS50" s="30"/>
      <c r="CTT50" s="30"/>
      <c r="CTU50" s="30"/>
      <c r="CTV50" s="30"/>
      <c r="CTW50" s="30"/>
      <c r="CTX50" s="30"/>
      <c r="CTY50" s="30"/>
      <c r="CTZ50" s="30"/>
      <c r="CUA50" s="30"/>
      <c r="CUB50" s="30"/>
      <c r="CUC50" s="30"/>
      <c r="CUD50" s="30"/>
      <c r="CUE50" s="30"/>
      <c r="CUF50" s="30"/>
      <c r="CUG50" s="30"/>
      <c r="CUH50" s="30"/>
      <c r="CUI50" s="30"/>
      <c r="CUJ50" s="30"/>
      <c r="CUK50" s="30"/>
      <c r="CUL50" s="30"/>
      <c r="CUM50" s="30"/>
      <c r="CUN50" s="30"/>
      <c r="CUO50" s="30"/>
      <c r="CUP50" s="30"/>
      <c r="CUQ50" s="30"/>
      <c r="CUR50" s="30"/>
      <c r="CUS50" s="30"/>
      <c r="CUT50" s="30"/>
      <c r="CUU50" s="30"/>
      <c r="CUV50" s="30"/>
      <c r="CUW50" s="30"/>
      <c r="CUX50" s="30"/>
      <c r="CUY50" s="30"/>
      <c r="CUZ50" s="30"/>
      <c r="CVA50" s="30"/>
      <c r="CVB50" s="30"/>
      <c r="CVC50" s="30"/>
      <c r="CVD50" s="30"/>
      <c r="CVE50" s="30"/>
      <c r="CVF50" s="30"/>
      <c r="CVG50" s="30"/>
      <c r="CVH50" s="30"/>
      <c r="CVI50" s="30"/>
      <c r="CVJ50" s="30"/>
      <c r="CVK50" s="30"/>
      <c r="CVL50" s="30"/>
      <c r="CVM50" s="30"/>
      <c r="CVN50" s="30"/>
      <c r="CVO50" s="30"/>
      <c r="CVP50" s="30"/>
      <c r="CVQ50" s="30"/>
      <c r="CVR50" s="30"/>
      <c r="CVS50" s="30"/>
      <c r="CVT50" s="30"/>
      <c r="CVU50" s="30"/>
      <c r="CVV50" s="30"/>
      <c r="CVW50" s="30"/>
      <c r="CVX50" s="30"/>
      <c r="CVY50" s="30"/>
      <c r="CVZ50" s="30"/>
      <c r="CWA50" s="30"/>
      <c r="CWB50" s="30"/>
      <c r="CWC50" s="30"/>
      <c r="CWD50" s="30"/>
      <c r="CWE50" s="30"/>
      <c r="CWF50" s="30"/>
      <c r="CWG50" s="30"/>
      <c r="CWH50" s="30"/>
      <c r="CWI50" s="30"/>
      <c r="CWJ50" s="30"/>
      <c r="CWK50" s="30"/>
      <c r="CWL50" s="30"/>
      <c r="CWM50" s="30"/>
      <c r="CWN50" s="30"/>
      <c r="CWO50" s="30"/>
      <c r="CWP50" s="30"/>
      <c r="CWQ50" s="30"/>
      <c r="CWR50" s="30"/>
      <c r="CWS50" s="30"/>
      <c r="CWT50" s="30"/>
      <c r="CWU50" s="30"/>
      <c r="CWV50" s="30"/>
      <c r="CWW50" s="30"/>
      <c r="CWX50" s="30"/>
      <c r="CWY50" s="30"/>
      <c r="CWZ50" s="30"/>
      <c r="CXA50" s="30"/>
      <c r="CXB50" s="30"/>
      <c r="CXC50" s="30"/>
      <c r="CXD50" s="30"/>
      <c r="CXE50" s="30"/>
      <c r="CXF50" s="30"/>
      <c r="CXG50" s="30"/>
      <c r="CXH50" s="30"/>
      <c r="CXI50" s="30"/>
      <c r="CXJ50" s="30"/>
      <c r="CXK50" s="30"/>
      <c r="CXL50" s="30"/>
      <c r="CXM50" s="30"/>
      <c r="CXN50" s="30"/>
      <c r="CXO50" s="30"/>
      <c r="CXP50" s="30"/>
      <c r="CXQ50" s="30"/>
      <c r="CXR50" s="30"/>
      <c r="CXS50" s="30"/>
      <c r="CXT50" s="30"/>
      <c r="CXU50" s="30"/>
      <c r="CXV50" s="30"/>
      <c r="CXW50" s="30"/>
      <c r="CXX50" s="30"/>
      <c r="CXY50" s="30"/>
      <c r="CXZ50" s="30"/>
      <c r="CYA50" s="30"/>
      <c r="CYB50" s="30"/>
      <c r="CYC50" s="30"/>
      <c r="CYD50" s="30"/>
      <c r="CYE50" s="30"/>
      <c r="CYF50" s="30"/>
      <c r="CYG50" s="30"/>
      <c r="CYH50" s="30"/>
      <c r="CYI50" s="30"/>
      <c r="CYJ50" s="30"/>
      <c r="CYK50" s="30"/>
      <c r="CYL50" s="30"/>
      <c r="CYM50" s="30"/>
      <c r="CYN50" s="30"/>
      <c r="CYO50" s="30"/>
      <c r="CYP50" s="30"/>
      <c r="CYQ50" s="30"/>
      <c r="CYR50" s="30"/>
      <c r="CYS50" s="30"/>
      <c r="CYT50" s="30"/>
      <c r="CYU50" s="30"/>
      <c r="CYV50" s="30"/>
      <c r="CYW50" s="30"/>
      <c r="CYX50" s="30"/>
      <c r="CYY50" s="30"/>
      <c r="CYZ50" s="30"/>
      <c r="CZA50" s="30"/>
      <c r="CZB50" s="30"/>
      <c r="CZC50" s="30"/>
      <c r="CZD50" s="30"/>
      <c r="CZE50" s="30"/>
      <c r="CZF50" s="30"/>
      <c r="CZG50" s="30"/>
      <c r="CZH50" s="30"/>
      <c r="CZI50" s="30"/>
      <c r="CZJ50" s="30"/>
      <c r="CZK50" s="30"/>
      <c r="CZL50" s="30"/>
      <c r="CZM50" s="30"/>
      <c r="CZN50" s="30"/>
      <c r="CZO50" s="30"/>
      <c r="CZP50" s="30"/>
      <c r="CZQ50" s="30"/>
      <c r="CZR50" s="30"/>
      <c r="CZS50" s="30"/>
      <c r="CZT50" s="30"/>
      <c r="CZU50" s="30"/>
      <c r="CZV50" s="30"/>
      <c r="CZW50" s="30"/>
      <c r="CZX50" s="30"/>
      <c r="CZY50" s="30"/>
      <c r="CZZ50" s="30"/>
      <c r="DAA50" s="30"/>
      <c r="DAB50" s="30"/>
      <c r="DAC50" s="30"/>
      <c r="DAD50" s="30"/>
      <c r="DAE50" s="30"/>
      <c r="DAF50" s="30"/>
      <c r="DAG50" s="30"/>
      <c r="DAH50" s="30"/>
      <c r="DAI50" s="30"/>
      <c r="DAJ50" s="30"/>
      <c r="DAK50" s="30"/>
      <c r="DAL50" s="30"/>
      <c r="DAM50" s="30"/>
      <c r="DAN50" s="30"/>
      <c r="DAO50" s="30"/>
      <c r="DAP50" s="30"/>
      <c r="DAQ50" s="30"/>
      <c r="DAR50" s="30"/>
      <c r="DAS50" s="30"/>
      <c r="DAT50" s="30"/>
      <c r="DAU50" s="30"/>
      <c r="DAV50" s="30"/>
      <c r="DAW50" s="30"/>
      <c r="DAX50" s="30"/>
      <c r="DAY50" s="30"/>
      <c r="DAZ50" s="30"/>
      <c r="DBA50" s="30"/>
      <c r="DBB50" s="30"/>
      <c r="DBC50" s="30"/>
      <c r="DBD50" s="30"/>
      <c r="DBE50" s="30"/>
      <c r="DBF50" s="30"/>
      <c r="DBG50" s="30"/>
      <c r="DBH50" s="30"/>
      <c r="DBI50" s="30"/>
      <c r="DBJ50" s="30"/>
      <c r="DBK50" s="30"/>
      <c r="DBL50" s="30"/>
      <c r="DBM50" s="30"/>
      <c r="DBN50" s="30"/>
      <c r="DBO50" s="30"/>
      <c r="DBP50" s="30"/>
      <c r="DBQ50" s="30"/>
      <c r="DBR50" s="30"/>
      <c r="DBS50" s="30"/>
      <c r="DBT50" s="30"/>
      <c r="DBU50" s="30"/>
      <c r="DBV50" s="30"/>
      <c r="DBW50" s="30"/>
      <c r="DBX50" s="30"/>
      <c r="DBY50" s="30"/>
      <c r="DBZ50" s="30"/>
      <c r="DCA50" s="30"/>
      <c r="DCB50" s="30"/>
      <c r="DCC50" s="30"/>
      <c r="DCD50" s="30"/>
      <c r="DCE50" s="30"/>
      <c r="DCF50" s="30"/>
      <c r="DCG50" s="30"/>
      <c r="DCH50" s="30"/>
      <c r="DCI50" s="30"/>
      <c r="DCJ50" s="30"/>
      <c r="DCK50" s="30"/>
      <c r="DCL50" s="30"/>
      <c r="DCM50" s="30"/>
      <c r="DCN50" s="30"/>
      <c r="DCO50" s="30"/>
      <c r="DCP50" s="30"/>
      <c r="DCQ50" s="30"/>
      <c r="DCR50" s="30"/>
      <c r="DCS50" s="30"/>
      <c r="DCT50" s="30"/>
      <c r="DCU50" s="30"/>
      <c r="DCV50" s="30"/>
      <c r="DCW50" s="30"/>
      <c r="DCX50" s="30"/>
      <c r="DCY50" s="30"/>
      <c r="DCZ50" s="30"/>
      <c r="DDA50" s="30"/>
      <c r="DDB50" s="30"/>
      <c r="DDC50" s="30"/>
      <c r="DDD50" s="30"/>
      <c r="DDE50" s="30"/>
      <c r="DDF50" s="30"/>
      <c r="DDG50" s="30"/>
      <c r="DDH50" s="30"/>
      <c r="DDI50" s="30"/>
      <c r="DDJ50" s="30"/>
      <c r="DDK50" s="30"/>
      <c r="DDL50" s="30"/>
      <c r="DDM50" s="30"/>
      <c r="DDN50" s="30"/>
      <c r="DDO50" s="30"/>
      <c r="DDP50" s="30"/>
      <c r="DDQ50" s="30"/>
      <c r="DDR50" s="30"/>
      <c r="DDS50" s="30"/>
      <c r="DDT50" s="30"/>
      <c r="DDU50" s="30"/>
      <c r="DDV50" s="30"/>
      <c r="DDW50" s="30"/>
      <c r="DDX50" s="30"/>
      <c r="DDY50" s="30"/>
      <c r="DDZ50" s="30"/>
      <c r="DEA50" s="30"/>
      <c r="DEB50" s="30"/>
      <c r="DEC50" s="30"/>
      <c r="DED50" s="30"/>
      <c r="DEE50" s="30"/>
      <c r="DEF50" s="30"/>
      <c r="DEG50" s="30"/>
      <c r="DEH50" s="30"/>
      <c r="DEI50" s="30"/>
      <c r="DEJ50" s="30"/>
      <c r="DEK50" s="30"/>
      <c r="DEL50" s="30"/>
      <c r="DEM50" s="30"/>
      <c r="DEN50" s="30"/>
      <c r="DEO50" s="30"/>
      <c r="DEP50" s="30"/>
      <c r="DEQ50" s="30"/>
      <c r="DER50" s="30"/>
      <c r="DES50" s="30"/>
      <c r="DET50" s="30"/>
      <c r="DEU50" s="30"/>
      <c r="DEV50" s="30"/>
      <c r="DEW50" s="30"/>
      <c r="DEX50" s="30"/>
      <c r="DEY50" s="30"/>
      <c r="DEZ50" s="30"/>
      <c r="DFA50" s="30"/>
      <c r="DFB50" s="30"/>
      <c r="DFC50" s="30"/>
      <c r="DFD50" s="30"/>
      <c r="DFE50" s="30"/>
      <c r="DFF50" s="30"/>
      <c r="DFG50" s="30"/>
      <c r="DFH50" s="30"/>
      <c r="DFI50" s="30"/>
      <c r="DFJ50" s="30"/>
      <c r="DFK50" s="30"/>
      <c r="DFL50" s="30"/>
      <c r="DFM50" s="30"/>
      <c r="DFN50" s="30"/>
      <c r="DFO50" s="30"/>
      <c r="DFP50" s="30"/>
      <c r="DFQ50" s="30"/>
      <c r="DFR50" s="30"/>
      <c r="DFS50" s="30"/>
      <c r="DFT50" s="30"/>
      <c r="DFU50" s="30"/>
      <c r="DFV50" s="30"/>
      <c r="DFW50" s="30"/>
      <c r="DFX50" s="30"/>
      <c r="DFY50" s="30"/>
      <c r="DFZ50" s="30"/>
      <c r="DGA50" s="30"/>
      <c r="DGB50" s="30"/>
      <c r="DGC50" s="30"/>
      <c r="DGD50" s="30"/>
      <c r="DGE50" s="30"/>
      <c r="DGF50" s="30"/>
      <c r="DGG50" s="30"/>
      <c r="DGH50" s="30"/>
      <c r="DGI50" s="30"/>
      <c r="DGJ50" s="30"/>
      <c r="DGK50" s="30"/>
      <c r="DGL50" s="30"/>
      <c r="DGM50" s="30"/>
      <c r="DGN50" s="30"/>
      <c r="DGO50" s="30"/>
      <c r="DGP50" s="30"/>
      <c r="DGQ50" s="30"/>
      <c r="DGR50" s="30"/>
      <c r="DGS50" s="30"/>
      <c r="DGT50" s="30"/>
      <c r="DGU50" s="30"/>
      <c r="DGV50" s="30"/>
      <c r="DGW50" s="30"/>
      <c r="DGX50" s="30"/>
      <c r="DGY50" s="30"/>
      <c r="DGZ50" s="30"/>
      <c r="DHA50" s="30"/>
      <c r="DHB50" s="30"/>
      <c r="DHC50" s="30"/>
      <c r="DHD50" s="30"/>
      <c r="DHE50" s="30"/>
      <c r="DHF50" s="30"/>
      <c r="DHG50" s="30"/>
      <c r="DHH50" s="30"/>
      <c r="DHI50" s="30"/>
      <c r="DHJ50" s="30"/>
      <c r="DHK50" s="30"/>
      <c r="DHL50" s="30"/>
      <c r="DHM50" s="30"/>
      <c r="DHN50" s="30"/>
      <c r="DHO50" s="30"/>
      <c r="DHP50" s="30"/>
      <c r="DHQ50" s="30"/>
      <c r="DHR50" s="30"/>
      <c r="DHS50" s="30"/>
      <c r="DHT50" s="30"/>
      <c r="DHU50" s="30"/>
      <c r="DHV50" s="30"/>
      <c r="DHW50" s="30"/>
      <c r="DHX50" s="30"/>
      <c r="DHY50" s="30"/>
      <c r="DHZ50" s="30"/>
      <c r="DIA50" s="30"/>
      <c r="DIB50" s="30"/>
      <c r="DIC50" s="30"/>
      <c r="DID50" s="30"/>
      <c r="DIE50" s="30"/>
      <c r="DIF50" s="30"/>
      <c r="DIG50" s="30"/>
      <c r="DIH50" s="30"/>
      <c r="DII50" s="30"/>
      <c r="DIJ50" s="30"/>
      <c r="DIK50" s="30"/>
      <c r="DIL50" s="30"/>
      <c r="DIM50" s="30"/>
      <c r="DIN50" s="30"/>
      <c r="DIO50" s="30"/>
      <c r="DIP50" s="30"/>
      <c r="DIQ50" s="30"/>
      <c r="DIR50" s="30"/>
      <c r="DIS50" s="30"/>
      <c r="DIT50" s="30"/>
      <c r="DIU50" s="30"/>
      <c r="DIV50" s="30"/>
      <c r="DIW50" s="30"/>
      <c r="DIX50" s="30"/>
      <c r="DIY50" s="30"/>
      <c r="DIZ50" s="30"/>
      <c r="DJA50" s="30"/>
      <c r="DJB50" s="30"/>
      <c r="DJC50" s="30"/>
      <c r="DJD50" s="30"/>
      <c r="DJE50" s="30"/>
      <c r="DJF50" s="30"/>
      <c r="DJG50" s="30"/>
      <c r="DJH50" s="30"/>
      <c r="DJI50" s="30"/>
      <c r="DJJ50" s="30"/>
      <c r="DJK50" s="30"/>
      <c r="DJL50" s="30"/>
      <c r="DJM50" s="30"/>
      <c r="DJN50" s="30"/>
      <c r="DJO50" s="30"/>
      <c r="DJP50" s="30"/>
      <c r="DJQ50" s="30"/>
      <c r="DJR50" s="30"/>
      <c r="DJS50" s="30"/>
      <c r="DJT50" s="30"/>
      <c r="DJU50" s="30"/>
      <c r="DJV50" s="30"/>
      <c r="DJW50" s="30"/>
      <c r="DJX50" s="30"/>
      <c r="DJY50" s="30"/>
      <c r="DJZ50" s="30"/>
      <c r="DKA50" s="30"/>
      <c r="DKB50" s="30"/>
      <c r="DKC50" s="30"/>
      <c r="DKD50" s="30"/>
      <c r="DKE50" s="30"/>
      <c r="DKF50" s="30"/>
      <c r="DKG50" s="30"/>
      <c r="DKH50" s="30"/>
      <c r="DKI50" s="30"/>
      <c r="DKJ50" s="30"/>
      <c r="DKK50" s="30"/>
      <c r="DKL50" s="30"/>
      <c r="DKM50" s="30"/>
      <c r="DKN50" s="30"/>
      <c r="DKO50" s="30"/>
      <c r="DKP50" s="30"/>
      <c r="DKQ50" s="30"/>
      <c r="DKR50" s="30"/>
      <c r="DKS50" s="30"/>
      <c r="DKT50" s="30"/>
      <c r="DKU50" s="30"/>
      <c r="DKV50" s="30"/>
      <c r="DKW50" s="30"/>
      <c r="DKX50" s="30"/>
      <c r="DKY50" s="30"/>
      <c r="DKZ50" s="30"/>
      <c r="DLA50" s="30"/>
      <c r="DLB50" s="30"/>
      <c r="DLC50" s="30"/>
      <c r="DLD50" s="30"/>
      <c r="DLE50" s="30"/>
      <c r="DLF50" s="30"/>
      <c r="DLG50" s="30"/>
      <c r="DLH50" s="30"/>
      <c r="DLI50" s="30"/>
      <c r="DLJ50" s="30"/>
      <c r="DLK50" s="30"/>
      <c r="DLL50" s="30"/>
      <c r="DLM50" s="30"/>
      <c r="DLN50" s="30"/>
      <c r="DLO50" s="30"/>
      <c r="DLP50" s="30"/>
      <c r="DLQ50" s="30"/>
      <c r="DLR50" s="30"/>
      <c r="DLS50" s="30"/>
      <c r="DLT50" s="30"/>
      <c r="DLU50" s="30"/>
      <c r="DLV50" s="30"/>
      <c r="DLW50" s="30"/>
      <c r="DLX50" s="30"/>
      <c r="DLY50" s="30"/>
      <c r="DLZ50" s="30"/>
      <c r="DMA50" s="30"/>
      <c r="DMB50" s="30"/>
      <c r="DMC50" s="30"/>
      <c r="DMD50" s="30"/>
      <c r="DME50" s="30"/>
      <c r="DMF50" s="30"/>
      <c r="DMG50" s="30"/>
      <c r="DMH50" s="30"/>
      <c r="DMI50" s="30"/>
      <c r="DMJ50" s="30"/>
      <c r="DMK50" s="30"/>
      <c r="DML50" s="30"/>
      <c r="DMM50" s="30"/>
      <c r="DMN50" s="30"/>
      <c r="DMO50" s="30"/>
      <c r="DMP50" s="30"/>
      <c r="DMQ50" s="30"/>
      <c r="DMR50" s="30"/>
      <c r="DMS50" s="30"/>
      <c r="DMT50" s="30"/>
      <c r="DMU50" s="30"/>
      <c r="DMV50" s="30"/>
      <c r="DMW50" s="30"/>
      <c r="DMX50" s="30"/>
      <c r="DMY50" s="30"/>
      <c r="DMZ50" s="30"/>
      <c r="DNA50" s="30"/>
      <c r="DNB50" s="30"/>
      <c r="DNC50" s="30"/>
      <c r="DND50" s="30"/>
      <c r="DNE50" s="30"/>
      <c r="DNF50" s="30"/>
      <c r="DNG50" s="30"/>
      <c r="DNH50" s="30"/>
      <c r="DNI50" s="30"/>
      <c r="DNJ50" s="30"/>
      <c r="DNK50" s="30"/>
      <c r="DNL50" s="30"/>
      <c r="DNM50" s="30"/>
      <c r="DNN50" s="30"/>
      <c r="DNO50" s="30"/>
      <c r="DNP50" s="30"/>
      <c r="DNQ50" s="30"/>
      <c r="DNR50" s="30"/>
      <c r="DNS50" s="30"/>
      <c r="DNT50" s="30"/>
      <c r="DNU50" s="30"/>
      <c r="DNV50" s="30"/>
      <c r="DNW50" s="30"/>
      <c r="DNX50" s="30"/>
      <c r="DNY50" s="30"/>
      <c r="DNZ50" s="30"/>
      <c r="DOA50" s="30"/>
      <c r="DOB50" s="30"/>
      <c r="DOC50" s="30"/>
      <c r="DOD50" s="30"/>
      <c r="DOE50" s="30"/>
      <c r="DOF50" s="30"/>
      <c r="DOG50" s="30"/>
      <c r="DOH50" s="30"/>
      <c r="DOI50" s="30"/>
      <c r="DOJ50" s="30"/>
      <c r="DOK50" s="30"/>
      <c r="DOL50" s="30"/>
      <c r="DOM50" s="30"/>
      <c r="DON50" s="30"/>
      <c r="DOO50" s="30"/>
      <c r="DOP50" s="30"/>
      <c r="DOQ50" s="30"/>
      <c r="DOR50" s="30"/>
      <c r="DOS50" s="30"/>
      <c r="DOT50" s="30"/>
      <c r="DOU50" s="30"/>
      <c r="DOV50" s="30"/>
      <c r="DOW50" s="30"/>
      <c r="DOX50" s="30"/>
      <c r="DOY50" s="30"/>
      <c r="DOZ50" s="30"/>
      <c r="DPA50" s="30"/>
      <c r="DPB50" s="30"/>
      <c r="DPC50" s="30"/>
      <c r="DPD50" s="30"/>
      <c r="DPE50" s="30"/>
      <c r="DPF50" s="30"/>
      <c r="DPG50" s="30"/>
      <c r="DPH50" s="30"/>
      <c r="DPI50" s="30"/>
      <c r="DPJ50" s="30"/>
      <c r="DPK50" s="30"/>
      <c r="DPL50" s="30"/>
      <c r="DPM50" s="30"/>
      <c r="DPN50" s="30"/>
      <c r="DPO50" s="30"/>
      <c r="DPP50" s="30"/>
      <c r="DPQ50" s="30"/>
      <c r="DPR50" s="30"/>
      <c r="DPS50" s="30"/>
      <c r="DPT50" s="30"/>
      <c r="DPU50" s="30"/>
      <c r="DPV50" s="30"/>
      <c r="DPW50" s="30"/>
      <c r="DPX50" s="30"/>
      <c r="DPY50" s="30"/>
      <c r="DPZ50" s="30"/>
      <c r="DQA50" s="30"/>
      <c r="DQB50" s="30"/>
      <c r="DQC50" s="30"/>
      <c r="DQD50" s="30"/>
      <c r="DQE50" s="30"/>
      <c r="DQF50" s="30"/>
      <c r="DQG50" s="30"/>
      <c r="DQH50" s="30"/>
      <c r="DQI50" s="30"/>
      <c r="DQJ50" s="30"/>
      <c r="DQK50" s="30"/>
      <c r="DQL50" s="30"/>
      <c r="DQM50" s="30"/>
      <c r="DQN50" s="30"/>
      <c r="DQO50" s="30"/>
      <c r="DQP50" s="30"/>
      <c r="DQQ50" s="30"/>
      <c r="DQR50" s="30"/>
      <c r="DQS50" s="30"/>
      <c r="DQT50" s="30"/>
      <c r="DQU50" s="30"/>
      <c r="DQV50" s="30"/>
      <c r="DQW50" s="30"/>
      <c r="DQX50" s="30"/>
      <c r="DQY50" s="30"/>
      <c r="DQZ50" s="30"/>
      <c r="DRA50" s="30"/>
      <c r="DRB50" s="30"/>
      <c r="DRC50" s="30"/>
      <c r="DRD50" s="30"/>
      <c r="DRE50" s="30"/>
      <c r="DRF50" s="30"/>
      <c r="DRG50" s="30"/>
      <c r="DRH50" s="30"/>
      <c r="DRI50" s="30"/>
      <c r="DRJ50" s="30"/>
      <c r="DRK50" s="30"/>
      <c r="DRL50" s="30"/>
      <c r="DRM50" s="30"/>
      <c r="DRN50" s="30"/>
      <c r="DRO50" s="30"/>
      <c r="DRP50" s="30"/>
      <c r="DRQ50" s="30"/>
      <c r="DRR50" s="30"/>
      <c r="DRS50" s="30"/>
      <c r="DRT50" s="30"/>
      <c r="DRU50" s="30"/>
      <c r="DRV50" s="30"/>
      <c r="DRW50" s="30"/>
      <c r="DRX50" s="30"/>
      <c r="DRY50" s="30"/>
      <c r="DRZ50" s="30"/>
      <c r="DSA50" s="30"/>
      <c r="DSB50" s="30"/>
      <c r="DSC50" s="30"/>
      <c r="DSD50" s="30"/>
      <c r="DSE50" s="30"/>
      <c r="DSF50" s="30"/>
      <c r="DSG50" s="30"/>
      <c r="DSH50" s="30"/>
      <c r="DSI50" s="30"/>
      <c r="DSJ50" s="30"/>
      <c r="DSK50" s="30"/>
      <c r="DSL50" s="30"/>
      <c r="DSM50" s="30"/>
      <c r="DSN50" s="30"/>
      <c r="DSO50" s="30"/>
      <c r="DSP50" s="30"/>
      <c r="DSQ50" s="30"/>
      <c r="DSR50" s="30"/>
      <c r="DSS50" s="30"/>
      <c r="DST50" s="30"/>
      <c r="DSU50" s="30"/>
      <c r="DSV50" s="30"/>
      <c r="DSW50" s="30"/>
      <c r="DSX50" s="30"/>
      <c r="DSY50" s="30"/>
      <c r="DSZ50" s="30"/>
      <c r="DTA50" s="30"/>
      <c r="DTB50" s="30"/>
      <c r="DTC50" s="30"/>
      <c r="DTD50" s="30"/>
      <c r="DTE50" s="30"/>
      <c r="DTF50" s="30"/>
      <c r="DTG50" s="30"/>
      <c r="DTH50" s="30"/>
      <c r="DTI50" s="30"/>
      <c r="DTJ50" s="30"/>
      <c r="DTK50" s="30"/>
      <c r="DTL50" s="30"/>
      <c r="DTM50" s="30"/>
      <c r="DTN50" s="30"/>
      <c r="DTO50" s="30"/>
      <c r="DTP50" s="30"/>
      <c r="DTQ50" s="30"/>
      <c r="DTR50" s="30"/>
      <c r="DTS50" s="30"/>
      <c r="DTT50" s="30"/>
      <c r="DTU50" s="30"/>
      <c r="DTV50" s="30"/>
      <c r="DTW50" s="30"/>
      <c r="DTX50" s="30"/>
      <c r="DTY50" s="30"/>
      <c r="DTZ50" s="30"/>
      <c r="DUA50" s="30"/>
      <c r="DUB50" s="30"/>
      <c r="DUC50" s="30"/>
      <c r="DUD50" s="30"/>
      <c r="DUE50" s="30"/>
      <c r="DUF50" s="30"/>
      <c r="DUG50" s="30"/>
      <c r="DUH50" s="30"/>
      <c r="DUI50" s="30"/>
      <c r="DUJ50" s="30"/>
      <c r="DUK50" s="30"/>
      <c r="DUL50" s="30"/>
      <c r="DUM50" s="30"/>
      <c r="DUN50" s="30"/>
      <c r="DUO50" s="30"/>
      <c r="DUP50" s="30"/>
      <c r="DUQ50" s="30"/>
      <c r="DUR50" s="30"/>
      <c r="DUS50" s="30"/>
      <c r="DUT50" s="30"/>
      <c r="DUU50" s="30"/>
      <c r="DUV50" s="30"/>
      <c r="DUW50" s="30"/>
      <c r="DUX50" s="30"/>
      <c r="DUY50" s="30"/>
      <c r="DUZ50" s="30"/>
      <c r="DVA50" s="30"/>
      <c r="DVB50" s="30"/>
      <c r="DVC50" s="30"/>
      <c r="DVD50" s="30"/>
      <c r="DVE50" s="30"/>
      <c r="DVF50" s="30"/>
      <c r="DVG50" s="30"/>
      <c r="DVH50" s="30"/>
      <c r="DVI50" s="30"/>
      <c r="DVJ50" s="30"/>
      <c r="DVK50" s="30"/>
      <c r="DVL50" s="30"/>
      <c r="DVM50" s="30"/>
      <c r="DVN50" s="30"/>
      <c r="DVO50" s="30"/>
      <c r="DVP50" s="30"/>
      <c r="DVQ50" s="30"/>
      <c r="DVR50" s="30"/>
      <c r="DVS50" s="30"/>
      <c r="DVT50" s="30"/>
      <c r="DVU50" s="30"/>
      <c r="DVV50" s="30"/>
      <c r="DVW50" s="30"/>
      <c r="DVX50" s="30"/>
      <c r="DVY50" s="30"/>
      <c r="DVZ50" s="30"/>
      <c r="DWA50" s="30"/>
      <c r="DWB50" s="30"/>
      <c r="DWC50" s="30"/>
      <c r="DWD50" s="30"/>
      <c r="DWE50" s="30"/>
      <c r="DWF50" s="30"/>
      <c r="DWG50" s="30"/>
      <c r="DWH50" s="30"/>
      <c r="DWI50" s="30"/>
      <c r="DWJ50" s="30"/>
      <c r="DWK50" s="30"/>
      <c r="DWL50" s="30"/>
      <c r="DWM50" s="30"/>
      <c r="DWN50" s="30"/>
      <c r="DWO50" s="30"/>
      <c r="DWP50" s="30"/>
      <c r="DWQ50" s="30"/>
      <c r="DWR50" s="30"/>
      <c r="DWS50" s="30"/>
      <c r="DWT50" s="30"/>
      <c r="DWU50" s="30"/>
      <c r="DWV50" s="30"/>
      <c r="DWW50" s="30"/>
      <c r="DWX50" s="30"/>
      <c r="DWY50" s="30"/>
      <c r="DWZ50" s="30"/>
      <c r="DXA50" s="30"/>
      <c r="DXB50" s="30"/>
      <c r="DXC50" s="30"/>
      <c r="DXD50" s="30"/>
      <c r="DXE50" s="30"/>
      <c r="DXF50" s="30"/>
      <c r="DXG50" s="30"/>
      <c r="DXH50" s="30"/>
      <c r="DXI50" s="30"/>
      <c r="DXJ50" s="30"/>
      <c r="DXK50" s="30"/>
      <c r="DXL50" s="30"/>
      <c r="DXM50" s="30"/>
      <c r="DXN50" s="30"/>
      <c r="DXO50" s="30"/>
      <c r="DXP50" s="30"/>
      <c r="DXQ50" s="30"/>
      <c r="DXR50" s="30"/>
      <c r="DXS50" s="30"/>
      <c r="DXT50" s="30"/>
      <c r="DXU50" s="30"/>
      <c r="DXV50" s="30"/>
      <c r="DXW50" s="30"/>
      <c r="DXX50" s="30"/>
      <c r="DXY50" s="30"/>
      <c r="DXZ50" s="30"/>
      <c r="DYA50" s="30"/>
      <c r="DYB50" s="30"/>
      <c r="DYC50" s="30"/>
      <c r="DYD50" s="30"/>
      <c r="DYE50" s="30"/>
      <c r="DYF50" s="30"/>
      <c r="DYG50" s="30"/>
      <c r="DYH50" s="30"/>
      <c r="DYI50" s="30"/>
      <c r="DYJ50" s="30"/>
      <c r="DYK50" s="30"/>
      <c r="DYL50" s="30"/>
      <c r="DYM50" s="30"/>
      <c r="DYN50" s="30"/>
      <c r="DYO50" s="30"/>
      <c r="DYP50" s="30"/>
      <c r="DYQ50" s="30"/>
      <c r="DYR50" s="30"/>
      <c r="DYS50" s="30"/>
      <c r="DYT50" s="30"/>
      <c r="DYU50" s="30"/>
      <c r="DYV50" s="30"/>
      <c r="DYW50" s="30"/>
      <c r="DYX50" s="30"/>
      <c r="DYY50" s="30"/>
      <c r="DYZ50" s="30"/>
      <c r="DZA50" s="30"/>
      <c r="DZB50" s="30"/>
      <c r="DZC50" s="30"/>
      <c r="DZD50" s="30"/>
      <c r="DZE50" s="30"/>
      <c r="DZF50" s="30"/>
      <c r="DZG50" s="30"/>
      <c r="DZH50" s="30"/>
      <c r="DZI50" s="30"/>
      <c r="DZJ50" s="30"/>
      <c r="DZK50" s="30"/>
      <c r="DZL50" s="30"/>
      <c r="DZM50" s="30"/>
      <c r="DZN50" s="30"/>
      <c r="DZO50" s="30"/>
      <c r="DZP50" s="30"/>
      <c r="DZQ50" s="30"/>
      <c r="DZR50" s="30"/>
      <c r="DZS50" s="30"/>
      <c r="DZT50" s="30"/>
      <c r="DZU50" s="30"/>
      <c r="DZV50" s="30"/>
      <c r="DZW50" s="30"/>
      <c r="DZX50" s="30"/>
      <c r="DZY50" s="30"/>
      <c r="DZZ50" s="30"/>
      <c r="EAA50" s="30"/>
      <c r="EAB50" s="30"/>
      <c r="EAC50" s="30"/>
      <c r="EAD50" s="30"/>
      <c r="EAE50" s="30"/>
      <c r="EAF50" s="30"/>
      <c r="EAG50" s="30"/>
      <c r="EAH50" s="30"/>
      <c r="EAI50" s="30"/>
      <c r="EAJ50" s="30"/>
      <c r="EAK50" s="30"/>
      <c r="EAL50" s="30"/>
      <c r="EAM50" s="30"/>
      <c r="EAN50" s="30"/>
      <c r="EAO50" s="30"/>
      <c r="EAP50" s="30"/>
      <c r="EAQ50" s="30"/>
      <c r="EAR50" s="30"/>
      <c r="EAS50" s="30"/>
      <c r="EAT50" s="30"/>
      <c r="EAU50" s="30"/>
      <c r="EAV50" s="30"/>
      <c r="EAW50" s="30"/>
      <c r="EAX50" s="30"/>
      <c r="EAY50" s="30"/>
      <c r="EAZ50" s="30"/>
      <c r="EBA50" s="30"/>
      <c r="EBB50" s="30"/>
      <c r="EBC50" s="30"/>
      <c r="EBD50" s="30"/>
      <c r="EBE50" s="30"/>
      <c r="EBF50" s="30"/>
      <c r="EBG50" s="30"/>
      <c r="EBH50" s="30"/>
      <c r="EBI50" s="30"/>
      <c r="EBJ50" s="30"/>
      <c r="EBK50" s="30"/>
      <c r="EBL50" s="30"/>
      <c r="EBM50" s="30"/>
      <c r="EBN50" s="30"/>
      <c r="EBO50" s="30"/>
      <c r="EBP50" s="30"/>
      <c r="EBQ50" s="30"/>
      <c r="EBR50" s="30"/>
      <c r="EBS50" s="30"/>
      <c r="EBT50" s="30"/>
      <c r="EBU50" s="30"/>
      <c r="EBV50" s="30"/>
      <c r="EBW50" s="30"/>
      <c r="EBX50" s="30"/>
      <c r="EBY50" s="30"/>
      <c r="EBZ50" s="30"/>
      <c r="ECA50" s="30"/>
      <c r="ECB50" s="30"/>
      <c r="ECC50" s="30"/>
      <c r="ECD50" s="30"/>
      <c r="ECE50" s="30"/>
      <c r="ECF50" s="30"/>
      <c r="ECG50" s="30"/>
      <c r="ECH50" s="30"/>
      <c r="ECI50" s="30"/>
      <c r="ECJ50" s="30"/>
      <c r="ECK50" s="30"/>
      <c r="ECL50" s="30"/>
      <c r="ECM50" s="30"/>
      <c r="ECN50" s="30"/>
      <c r="ECO50" s="30"/>
      <c r="ECP50" s="30"/>
      <c r="ECQ50" s="30"/>
      <c r="ECR50" s="30"/>
      <c r="ECS50" s="30"/>
      <c r="ECT50" s="30"/>
      <c r="ECU50" s="30"/>
      <c r="ECV50" s="30"/>
      <c r="ECW50" s="30"/>
      <c r="ECX50" s="30"/>
      <c r="ECY50" s="30"/>
      <c r="ECZ50" s="30"/>
      <c r="EDA50" s="30"/>
      <c r="EDB50" s="30"/>
      <c r="EDC50" s="30"/>
      <c r="EDD50" s="30"/>
      <c r="EDE50" s="30"/>
      <c r="EDF50" s="30"/>
      <c r="EDG50" s="30"/>
      <c r="EDH50" s="30"/>
      <c r="EDI50" s="30"/>
      <c r="EDJ50" s="30"/>
      <c r="EDK50" s="30"/>
      <c r="EDL50" s="30"/>
      <c r="EDM50" s="30"/>
      <c r="EDN50" s="30"/>
      <c r="EDO50" s="30"/>
      <c r="EDP50" s="30"/>
      <c r="EDQ50" s="30"/>
      <c r="EDR50" s="30"/>
      <c r="EDS50" s="30"/>
      <c r="EDT50" s="30"/>
      <c r="EDU50" s="30"/>
      <c r="EDV50" s="30"/>
      <c r="EDW50" s="30"/>
      <c r="EDX50" s="30"/>
      <c r="EDY50" s="30"/>
      <c r="EDZ50" s="30"/>
      <c r="EEA50" s="30"/>
      <c r="EEB50" s="30"/>
      <c r="EEC50" s="30"/>
      <c r="EED50" s="30"/>
      <c r="EEE50" s="30"/>
      <c r="EEF50" s="30"/>
      <c r="EEG50" s="30"/>
      <c r="EEH50" s="30"/>
      <c r="EEI50" s="30"/>
      <c r="EEJ50" s="30"/>
      <c r="EEK50" s="30"/>
      <c r="EEL50" s="30"/>
      <c r="EEM50" s="30"/>
      <c r="EEN50" s="30"/>
      <c r="EEO50" s="30"/>
      <c r="EEP50" s="30"/>
      <c r="EEQ50" s="30"/>
      <c r="EER50" s="30"/>
      <c r="EES50" s="30"/>
      <c r="EET50" s="30"/>
      <c r="EEU50" s="30"/>
      <c r="EEV50" s="30"/>
      <c r="EEW50" s="30"/>
      <c r="EEX50" s="30"/>
      <c r="EEY50" s="30"/>
      <c r="EEZ50" s="30"/>
      <c r="EFA50" s="30"/>
      <c r="EFB50" s="30"/>
      <c r="EFC50" s="30"/>
      <c r="EFD50" s="30"/>
      <c r="EFE50" s="30"/>
      <c r="EFF50" s="30"/>
      <c r="EFG50" s="30"/>
      <c r="EFH50" s="30"/>
      <c r="EFI50" s="30"/>
      <c r="EFJ50" s="30"/>
      <c r="EFK50" s="30"/>
      <c r="EFL50" s="30"/>
      <c r="EFM50" s="30"/>
      <c r="EFN50" s="30"/>
      <c r="EFO50" s="30"/>
      <c r="EFP50" s="30"/>
      <c r="EFQ50" s="30"/>
      <c r="EFR50" s="30"/>
      <c r="EFS50" s="30"/>
      <c r="EFT50" s="30"/>
      <c r="EFU50" s="30"/>
      <c r="EFV50" s="30"/>
      <c r="EFW50" s="30"/>
      <c r="EFX50" s="30"/>
      <c r="EFY50" s="30"/>
      <c r="EFZ50" s="30"/>
      <c r="EGA50" s="30"/>
      <c r="EGB50" s="30"/>
      <c r="EGC50" s="30"/>
      <c r="EGD50" s="30"/>
      <c r="EGE50" s="30"/>
      <c r="EGF50" s="30"/>
      <c r="EGG50" s="30"/>
      <c r="EGH50" s="30"/>
      <c r="EGI50" s="30"/>
      <c r="EGJ50" s="30"/>
      <c r="EGK50" s="30"/>
      <c r="EGL50" s="30"/>
      <c r="EGM50" s="30"/>
      <c r="EGN50" s="30"/>
      <c r="EGO50" s="30"/>
      <c r="EGP50" s="30"/>
      <c r="EGQ50" s="30"/>
      <c r="EGR50" s="30"/>
      <c r="EGS50" s="30"/>
      <c r="EGT50" s="30"/>
      <c r="EGU50" s="30"/>
      <c r="EGV50" s="30"/>
      <c r="EGW50" s="30"/>
      <c r="EGX50" s="30"/>
      <c r="EGY50" s="30"/>
      <c r="EGZ50" s="30"/>
      <c r="EHA50" s="30"/>
      <c r="EHB50" s="30"/>
      <c r="EHC50" s="30"/>
      <c r="EHD50" s="30"/>
      <c r="EHE50" s="30"/>
      <c r="EHF50" s="30"/>
      <c r="EHG50" s="30"/>
      <c r="EHH50" s="30"/>
      <c r="EHI50" s="30"/>
      <c r="EHJ50" s="30"/>
      <c r="EHK50" s="30"/>
      <c r="EHL50" s="30"/>
      <c r="EHM50" s="30"/>
      <c r="EHN50" s="30"/>
      <c r="EHO50" s="30"/>
      <c r="EHP50" s="30"/>
      <c r="EHQ50" s="30"/>
      <c r="EHR50" s="30"/>
      <c r="EHS50" s="30"/>
      <c r="EHT50" s="30"/>
      <c r="EHU50" s="30"/>
      <c r="EHV50" s="30"/>
      <c r="EHW50" s="30"/>
      <c r="EHX50" s="30"/>
      <c r="EHY50" s="30"/>
      <c r="EHZ50" s="30"/>
      <c r="EIA50" s="30"/>
      <c r="EIB50" s="30"/>
      <c r="EIC50" s="30"/>
      <c r="EID50" s="30"/>
      <c r="EIE50" s="30"/>
      <c r="EIF50" s="30"/>
      <c r="EIG50" s="30"/>
      <c r="EIH50" s="30"/>
      <c r="EII50" s="30"/>
      <c r="EIJ50" s="30"/>
      <c r="EIK50" s="30"/>
      <c r="EIL50" s="30"/>
      <c r="EIM50" s="30"/>
      <c r="EIN50" s="30"/>
      <c r="EIO50" s="30"/>
      <c r="EIP50" s="30"/>
      <c r="EIQ50" s="30"/>
      <c r="EIR50" s="30"/>
      <c r="EIS50" s="30"/>
      <c r="EIT50" s="30"/>
      <c r="EIU50" s="30"/>
      <c r="EIV50" s="30"/>
      <c r="EIW50" s="30"/>
      <c r="EIX50" s="30"/>
      <c r="EIY50" s="30"/>
      <c r="EIZ50" s="30"/>
      <c r="EJA50" s="30"/>
      <c r="EJB50" s="30"/>
      <c r="EJC50" s="30"/>
      <c r="EJD50" s="30"/>
      <c r="EJE50" s="30"/>
      <c r="EJF50" s="30"/>
      <c r="EJG50" s="30"/>
      <c r="EJH50" s="30"/>
      <c r="EJI50" s="30"/>
      <c r="EJJ50" s="30"/>
      <c r="EJK50" s="30"/>
      <c r="EJL50" s="30"/>
      <c r="EJM50" s="30"/>
      <c r="EJN50" s="30"/>
      <c r="EJO50" s="30"/>
      <c r="EJP50" s="30"/>
      <c r="EJQ50" s="30"/>
      <c r="EJR50" s="30"/>
      <c r="EJS50" s="30"/>
      <c r="EJT50" s="30"/>
      <c r="EJU50" s="30"/>
      <c r="EJV50" s="30"/>
      <c r="EJW50" s="30"/>
      <c r="EJX50" s="30"/>
      <c r="EJY50" s="30"/>
      <c r="EJZ50" s="30"/>
      <c r="EKA50" s="30"/>
      <c r="EKB50" s="30"/>
      <c r="EKC50" s="30"/>
      <c r="EKD50" s="30"/>
      <c r="EKE50" s="30"/>
      <c r="EKF50" s="30"/>
      <c r="EKG50" s="30"/>
      <c r="EKH50" s="30"/>
      <c r="EKI50" s="30"/>
      <c r="EKJ50" s="30"/>
      <c r="EKK50" s="30"/>
      <c r="EKL50" s="30"/>
      <c r="EKM50" s="30"/>
      <c r="EKN50" s="30"/>
      <c r="EKO50" s="30"/>
      <c r="EKP50" s="30"/>
      <c r="EKQ50" s="30"/>
      <c r="EKR50" s="30"/>
      <c r="EKS50" s="30"/>
      <c r="EKT50" s="30"/>
      <c r="EKU50" s="30"/>
      <c r="EKV50" s="30"/>
      <c r="EKW50" s="30"/>
      <c r="EKX50" s="30"/>
      <c r="EKY50" s="30"/>
      <c r="EKZ50" s="30"/>
      <c r="ELA50" s="30"/>
      <c r="ELB50" s="30"/>
      <c r="ELC50" s="30"/>
      <c r="ELD50" s="30"/>
      <c r="ELE50" s="30"/>
      <c r="ELF50" s="30"/>
      <c r="ELG50" s="30"/>
      <c r="ELH50" s="30"/>
      <c r="ELI50" s="30"/>
      <c r="ELJ50" s="30"/>
      <c r="ELK50" s="30"/>
      <c r="ELL50" s="30"/>
      <c r="ELM50" s="30"/>
      <c r="ELN50" s="30"/>
      <c r="ELO50" s="30"/>
      <c r="ELP50" s="30"/>
      <c r="ELQ50" s="30"/>
      <c r="ELR50" s="30"/>
      <c r="ELS50" s="30"/>
      <c r="ELT50" s="30"/>
      <c r="ELU50" s="30"/>
      <c r="ELV50" s="30"/>
      <c r="ELW50" s="30"/>
      <c r="ELX50" s="30"/>
      <c r="ELY50" s="30"/>
      <c r="ELZ50" s="30"/>
      <c r="EMA50" s="30"/>
      <c r="EMB50" s="30"/>
      <c r="EMC50" s="30"/>
      <c r="EMD50" s="30"/>
      <c r="EME50" s="30"/>
      <c r="EMF50" s="30"/>
      <c r="EMG50" s="30"/>
      <c r="EMH50" s="30"/>
      <c r="EMI50" s="30"/>
      <c r="EMJ50" s="30"/>
      <c r="EMK50" s="30"/>
      <c r="EML50" s="30"/>
      <c r="EMM50" s="30"/>
      <c r="EMN50" s="30"/>
      <c r="EMO50" s="30"/>
      <c r="EMP50" s="30"/>
      <c r="EMQ50" s="30"/>
      <c r="EMR50" s="30"/>
      <c r="EMS50" s="30"/>
      <c r="EMT50" s="30"/>
      <c r="EMU50" s="30"/>
      <c r="EMV50" s="30"/>
      <c r="EMW50" s="30"/>
      <c r="EMX50" s="30"/>
      <c r="EMY50" s="30"/>
      <c r="EMZ50" s="30"/>
      <c r="ENA50" s="30"/>
      <c r="ENB50" s="30"/>
      <c r="ENC50" s="30"/>
      <c r="END50" s="30"/>
      <c r="ENE50" s="30"/>
      <c r="ENF50" s="30"/>
      <c r="ENG50" s="30"/>
      <c r="ENH50" s="30"/>
      <c r="ENI50" s="30"/>
      <c r="ENJ50" s="30"/>
      <c r="ENK50" s="30"/>
      <c r="ENL50" s="30"/>
      <c r="ENM50" s="30"/>
      <c r="ENN50" s="30"/>
      <c r="ENO50" s="30"/>
      <c r="ENP50" s="30"/>
      <c r="ENQ50" s="30"/>
      <c r="ENR50" s="30"/>
      <c r="ENS50" s="30"/>
      <c r="ENT50" s="30"/>
      <c r="ENU50" s="30"/>
      <c r="ENV50" s="30"/>
      <c r="ENW50" s="30"/>
      <c r="ENX50" s="30"/>
      <c r="ENY50" s="30"/>
      <c r="ENZ50" s="30"/>
      <c r="EOA50" s="30"/>
      <c r="EOB50" s="30"/>
      <c r="EOC50" s="30"/>
      <c r="EOD50" s="30"/>
      <c r="EOE50" s="30"/>
      <c r="EOF50" s="30"/>
      <c r="EOG50" s="30"/>
      <c r="EOH50" s="30"/>
      <c r="EOI50" s="30"/>
      <c r="EOJ50" s="30"/>
      <c r="EOK50" s="30"/>
      <c r="EOL50" s="30"/>
      <c r="EOM50" s="30"/>
      <c r="EON50" s="30"/>
      <c r="EOO50" s="30"/>
      <c r="EOP50" s="30"/>
      <c r="EOQ50" s="30"/>
      <c r="EOR50" s="30"/>
      <c r="EOS50" s="30"/>
      <c r="EOT50" s="30"/>
      <c r="EOU50" s="30"/>
      <c r="EOV50" s="30"/>
      <c r="EOW50" s="30"/>
      <c r="EOX50" s="30"/>
      <c r="EOY50" s="30"/>
      <c r="EOZ50" s="30"/>
      <c r="EPA50" s="30"/>
      <c r="EPB50" s="30"/>
      <c r="EPC50" s="30"/>
      <c r="EPD50" s="30"/>
      <c r="EPE50" s="30"/>
      <c r="EPF50" s="30"/>
      <c r="EPG50" s="30"/>
      <c r="EPH50" s="30"/>
      <c r="EPI50" s="30"/>
      <c r="EPJ50" s="30"/>
      <c r="EPK50" s="30"/>
      <c r="EPL50" s="30"/>
      <c r="EPM50" s="30"/>
      <c r="EPN50" s="30"/>
      <c r="EPO50" s="30"/>
      <c r="EPP50" s="30"/>
      <c r="EPQ50" s="30"/>
      <c r="EPR50" s="30"/>
      <c r="EPS50" s="30"/>
      <c r="EPT50" s="30"/>
      <c r="EPU50" s="30"/>
      <c r="EPV50" s="30"/>
      <c r="EPW50" s="30"/>
      <c r="EPX50" s="30"/>
      <c r="EPY50" s="30"/>
      <c r="EPZ50" s="30"/>
      <c r="EQA50" s="30"/>
      <c r="EQB50" s="30"/>
      <c r="EQC50" s="30"/>
      <c r="EQD50" s="30"/>
      <c r="EQE50" s="30"/>
      <c r="EQF50" s="30"/>
      <c r="EQG50" s="30"/>
      <c r="EQH50" s="30"/>
      <c r="EQI50" s="30"/>
      <c r="EQJ50" s="30"/>
      <c r="EQK50" s="30"/>
      <c r="EQL50" s="30"/>
      <c r="EQM50" s="30"/>
      <c r="EQN50" s="30"/>
      <c r="EQO50" s="30"/>
      <c r="EQP50" s="30"/>
      <c r="EQQ50" s="30"/>
      <c r="EQR50" s="30"/>
      <c r="EQS50" s="30"/>
      <c r="EQT50" s="30"/>
      <c r="EQU50" s="30"/>
      <c r="EQV50" s="30"/>
      <c r="EQW50" s="30"/>
      <c r="EQX50" s="30"/>
      <c r="EQY50" s="30"/>
      <c r="EQZ50" s="30"/>
      <c r="ERA50" s="30"/>
      <c r="ERB50" s="30"/>
      <c r="ERC50" s="30"/>
      <c r="ERD50" s="30"/>
      <c r="ERE50" s="30"/>
      <c r="ERF50" s="30"/>
      <c r="ERG50" s="30"/>
      <c r="ERH50" s="30"/>
      <c r="ERI50" s="30"/>
      <c r="ERJ50" s="30"/>
      <c r="ERK50" s="30"/>
      <c r="ERL50" s="30"/>
      <c r="ERM50" s="30"/>
      <c r="ERN50" s="30"/>
      <c r="ERO50" s="30"/>
      <c r="ERP50" s="30"/>
      <c r="ERQ50" s="30"/>
      <c r="ERR50" s="30"/>
      <c r="ERS50" s="30"/>
      <c r="ERT50" s="30"/>
      <c r="ERU50" s="30"/>
      <c r="ERV50" s="30"/>
      <c r="ERW50" s="30"/>
      <c r="ERX50" s="30"/>
      <c r="ERY50" s="30"/>
      <c r="ERZ50" s="30"/>
      <c r="ESA50" s="30"/>
      <c r="ESB50" s="30"/>
      <c r="ESC50" s="30"/>
      <c r="ESD50" s="30"/>
      <c r="ESE50" s="30"/>
      <c r="ESF50" s="30"/>
      <c r="ESG50" s="30"/>
      <c r="ESH50" s="30"/>
      <c r="ESI50" s="30"/>
      <c r="ESJ50" s="30"/>
      <c r="ESK50" s="30"/>
      <c r="ESL50" s="30"/>
      <c r="ESM50" s="30"/>
      <c r="ESN50" s="30"/>
      <c r="ESO50" s="30"/>
      <c r="ESP50" s="30"/>
      <c r="ESQ50" s="30"/>
      <c r="ESR50" s="30"/>
      <c r="ESS50" s="30"/>
      <c r="EST50" s="30"/>
      <c r="ESU50" s="30"/>
      <c r="ESV50" s="30"/>
      <c r="ESW50" s="30"/>
      <c r="ESX50" s="30"/>
      <c r="ESY50" s="30"/>
      <c r="ESZ50" s="30"/>
      <c r="ETA50" s="30"/>
      <c r="ETB50" s="30"/>
      <c r="ETC50" s="30"/>
      <c r="ETD50" s="30"/>
      <c r="ETE50" s="30"/>
      <c r="ETF50" s="30"/>
      <c r="ETG50" s="30"/>
      <c r="ETH50" s="30"/>
      <c r="ETI50" s="30"/>
      <c r="ETJ50" s="30"/>
      <c r="ETK50" s="30"/>
      <c r="ETL50" s="30"/>
      <c r="ETM50" s="30"/>
      <c r="ETN50" s="30"/>
      <c r="ETO50" s="30"/>
      <c r="ETP50" s="30"/>
      <c r="ETQ50" s="30"/>
      <c r="ETR50" s="30"/>
      <c r="ETS50" s="30"/>
      <c r="ETT50" s="30"/>
      <c r="ETU50" s="30"/>
      <c r="ETV50" s="30"/>
      <c r="ETW50" s="30"/>
      <c r="ETX50" s="30"/>
      <c r="ETY50" s="30"/>
      <c r="ETZ50" s="30"/>
      <c r="EUA50" s="30"/>
      <c r="EUB50" s="30"/>
      <c r="EUC50" s="30"/>
      <c r="EUD50" s="30"/>
      <c r="EUE50" s="30"/>
      <c r="EUF50" s="30"/>
      <c r="EUG50" s="30"/>
      <c r="EUH50" s="30"/>
      <c r="EUI50" s="30"/>
      <c r="EUJ50" s="30"/>
      <c r="EUK50" s="30"/>
      <c r="EUL50" s="30"/>
      <c r="EUM50" s="30"/>
      <c r="EUN50" s="30"/>
      <c r="EUO50" s="30"/>
      <c r="EUP50" s="30"/>
      <c r="EUQ50" s="30"/>
      <c r="EUR50" s="30"/>
      <c r="EUS50" s="30"/>
      <c r="EUT50" s="30"/>
      <c r="EUU50" s="30"/>
      <c r="EUV50" s="30"/>
      <c r="EUW50" s="30"/>
      <c r="EUX50" s="30"/>
      <c r="EUY50" s="30"/>
      <c r="EUZ50" s="30"/>
      <c r="EVA50" s="30"/>
      <c r="EVB50" s="30"/>
      <c r="EVC50" s="30"/>
      <c r="EVD50" s="30"/>
      <c r="EVE50" s="30"/>
      <c r="EVF50" s="30"/>
      <c r="EVG50" s="30"/>
      <c r="EVH50" s="30"/>
      <c r="EVI50" s="30"/>
      <c r="EVJ50" s="30"/>
      <c r="EVK50" s="30"/>
      <c r="EVL50" s="30"/>
      <c r="EVM50" s="30"/>
      <c r="EVN50" s="30"/>
      <c r="EVO50" s="30"/>
      <c r="EVP50" s="30"/>
      <c r="EVQ50" s="30"/>
      <c r="EVR50" s="30"/>
      <c r="EVS50" s="30"/>
      <c r="EVT50" s="30"/>
      <c r="EVU50" s="30"/>
      <c r="EVV50" s="30"/>
      <c r="EVW50" s="30"/>
      <c r="EVX50" s="30"/>
      <c r="EVY50" s="30"/>
      <c r="EVZ50" s="30"/>
      <c r="EWA50" s="30"/>
      <c r="EWB50" s="30"/>
      <c r="EWC50" s="30"/>
      <c r="EWD50" s="30"/>
      <c r="EWE50" s="30"/>
      <c r="EWF50" s="30"/>
      <c r="EWG50" s="30"/>
      <c r="EWH50" s="30"/>
      <c r="EWI50" s="30"/>
      <c r="EWJ50" s="30"/>
      <c r="EWK50" s="30"/>
      <c r="EWL50" s="30"/>
      <c r="EWM50" s="30"/>
      <c r="EWN50" s="30"/>
      <c r="EWO50" s="30"/>
      <c r="EWP50" s="30"/>
      <c r="EWQ50" s="30"/>
      <c r="EWR50" s="30"/>
      <c r="EWS50" s="30"/>
      <c r="EWT50" s="30"/>
      <c r="EWU50" s="30"/>
      <c r="EWV50" s="30"/>
      <c r="EWW50" s="30"/>
      <c r="EWX50" s="30"/>
      <c r="EWY50" s="30"/>
      <c r="EWZ50" s="30"/>
      <c r="EXA50" s="30"/>
      <c r="EXB50" s="30"/>
      <c r="EXC50" s="30"/>
      <c r="EXD50" s="30"/>
      <c r="EXE50" s="30"/>
      <c r="EXF50" s="30"/>
      <c r="EXG50" s="30"/>
      <c r="EXH50" s="30"/>
      <c r="EXI50" s="30"/>
      <c r="EXJ50" s="30"/>
      <c r="EXK50" s="30"/>
      <c r="EXL50" s="30"/>
      <c r="EXM50" s="30"/>
      <c r="EXN50" s="30"/>
      <c r="EXO50" s="30"/>
      <c r="EXP50" s="30"/>
      <c r="EXQ50" s="30"/>
      <c r="EXR50" s="30"/>
      <c r="EXS50" s="30"/>
      <c r="EXT50" s="30"/>
      <c r="EXU50" s="30"/>
      <c r="EXV50" s="30"/>
      <c r="EXW50" s="30"/>
      <c r="EXX50" s="30"/>
      <c r="EXY50" s="30"/>
      <c r="EXZ50" s="30"/>
      <c r="EYA50" s="30"/>
      <c r="EYB50" s="30"/>
      <c r="EYC50" s="30"/>
      <c r="EYD50" s="30"/>
      <c r="EYE50" s="30"/>
      <c r="EYF50" s="30"/>
      <c r="EYG50" s="30"/>
      <c r="EYH50" s="30"/>
      <c r="EYI50" s="30"/>
      <c r="EYJ50" s="30"/>
      <c r="EYK50" s="30"/>
      <c r="EYL50" s="30"/>
      <c r="EYM50" s="30"/>
      <c r="EYN50" s="30"/>
      <c r="EYO50" s="30"/>
      <c r="EYP50" s="30"/>
      <c r="EYQ50" s="30"/>
      <c r="EYR50" s="30"/>
      <c r="EYS50" s="30"/>
      <c r="EYT50" s="30"/>
      <c r="EYU50" s="30"/>
      <c r="EYV50" s="30"/>
      <c r="EYW50" s="30"/>
      <c r="EYX50" s="30"/>
      <c r="EYY50" s="30"/>
      <c r="EYZ50" s="30"/>
      <c r="EZA50" s="30"/>
      <c r="EZB50" s="30"/>
      <c r="EZC50" s="30"/>
      <c r="EZD50" s="30"/>
      <c r="EZE50" s="30"/>
      <c r="EZF50" s="30"/>
      <c r="EZG50" s="30"/>
      <c r="EZH50" s="30"/>
      <c r="EZI50" s="30"/>
      <c r="EZJ50" s="30"/>
      <c r="EZK50" s="30"/>
      <c r="EZL50" s="30"/>
      <c r="EZM50" s="30"/>
      <c r="EZN50" s="30"/>
      <c r="EZO50" s="30"/>
      <c r="EZP50" s="30"/>
      <c r="EZQ50" s="30"/>
      <c r="EZR50" s="30"/>
      <c r="EZS50" s="30"/>
      <c r="EZT50" s="30"/>
      <c r="EZU50" s="30"/>
      <c r="EZV50" s="30"/>
      <c r="EZW50" s="30"/>
      <c r="EZX50" s="30"/>
      <c r="EZY50" s="30"/>
      <c r="EZZ50" s="30"/>
      <c r="FAA50" s="30"/>
      <c r="FAB50" s="30"/>
      <c r="FAC50" s="30"/>
      <c r="FAD50" s="30"/>
      <c r="FAE50" s="30"/>
      <c r="FAF50" s="30"/>
      <c r="FAG50" s="30"/>
      <c r="FAH50" s="30"/>
      <c r="FAI50" s="30"/>
      <c r="FAJ50" s="30"/>
      <c r="FAK50" s="30"/>
      <c r="FAL50" s="30"/>
      <c r="FAM50" s="30"/>
      <c r="FAN50" s="30"/>
      <c r="FAO50" s="30"/>
      <c r="FAP50" s="30"/>
      <c r="FAQ50" s="30"/>
      <c r="FAR50" s="30"/>
      <c r="FAS50" s="30"/>
      <c r="FAT50" s="30"/>
      <c r="FAU50" s="30"/>
      <c r="FAV50" s="30"/>
      <c r="FAW50" s="30"/>
      <c r="FAX50" s="30"/>
      <c r="FAY50" s="30"/>
      <c r="FAZ50" s="30"/>
      <c r="FBA50" s="30"/>
      <c r="FBB50" s="30"/>
      <c r="FBC50" s="30"/>
      <c r="FBD50" s="30"/>
      <c r="FBE50" s="30"/>
      <c r="FBF50" s="30"/>
      <c r="FBG50" s="30"/>
      <c r="FBH50" s="30"/>
      <c r="FBI50" s="30"/>
      <c r="FBJ50" s="30"/>
      <c r="FBK50" s="30"/>
      <c r="FBL50" s="30"/>
      <c r="FBM50" s="30"/>
      <c r="FBN50" s="30"/>
      <c r="FBO50" s="30"/>
      <c r="FBP50" s="30"/>
      <c r="FBQ50" s="30"/>
      <c r="FBR50" s="30"/>
      <c r="FBS50" s="30"/>
      <c r="FBT50" s="30"/>
      <c r="FBU50" s="30"/>
      <c r="FBV50" s="30"/>
      <c r="FBW50" s="30"/>
      <c r="FBX50" s="30"/>
      <c r="FBY50" s="30"/>
      <c r="FBZ50" s="30"/>
      <c r="FCA50" s="30"/>
      <c r="FCB50" s="30"/>
      <c r="FCC50" s="30"/>
      <c r="FCD50" s="30"/>
      <c r="FCE50" s="30"/>
      <c r="FCF50" s="30"/>
      <c r="FCG50" s="30"/>
      <c r="FCH50" s="30"/>
      <c r="FCI50" s="30"/>
      <c r="FCJ50" s="30"/>
      <c r="FCK50" s="30"/>
      <c r="FCL50" s="30"/>
      <c r="FCM50" s="30"/>
      <c r="FCN50" s="30"/>
      <c r="FCO50" s="30"/>
      <c r="FCP50" s="30"/>
      <c r="FCQ50" s="30"/>
      <c r="FCR50" s="30"/>
      <c r="FCS50" s="30"/>
      <c r="FCT50" s="30"/>
      <c r="FCU50" s="30"/>
      <c r="FCV50" s="30"/>
      <c r="FCW50" s="30"/>
      <c r="FCX50" s="30"/>
      <c r="FCY50" s="30"/>
      <c r="FCZ50" s="30"/>
      <c r="FDA50" s="30"/>
      <c r="FDB50" s="30"/>
      <c r="FDC50" s="30"/>
      <c r="FDD50" s="30"/>
      <c r="FDE50" s="30"/>
      <c r="FDF50" s="30"/>
      <c r="FDG50" s="30"/>
      <c r="FDH50" s="30"/>
      <c r="FDI50" s="30"/>
      <c r="FDJ50" s="30"/>
      <c r="FDK50" s="30"/>
      <c r="FDL50" s="30"/>
      <c r="FDM50" s="30"/>
      <c r="FDN50" s="30"/>
      <c r="FDO50" s="30"/>
      <c r="FDP50" s="30"/>
      <c r="FDQ50" s="30"/>
      <c r="FDR50" s="30"/>
      <c r="FDS50" s="30"/>
      <c r="FDT50" s="30"/>
      <c r="FDU50" s="30"/>
      <c r="FDV50" s="30"/>
      <c r="FDW50" s="30"/>
      <c r="FDX50" s="30"/>
      <c r="FDY50" s="30"/>
      <c r="FDZ50" s="30"/>
      <c r="FEA50" s="30"/>
      <c r="FEB50" s="30"/>
      <c r="FEC50" s="30"/>
      <c r="FED50" s="30"/>
      <c r="FEE50" s="30"/>
      <c r="FEF50" s="30"/>
      <c r="FEG50" s="30"/>
      <c r="FEH50" s="30"/>
      <c r="FEI50" s="30"/>
      <c r="FEJ50" s="30"/>
      <c r="FEK50" s="30"/>
      <c r="FEL50" s="30"/>
      <c r="FEM50" s="30"/>
      <c r="FEN50" s="30"/>
      <c r="FEO50" s="30"/>
      <c r="FEP50" s="30"/>
      <c r="FEQ50" s="30"/>
      <c r="FER50" s="30"/>
      <c r="FES50" s="30"/>
      <c r="FET50" s="30"/>
      <c r="FEU50" s="30"/>
      <c r="FEV50" s="30"/>
      <c r="FEW50" s="30"/>
      <c r="FEX50" s="30"/>
      <c r="FEY50" s="30"/>
      <c r="FEZ50" s="30"/>
      <c r="FFA50" s="30"/>
      <c r="FFB50" s="30"/>
      <c r="FFC50" s="30"/>
      <c r="FFD50" s="30"/>
      <c r="FFE50" s="30"/>
      <c r="FFF50" s="30"/>
      <c r="FFG50" s="30"/>
      <c r="FFH50" s="30"/>
      <c r="FFI50" s="30"/>
      <c r="FFJ50" s="30"/>
      <c r="FFK50" s="30"/>
      <c r="FFL50" s="30"/>
      <c r="FFM50" s="30"/>
      <c r="FFN50" s="30"/>
      <c r="FFO50" s="30"/>
      <c r="FFP50" s="30"/>
      <c r="FFQ50" s="30"/>
      <c r="FFR50" s="30"/>
      <c r="FFS50" s="30"/>
      <c r="FFT50" s="30"/>
      <c r="FFU50" s="30"/>
      <c r="FFV50" s="30"/>
      <c r="FFW50" s="30"/>
      <c r="FFX50" s="30"/>
      <c r="FFY50" s="30"/>
      <c r="FFZ50" s="30"/>
      <c r="FGA50" s="30"/>
      <c r="FGB50" s="30"/>
      <c r="FGC50" s="30"/>
      <c r="FGD50" s="30"/>
      <c r="FGE50" s="30"/>
      <c r="FGF50" s="30"/>
      <c r="FGG50" s="30"/>
      <c r="FGH50" s="30"/>
      <c r="FGI50" s="30"/>
      <c r="FGJ50" s="30"/>
      <c r="FGK50" s="30"/>
      <c r="FGL50" s="30"/>
      <c r="FGM50" s="30"/>
      <c r="FGN50" s="30"/>
      <c r="FGO50" s="30"/>
      <c r="FGP50" s="30"/>
      <c r="FGQ50" s="30"/>
      <c r="FGR50" s="30"/>
      <c r="FGS50" s="30"/>
      <c r="FGT50" s="30"/>
      <c r="FGU50" s="30"/>
      <c r="FGV50" s="30"/>
      <c r="FGW50" s="30"/>
      <c r="FGX50" s="30"/>
      <c r="FGY50" s="30"/>
      <c r="FGZ50" s="30"/>
      <c r="FHA50" s="30"/>
      <c r="FHB50" s="30"/>
      <c r="FHC50" s="30"/>
      <c r="FHD50" s="30"/>
      <c r="FHE50" s="30"/>
      <c r="FHF50" s="30"/>
      <c r="FHG50" s="30"/>
      <c r="FHH50" s="30"/>
      <c r="FHI50" s="30"/>
      <c r="FHJ50" s="30"/>
      <c r="FHK50" s="30"/>
      <c r="FHL50" s="30"/>
      <c r="FHM50" s="30"/>
      <c r="FHN50" s="30"/>
      <c r="FHO50" s="30"/>
      <c r="FHP50" s="30"/>
      <c r="FHQ50" s="30"/>
      <c r="FHR50" s="30"/>
      <c r="FHS50" s="30"/>
      <c r="FHT50" s="30"/>
      <c r="FHU50" s="30"/>
      <c r="FHV50" s="30"/>
      <c r="FHW50" s="30"/>
      <c r="FHX50" s="30"/>
      <c r="FHY50" s="30"/>
      <c r="FHZ50" s="30"/>
      <c r="FIA50" s="30"/>
      <c r="FIB50" s="30"/>
      <c r="FIC50" s="30"/>
      <c r="FID50" s="30"/>
      <c r="FIE50" s="30"/>
      <c r="FIF50" s="30"/>
      <c r="FIG50" s="30"/>
      <c r="FIH50" s="30"/>
      <c r="FII50" s="30"/>
      <c r="FIJ50" s="30"/>
      <c r="FIK50" s="30"/>
      <c r="FIL50" s="30"/>
      <c r="FIM50" s="30"/>
      <c r="FIN50" s="30"/>
      <c r="FIO50" s="30"/>
      <c r="FIP50" s="30"/>
      <c r="FIQ50" s="30"/>
      <c r="FIR50" s="30"/>
      <c r="FIS50" s="30"/>
      <c r="FIT50" s="30"/>
      <c r="FIU50" s="30"/>
      <c r="FIV50" s="30"/>
      <c r="FIW50" s="30"/>
      <c r="FIX50" s="30"/>
      <c r="FIY50" s="30"/>
      <c r="FIZ50" s="30"/>
      <c r="FJA50" s="30"/>
      <c r="FJB50" s="30"/>
      <c r="FJC50" s="30"/>
      <c r="FJD50" s="30"/>
      <c r="FJE50" s="30"/>
      <c r="FJF50" s="30"/>
      <c r="FJG50" s="30"/>
      <c r="FJH50" s="30"/>
      <c r="FJI50" s="30"/>
      <c r="FJJ50" s="30"/>
      <c r="FJK50" s="30"/>
      <c r="FJL50" s="30"/>
      <c r="FJM50" s="30"/>
      <c r="FJN50" s="30"/>
      <c r="FJO50" s="30"/>
      <c r="FJP50" s="30"/>
      <c r="FJQ50" s="30"/>
      <c r="FJR50" s="30"/>
      <c r="FJS50" s="30"/>
      <c r="FJT50" s="30"/>
      <c r="FJU50" s="30"/>
      <c r="FJV50" s="30"/>
      <c r="FJW50" s="30"/>
      <c r="FJX50" s="30"/>
      <c r="FJY50" s="30"/>
      <c r="FJZ50" s="30"/>
      <c r="FKA50" s="30"/>
      <c r="FKB50" s="30"/>
      <c r="FKC50" s="30"/>
      <c r="FKD50" s="30"/>
      <c r="FKE50" s="30"/>
      <c r="FKF50" s="30"/>
      <c r="FKG50" s="30"/>
      <c r="FKH50" s="30"/>
      <c r="FKI50" s="30"/>
      <c r="FKJ50" s="30"/>
      <c r="FKK50" s="30"/>
      <c r="FKL50" s="30"/>
      <c r="FKM50" s="30"/>
      <c r="FKN50" s="30"/>
      <c r="FKO50" s="30"/>
      <c r="FKP50" s="30"/>
      <c r="FKQ50" s="30"/>
      <c r="FKR50" s="30"/>
      <c r="FKS50" s="30"/>
      <c r="FKT50" s="30"/>
      <c r="FKU50" s="30"/>
      <c r="FKV50" s="30"/>
      <c r="FKW50" s="30"/>
      <c r="FKX50" s="30"/>
      <c r="FKY50" s="30"/>
      <c r="FKZ50" s="30"/>
      <c r="FLA50" s="30"/>
      <c r="FLB50" s="30"/>
      <c r="FLC50" s="30"/>
      <c r="FLD50" s="30"/>
      <c r="FLE50" s="30"/>
      <c r="FLF50" s="30"/>
      <c r="FLG50" s="30"/>
      <c r="FLH50" s="30"/>
      <c r="FLI50" s="30"/>
      <c r="FLJ50" s="30"/>
      <c r="FLK50" s="30"/>
      <c r="FLL50" s="30"/>
      <c r="FLM50" s="30"/>
      <c r="FLN50" s="30"/>
      <c r="FLO50" s="30"/>
      <c r="FLP50" s="30"/>
      <c r="FLQ50" s="30"/>
      <c r="FLR50" s="30"/>
      <c r="FLS50" s="30"/>
      <c r="FLT50" s="30"/>
      <c r="FLU50" s="30"/>
      <c r="FLV50" s="30"/>
      <c r="FLW50" s="30"/>
      <c r="FLX50" s="30"/>
      <c r="FLY50" s="30"/>
      <c r="FLZ50" s="30"/>
      <c r="FMA50" s="30"/>
      <c r="FMB50" s="30"/>
      <c r="FMC50" s="30"/>
      <c r="FMD50" s="30"/>
      <c r="FME50" s="30"/>
      <c r="FMF50" s="30"/>
      <c r="FMG50" s="30"/>
      <c r="FMH50" s="30"/>
      <c r="FMI50" s="30"/>
      <c r="FMJ50" s="30"/>
      <c r="FMK50" s="30"/>
      <c r="FML50" s="30"/>
      <c r="FMM50" s="30"/>
      <c r="FMN50" s="30"/>
      <c r="FMO50" s="30"/>
      <c r="FMP50" s="30"/>
      <c r="FMQ50" s="30"/>
      <c r="FMR50" s="30"/>
      <c r="FMS50" s="30"/>
      <c r="FMT50" s="30"/>
      <c r="FMU50" s="30"/>
      <c r="FMV50" s="30"/>
      <c r="FMW50" s="30"/>
      <c r="FMX50" s="30"/>
      <c r="FMY50" s="30"/>
      <c r="FMZ50" s="30"/>
      <c r="FNA50" s="30"/>
      <c r="FNB50" s="30"/>
      <c r="FNC50" s="30"/>
      <c r="FND50" s="30"/>
      <c r="FNE50" s="30"/>
      <c r="FNF50" s="30"/>
      <c r="FNG50" s="30"/>
      <c r="FNH50" s="30"/>
      <c r="FNI50" s="30"/>
      <c r="FNJ50" s="30"/>
      <c r="FNK50" s="30"/>
      <c r="FNL50" s="30"/>
      <c r="FNM50" s="30"/>
      <c r="FNN50" s="30"/>
      <c r="FNO50" s="30"/>
      <c r="FNP50" s="30"/>
      <c r="FNQ50" s="30"/>
      <c r="FNR50" s="30"/>
      <c r="FNS50" s="30"/>
      <c r="FNT50" s="30"/>
      <c r="FNU50" s="30"/>
      <c r="FNV50" s="30"/>
      <c r="FNW50" s="30"/>
      <c r="FNX50" s="30"/>
      <c r="FNY50" s="30"/>
      <c r="FNZ50" s="30"/>
      <c r="FOA50" s="30"/>
      <c r="FOB50" s="30"/>
      <c r="FOC50" s="30"/>
      <c r="FOD50" s="30"/>
      <c r="FOE50" s="30"/>
      <c r="FOF50" s="30"/>
      <c r="FOG50" s="30"/>
      <c r="FOH50" s="30"/>
      <c r="FOI50" s="30"/>
      <c r="FOJ50" s="30"/>
      <c r="FOK50" s="30"/>
      <c r="FOL50" s="30"/>
      <c r="FOM50" s="30"/>
      <c r="FON50" s="30"/>
      <c r="FOO50" s="30"/>
      <c r="FOP50" s="30"/>
      <c r="FOQ50" s="30"/>
      <c r="FOR50" s="30"/>
      <c r="FOS50" s="30"/>
      <c r="FOT50" s="30"/>
      <c r="FOU50" s="30"/>
      <c r="FOV50" s="30"/>
      <c r="FOW50" s="30"/>
      <c r="FOX50" s="30"/>
      <c r="FOY50" s="30"/>
      <c r="FOZ50" s="30"/>
      <c r="FPA50" s="30"/>
      <c r="FPB50" s="30"/>
      <c r="FPC50" s="30"/>
      <c r="FPD50" s="30"/>
      <c r="FPE50" s="30"/>
      <c r="FPF50" s="30"/>
      <c r="FPG50" s="30"/>
      <c r="FPH50" s="30"/>
      <c r="FPI50" s="30"/>
      <c r="FPJ50" s="30"/>
      <c r="FPK50" s="30"/>
      <c r="FPL50" s="30"/>
      <c r="FPM50" s="30"/>
      <c r="FPN50" s="30"/>
      <c r="FPO50" s="30"/>
      <c r="FPP50" s="30"/>
      <c r="FPQ50" s="30"/>
      <c r="FPR50" s="30"/>
      <c r="FPS50" s="30"/>
      <c r="FPT50" s="30"/>
      <c r="FPU50" s="30"/>
      <c r="FPV50" s="30"/>
      <c r="FPW50" s="30"/>
      <c r="FPX50" s="30"/>
      <c r="FPY50" s="30"/>
      <c r="FPZ50" s="30"/>
      <c r="FQA50" s="30"/>
      <c r="FQB50" s="30"/>
      <c r="FQC50" s="30"/>
      <c r="FQD50" s="30"/>
      <c r="FQE50" s="30"/>
      <c r="FQF50" s="30"/>
      <c r="FQG50" s="30"/>
      <c r="FQH50" s="30"/>
      <c r="FQI50" s="30"/>
      <c r="FQJ50" s="30"/>
      <c r="FQK50" s="30"/>
      <c r="FQL50" s="30"/>
      <c r="FQM50" s="30"/>
      <c r="FQN50" s="30"/>
      <c r="FQO50" s="30"/>
      <c r="FQP50" s="30"/>
      <c r="FQQ50" s="30"/>
      <c r="FQR50" s="30"/>
      <c r="FQS50" s="30"/>
      <c r="FQT50" s="30"/>
      <c r="FQU50" s="30"/>
      <c r="FQV50" s="30"/>
      <c r="FQW50" s="30"/>
      <c r="FQX50" s="30"/>
      <c r="FQY50" s="30"/>
      <c r="FQZ50" s="30"/>
      <c r="FRA50" s="30"/>
      <c r="FRB50" s="30"/>
      <c r="FRC50" s="30"/>
      <c r="FRD50" s="30"/>
      <c r="FRE50" s="30"/>
      <c r="FRF50" s="30"/>
      <c r="FRG50" s="30"/>
      <c r="FRH50" s="30"/>
      <c r="FRI50" s="30"/>
      <c r="FRJ50" s="30"/>
      <c r="FRK50" s="30"/>
      <c r="FRL50" s="30"/>
      <c r="FRM50" s="30"/>
      <c r="FRN50" s="30"/>
      <c r="FRO50" s="30"/>
      <c r="FRP50" s="30"/>
      <c r="FRQ50" s="30"/>
      <c r="FRR50" s="30"/>
      <c r="FRS50" s="30"/>
      <c r="FRT50" s="30"/>
      <c r="FRU50" s="30"/>
      <c r="FRV50" s="30"/>
      <c r="FRW50" s="30"/>
      <c r="FRX50" s="30"/>
      <c r="FRY50" s="30"/>
      <c r="FRZ50" s="30"/>
      <c r="FSA50" s="30"/>
      <c r="FSB50" s="30"/>
      <c r="FSC50" s="30"/>
      <c r="FSD50" s="30"/>
      <c r="FSE50" s="30"/>
      <c r="FSF50" s="30"/>
      <c r="FSG50" s="30"/>
      <c r="FSH50" s="30"/>
      <c r="FSI50" s="30"/>
      <c r="FSJ50" s="30"/>
      <c r="FSK50" s="30"/>
      <c r="FSL50" s="30"/>
      <c r="FSM50" s="30"/>
      <c r="FSN50" s="30"/>
      <c r="FSO50" s="30"/>
      <c r="FSP50" s="30"/>
      <c r="FSQ50" s="30"/>
      <c r="FSR50" s="30"/>
      <c r="FSS50" s="30"/>
      <c r="FST50" s="30"/>
      <c r="FSU50" s="30"/>
      <c r="FSV50" s="30"/>
      <c r="FSW50" s="30"/>
      <c r="FSX50" s="30"/>
      <c r="FSY50" s="30"/>
      <c r="FSZ50" s="30"/>
      <c r="FTA50" s="30"/>
      <c r="FTB50" s="30"/>
      <c r="FTC50" s="30"/>
      <c r="FTD50" s="30"/>
      <c r="FTE50" s="30"/>
      <c r="FTF50" s="30"/>
      <c r="FTG50" s="30"/>
      <c r="FTH50" s="30"/>
      <c r="FTI50" s="30"/>
      <c r="FTJ50" s="30"/>
      <c r="FTK50" s="30"/>
      <c r="FTL50" s="30"/>
      <c r="FTM50" s="30"/>
      <c r="FTN50" s="30"/>
      <c r="FTO50" s="30"/>
      <c r="FTP50" s="30"/>
      <c r="FTQ50" s="30"/>
      <c r="FTR50" s="30"/>
      <c r="FTS50" s="30"/>
      <c r="FTT50" s="30"/>
      <c r="FTU50" s="30"/>
      <c r="FTV50" s="30"/>
      <c r="FTW50" s="30"/>
      <c r="FTX50" s="30"/>
      <c r="FTY50" s="30"/>
      <c r="FTZ50" s="30"/>
      <c r="FUA50" s="30"/>
      <c r="FUB50" s="30"/>
      <c r="FUC50" s="30"/>
      <c r="FUD50" s="30"/>
      <c r="FUE50" s="30"/>
      <c r="FUF50" s="30"/>
      <c r="FUG50" s="30"/>
      <c r="FUH50" s="30"/>
      <c r="FUI50" s="30"/>
      <c r="FUJ50" s="30"/>
      <c r="FUK50" s="30"/>
      <c r="FUL50" s="30"/>
      <c r="FUM50" s="30"/>
      <c r="FUN50" s="30"/>
      <c r="FUO50" s="30"/>
      <c r="FUP50" s="30"/>
      <c r="FUQ50" s="30"/>
      <c r="FUR50" s="30"/>
      <c r="FUS50" s="30"/>
      <c r="FUT50" s="30"/>
      <c r="FUU50" s="30"/>
      <c r="FUV50" s="30"/>
      <c r="FUW50" s="30"/>
      <c r="FUX50" s="30"/>
      <c r="FUY50" s="30"/>
      <c r="FUZ50" s="30"/>
      <c r="FVA50" s="30"/>
      <c r="FVB50" s="30"/>
      <c r="FVC50" s="30"/>
      <c r="FVD50" s="30"/>
      <c r="FVE50" s="30"/>
      <c r="FVF50" s="30"/>
      <c r="FVG50" s="30"/>
      <c r="FVH50" s="30"/>
      <c r="FVI50" s="30"/>
      <c r="FVJ50" s="30"/>
      <c r="FVK50" s="30"/>
      <c r="FVL50" s="30"/>
      <c r="FVM50" s="30"/>
      <c r="FVN50" s="30"/>
      <c r="FVO50" s="30"/>
      <c r="FVP50" s="30"/>
      <c r="FVQ50" s="30"/>
      <c r="FVR50" s="30"/>
      <c r="FVS50" s="30"/>
      <c r="FVT50" s="30"/>
      <c r="FVU50" s="30"/>
      <c r="FVV50" s="30"/>
      <c r="FVW50" s="30"/>
      <c r="FVX50" s="30"/>
      <c r="FVY50" s="30"/>
      <c r="FVZ50" s="30"/>
      <c r="FWA50" s="30"/>
      <c r="FWB50" s="30"/>
      <c r="FWC50" s="30"/>
      <c r="FWD50" s="30"/>
      <c r="FWE50" s="30"/>
      <c r="FWF50" s="30"/>
      <c r="FWG50" s="30"/>
      <c r="FWH50" s="30"/>
      <c r="FWI50" s="30"/>
      <c r="FWJ50" s="30"/>
      <c r="FWK50" s="30"/>
      <c r="FWL50" s="30"/>
      <c r="FWM50" s="30"/>
      <c r="FWN50" s="30"/>
      <c r="FWO50" s="30"/>
      <c r="FWP50" s="30"/>
      <c r="FWQ50" s="30"/>
      <c r="FWR50" s="30"/>
      <c r="FWS50" s="30"/>
      <c r="FWT50" s="30"/>
      <c r="FWU50" s="30"/>
      <c r="FWV50" s="30"/>
      <c r="FWW50" s="30"/>
      <c r="FWX50" s="30"/>
      <c r="FWY50" s="30"/>
      <c r="FWZ50" s="30"/>
      <c r="FXA50" s="30"/>
      <c r="FXB50" s="30"/>
      <c r="FXC50" s="30"/>
      <c r="FXD50" s="30"/>
      <c r="FXE50" s="30"/>
      <c r="FXF50" s="30"/>
      <c r="FXG50" s="30"/>
      <c r="FXH50" s="30"/>
      <c r="FXI50" s="30"/>
      <c r="FXJ50" s="30"/>
      <c r="FXK50" s="30"/>
      <c r="FXL50" s="30"/>
      <c r="FXM50" s="30"/>
      <c r="FXN50" s="30"/>
      <c r="FXO50" s="30"/>
      <c r="FXP50" s="30"/>
      <c r="FXQ50" s="30"/>
      <c r="FXR50" s="30"/>
      <c r="FXS50" s="30"/>
      <c r="FXT50" s="30"/>
      <c r="FXU50" s="30"/>
      <c r="FXV50" s="30"/>
      <c r="FXW50" s="30"/>
      <c r="FXX50" s="30"/>
      <c r="FXY50" s="30"/>
      <c r="FXZ50" s="30"/>
      <c r="FYA50" s="30"/>
      <c r="FYB50" s="30"/>
      <c r="FYC50" s="30"/>
      <c r="FYD50" s="30"/>
      <c r="FYE50" s="30"/>
      <c r="FYF50" s="30"/>
      <c r="FYG50" s="30"/>
      <c r="FYH50" s="30"/>
      <c r="FYI50" s="30"/>
      <c r="FYJ50" s="30"/>
      <c r="FYK50" s="30"/>
      <c r="FYL50" s="30"/>
      <c r="FYM50" s="30"/>
      <c r="FYN50" s="30"/>
      <c r="FYO50" s="30"/>
      <c r="FYP50" s="30"/>
      <c r="FYQ50" s="30"/>
      <c r="FYR50" s="30"/>
      <c r="FYS50" s="30"/>
      <c r="FYT50" s="30"/>
      <c r="FYU50" s="30"/>
      <c r="FYV50" s="30"/>
      <c r="FYW50" s="30"/>
      <c r="FYX50" s="30"/>
      <c r="FYY50" s="30"/>
      <c r="FYZ50" s="30"/>
      <c r="FZA50" s="30"/>
      <c r="FZB50" s="30"/>
      <c r="FZC50" s="30"/>
      <c r="FZD50" s="30"/>
      <c r="FZE50" s="30"/>
      <c r="FZF50" s="30"/>
      <c r="FZG50" s="30"/>
      <c r="FZH50" s="30"/>
      <c r="FZI50" s="30"/>
      <c r="FZJ50" s="30"/>
      <c r="FZK50" s="30"/>
      <c r="FZL50" s="30"/>
      <c r="FZM50" s="30"/>
      <c r="FZN50" s="30"/>
      <c r="FZO50" s="30"/>
      <c r="FZP50" s="30"/>
      <c r="FZQ50" s="30"/>
      <c r="FZR50" s="30"/>
      <c r="FZS50" s="30"/>
      <c r="FZT50" s="30"/>
      <c r="FZU50" s="30"/>
      <c r="FZV50" s="30"/>
      <c r="FZW50" s="30"/>
      <c r="FZX50" s="30"/>
      <c r="FZY50" s="30"/>
      <c r="FZZ50" s="30"/>
      <c r="GAA50" s="30"/>
      <c r="GAB50" s="30"/>
      <c r="GAC50" s="30"/>
      <c r="GAD50" s="30"/>
      <c r="GAE50" s="30"/>
      <c r="GAF50" s="30"/>
      <c r="GAG50" s="30"/>
      <c r="GAH50" s="30"/>
      <c r="GAI50" s="30"/>
      <c r="GAJ50" s="30"/>
      <c r="GAK50" s="30"/>
      <c r="GAL50" s="30"/>
      <c r="GAM50" s="30"/>
      <c r="GAN50" s="30"/>
      <c r="GAO50" s="30"/>
      <c r="GAP50" s="30"/>
      <c r="GAQ50" s="30"/>
      <c r="GAR50" s="30"/>
      <c r="GAS50" s="30"/>
      <c r="GAT50" s="30"/>
      <c r="GAU50" s="30"/>
      <c r="GAV50" s="30"/>
      <c r="GAW50" s="30"/>
      <c r="GAX50" s="30"/>
      <c r="GAY50" s="30"/>
      <c r="GAZ50" s="30"/>
      <c r="GBA50" s="30"/>
      <c r="GBB50" s="30"/>
      <c r="GBC50" s="30"/>
      <c r="GBD50" s="30"/>
      <c r="GBE50" s="30"/>
      <c r="GBF50" s="30"/>
      <c r="GBG50" s="30"/>
      <c r="GBH50" s="30"/>
      <c r="GBI50" s="30"/>
      <c r="GBJ50" s="30"/>
      <c r="GBK50" s="30"/>
      <c r="GBL50" s="30"/>
      <c r="GBM50" s="30"/>
      <c r="GBN50" s="30"/>
      <c r="GBO50" s="30"/>
      <c r="GBP50" s="30"/>
      <c r="GBQ50" s="30"/>
      <c r="GBR50" s="30"/>
      <c r="GBS50" s="30"/>
      <c r="GBT50" s="30"/>
      <c r="GBU50" s="30"/>
      <c r="GBV50" s="30"/>
      <c r="GBW50" s="30"/>
      <c r="GBX50" s="30"/>
      <c r="GBY50" s="30"/>
      <c r="GBZ50" s="30"/>
      <c r="GCA50" s="30"/>
      <c r="GCB50" s="30"/>
      <c r="GCC50" s="30"/>
      <c r="GCD50" s="30"/>
      <c r="GCE50" s="30"/>
      <c r="GCF50" s="30"/>
      <c r="GCG50" s="30"/>
      <c r="GCH50" s="30"/>
      <c r="GCI50" s="30"/>
      <c r="GCJ50" s="30"/>
      <c r="GCK50" s="30"/>
      <c r="GCL50" s="30"/>
      <c r="GCM50" s="30"/>
      <c r="GCN50" s="30"/>
      <c r="GCO50" s="30"/>
      <c r="GCP50" s="30"/>
      <c r="GCQ50" s="30"/>
      <c r="GCR50" s="30"/>
      <c r="GCS50" s="30"/>
      <c r="GCT50" s="30"/>
      <c r="GCU50" s="30"/>
      <c r="GCV50" s="30"/>
      <c r="GCW50" s="30"/>
      <c r="GCX50" s="30"/>
      <c r="GCY50" s="30"/>
      <c r="GCZ50" s="30"/>
      <c r="GDA50" s="30"/>
      <c r="GDB50" s="30"/>
      <c r="GDC50" s="30"/>
      <c r="GDD50" s="30"/>
      <c r="GDE50" s="30"/>
      <c r="GDF50" s="30"/>
      <c r="GDG50" s="30"/>
      <c r="GDH50" s="30"/>
      <c r="GDI50" s="30"/>
      <c r="GDJ50" s="30"/>
      <c r="GDK50" s="30"/>
      <c r="GDL50" s="30"/>
      <c r="GDM50" s="30"/>
      <c r="GDN50" s="30"/>
      <c r="GDO50" s="30"/>
      <c r="GDP50" s="30"/>
      <c r="GDQ50" s="30"/>
      <c r="GDR50" s="30"/>
      <c r="GDS50" s="30"/>
      <c r="GDT50" s="30"/>
      <c r="GDU50" s="30"/>
      <c r="GDV50" s="30"/>
      <c r="GDW50" s="30"/>
      <c r="GDX50" s="30"/>
      <c r="GDY50" s="30"/>
      <c r="GDZ50" s="30"/>
      <c r="GEA50" s="30"/>
      <c r="GEB50" s="30"/>
      <c r="GEC50" s="30"/>
      <c r="GED50" s="30"/>
      <c r="GEE50" s="30"/>
      <c r="GEF50" s="30"/>
      <c r="GEG50" s="30"/>
      <c r="GEH50" s="30"/>
      <c r="GEI50" s="30"/>
      <c r="GEJ50" s="30"/>
      <c r="GEK50" s="30"/>
      <c r="GEL50" s="30"/>
      <c r="GEM50" s="30"/>
      <c r="GEN50" s="30"/>
      <c r="GEO50" s="30"/>
      <c r="GEP50" s="30"/>
      <c r="GEQ50" s="30"/>
      <c r="GER50" s="30"/>
      <c r="GES50" s="30"/>
      <c r="GET50" s="30"/>
      <c r="GEU50" s="30"/>
      <c r="GEV50" s="30"/>
      <c r="GEW50" s="30"/>
      <c r="GEX50" s="30"/>
      <c r="GEY50" s="30"/>
      <c r="GEZ50" s="30"/>
      <c r="GFA50" s="30"/>
      <c r="GFB50" s="30"/>
      <c r="GFC50" s="30"/>
      <c r="GFD50" s="30"/>
      <c r="GFE50" s="30"/>
      <c r="GFF50" s="30"/>
      <c r="GFG50" s="30"/>
      <c r="GFH50" s="30"/>
      <c r="GFI50" s="30"/>
      <c r="GFJ50" s="30"/>
      <c r="GFK50" s="30"/>
      <c r="GFL50" s="30"/>
      <c r="GFM50" s="30"/>
      <c r="GFN50" s="30"/>
      <c r="GFO50" s="30"/>
      <c r="GFP50" s="30"/>
      <c r="GFQ50" s="30"/>
      <c r="GFR50" s="30"/>
      <c r="GFS50" s="30"/>
      <c r="GFT50" s="30"/>
      <c r="GFU50" s="30"/>
      <c r="GFV50" s="30"/>
      <c r="GFW50" s="30"/>
      <c r="GFX50" s="30"/>
      <c r="GFY50" s="30"/>
      <c r="GFZ50" s="30"/>
      <c r="GGA50" s="30"/>
      <c r="GGB50" s="30"/>
      <c r="GGC50" s="30"/>
      <c r="GGD50" s="30"/>
      <c r="GGE50" s="30"/>
      <c r="GGF50" s="30"/>
      <c r="GGG50" s="30"/>
      <c r="GGH50" s="30"/>
      <c r="GGI50" s="30"/>
      <c r="GGJ50" s="30"/>
      <c r="GGK50" s="30"/>
      <c r="GGL50" s="30"/>
      <c r="GGM50" s="30"/>
      <c r="GGN50" s="30"/>
      <c r="GGO50" s="30"/>
      <c r="GGP50" s="30"/>
      <c r="GGQ50" s="30"/>
      <c r="GGR50" s="30"/>
      <c r="GGS50" s="30"/>
      <c r="GGT50" s="30"/>
      <c r="GGU50" s="30"/>
      <c r="GGV50" s="30"/>
      <c r="GGW50" s="30"/>
      <c r="GGX50" s="30"/>
      <c r="GGY50" s="30"/>
      <c r="GGZ50" s="30"/>
      <c r="GHA50" s="30"/>
      <c r="GHB50" s="30"/>
      <c r="GHC50" s="30"/>
      <c r="GHD50" s="30"/>
      <c r="GHE50" s="30"/>
      <c r="GHF50" s="30"/>
      <c r="GHG50" s="30"/>
      <c r="GHH50" s="30"/>
      <c r="GHI50" s="30"/>
      <c r="GHJ50" s="30"/>
      <c r="GHK50" s="30"/>
      <c r="GHL50" s="30"/>
      <c r="GHM50" s="30"/>
      <c r="GHN50" s="30"/>
      <c r="GHO50" s="30"/>
      <c r="GHP50" s="30"/>
      <c r="GHQ50" s="30"/>
      <c r="GHR50" s="30"/>
      <c r="GHS50" s="30"/>
      <c r="GHT50" s="30"/>
      <c r="GHU50" s="30"/>
      <c r="GHV50" s="30"/>
      <c r="GHW50" s="30"/>
      <c r="GHX50" s="30"/>
      <c r="GHY50" s="30"/>
      <c r="GHZ50" s="30"/>
      <c r="GIA50" s="30"/>
      <c r="GIB50" s="30"/>
      <c r="GIC50" s="30"/>
      <c r="GID50" s="30"/>
      <c r="GIE50" s="30"/>
      <c r="GIF50" s="30"/>
      <c r="GIG50" s="30"/>
      <c r="GIH50" s="30"/>
      <c r="GII50" s="30"/>
      <c r="GIJ50" s="30"/>
      <c r="GIK50" s="30"/>
      <c r="GIL50" s="30"/>
      <c r="GIM50" s="30"/>
      <c r="GIN50" s="30"/>
      <c r="GIO50" s="30"/>
      <c r="GIP50" s="30"/>
      <c r="GIQ50" s="30"/>
      <c r="GIR50" s="30"/>
      <c r="GIS50" s="30"/>
      <c r="GIT50" s="30"/>
      <c r="GIU50" s="30"/>
      <c r="GIV50" s="30"/>
      <c r="GIW50" s="30"/>
      <c r="GIX50" s="30"/>
      <c r="GIY50" s="30"/>
      <c r="GIZ50" s="30"/>
      <c r="GJA50" s="30"/>
      <c r="GJB50" s="30"/>
      <c r="GJC50" s="30"/>
      <c r="GJD50" s="30"/>
      <c r="GJE50" s="30"/>
      <c r="GJF50" s="30"/>
      <c r="GJG50" s="30"/>
      <c r="GJH50" s="30"/>
      <c r="GJI50" s="30"/>
      <c r="GJJ50" s="30"/>
      <c r="GJK50" s="30"/>
      <c r="GJL50" s="30"/>
      <c r="GJM50" s="30"/>
      <c r="GJN50" s="30"/>
      <c r="GJO50" s="30"/>
      <c r="GJP50" s="30"/>
      <c r="GJQ50" s="30"/>
      <c r="GJR50" s="30"/>
      <c r="GJS50" s="30"/>
      <c r="GJT50" s="30"/>
      <c r="GJU50" s="30"/>
      <c r="GJV50" s="30"/>
      <c r="GJW50" s="30"/>
      <c r="GJX50" s="30"/>
      <c r="GJY50" s="30"/>
      <c r="GJZ50" s="30"/>
      <c r="GKA50" s="30"/>
      <c r="GKB50" s="30"/>
      <c r="GKC50" s="30"/>
      <c r="GKD50" s="30"/>
      <c r="GKE50" s="30"/>
      <c r="GKF50" s="30"/>
      <c r="GKG50" s="30"/>
      <c r="GKH50" s="30"/>
      <c r="GKI50" s="30"/>
      <c r="GKJ50" s="30"/>
      <c r="GKK50" s="30"/>
      <c r="GKL50" s="30"/>
      <c r="GKM50" s="30"/>
      <c r="GKN50" s="30"/>
      <c r="GKO50" s="30"/>
      <c r="GKP50" s="30"/>
      <c r="GKQ50" s="30"/>
      <c r="GKR50" s="30"/>
      <c r="GKS50" s="30"/>
      <c r="GKT50" s="30"/>
      <c r="GKU50" s="30"/>
      <c r="GKV50" s="30"/>
      <c r="GKW50" s="30"/>
      <c r="GKX50" s="30"/>
      <c r="GKY50" s="30"/>
      <c r="GKZ50" s="30"/>
      <c r="GLA50" s="30"/>
      <c r="GLB50" s="30"/>
      <c r="GLC50" s="30"/>
      <c r="GLD50" s="30"/>
      <c r="GLE50" s="30"/>
      <c r="GLF50" s="30"/>
      <c r="GLG50" s="30"/>
      <c r="GLH50" s="30"/>
      <c r="GLI50" s="30"/>
      <c r="GLJ50" s="30"/>
      <c r="GLK50" s="30"/>
      <c r="GLL50" s="30"/>
      <c r="GLM50" s="30"/>
      <c r="GLN50" s="30"/>
      <c r="GLO50" s="30"/>
      <c r="GLP50" s="30"/>
      <c r="GLQ50" s="30"/>
      <c r="GLR50" s="30"/>
      <c r="GLS50" s="30"/>
      <c r="GLT50" s="30"/>
      <c r="GLU50" s="30"/>
      <c r="GLV50" s="30"/>
      <c r="GLW50" s="30"/>
      <c r="GLX50" s="30"/>
      <c r="GLY50" s="30"/>
      <c r="GLZ50" s="30"/>
      <c r="GMA50" s="30"/>
      <c r="GMB50" s="30"/>
      <c r="GMC50" s="30"/>
      <c r="GMD50" s="30"/>
      <c r="GME50" s="30"/>
      <c r="GMF50" s="30"/>
      <c r="GMG50" s="30"/>
      <c r="GMH50" s="30"/>
      <c r="GMI50" s="30"/>
      <c r="GMJ50" s="30"/>
      <c r="GMK50" s="30"/>
      <c r="GML50" s="30"/>
      <c r="GMM50" s="30"/>
      <c r="GMN50" s="30"/>
      <c r="GMO50" s="30"/>
      <c r="GMP50" s="30"/>
      <c r="GMQ50" s="30"/>
      <c r="GMR50" s="30"/>
      <c r="GMS50" s="30"/>
      <c r="GMT50" s="30"/>
      <c r="GMU50" s="30"/>
      <c r="GMV50" s="30"/>
      <c r="GMW50" s="30"/>
      <c r="GMX50" s="30"/>
      <c r="GMY50" s="30"/>
      <c r="GMZ50" s="30"/>
      <c r="GNA50" s="30"/>
      <c r="GNB50" s="30"/>
      <c r="GNC50" s="30"/>
      <c r="GND50" s="30"/>
      <c r="GNE50" s="30"/>
      <c r="GNF50" s="30"/>
      <c r="GNG50" s="30"/>
      <c r="GNH50" s="30"/>
      <c r="GNI50" s="30"/>
      <c r="GNJ50" s="30"/>
      <c r="GNK50" s="30"/>
      <c r="GNL50" s="30"/>
      <c r="GNM50" s="30"/>
      <c r="GNN50" s="30"/>
      <c r="GNO50" s="30"/>
      <c r="GNP50" s="30"/>
      <c r="GNQ50" s="30"/>
      <c r="GNR50" s="30"/>
      <c r="GNS50" s="30"/>
      <c r="GNT50" s="30"/>
      <c r="GNU50" s="30"/>
      <c r="GNV50" s="30"/>
      <c r="GNW50" s="30"/>
      <c r="GNX50" s="30"/>
      <c r="GNY50" s="30"/>
      <c r="GNZ50" s="30"/>
      <c r="GOA50" s="30"/>
      <c r="GOB50" s="30"/>
      <c r="GOC50" s="30"/>
      <c r="GOD50" s="30"/>
      <c r="GOE50" s="30"/>
      <c r="GOF50" s="30"/>
      <c r="GOG50" s="30"/>
      <c r="GOH50" s="30"/>
      <c r="GOI50" s="30"/>
      <c r="GOJ50" s="30"/>
      <c r="GOK50" s="30"/>
      <c r="GOL50" s="30"/>
      <c r="GOM50" s="30"/>
      <c r="GON50" s="30"/>
      <c r="GOO50" s="30"/>
      <c r="GOP50" s="30"/>
      <c r="GOQ50" s="30"/>
      <c r="GOR50" s="30"/>
      <c r="GOS50" s="30"/>
      <c r="GOT50" s="30"/>
      <c r="GOU50" s="30"/>
      <c r="GOV50" s="30"/>
      <c r="GOW50" s="30"/>
      <c r="GOX50" s="30"/>
      <c r="GOY50" s="30"/>
      <c r="GOZ50" s="30"/>
      <c r="GPA50" s="30"/>
      <c r="GPB50" s="30"/>
      <c r="GPC50" s="30"/>
      <c r="GPD50" s="30"/>
      <c r="GPE50" s="30"/>
      <c r="GPF50" s="30"/>
      <c r="GPG50" s="30"/>
      <c r="GPH50" s="30"/>
      <c r="GPI50" s="30"/>
      <c r="GPJ50" s="30"/>
      <c r="GPK50" s="30"/>
      <c r="GPL50" s="30"/>
      <c r="GPM50" s="30"/>
      <c r="GPN50" s="30"/>
      <c r="GPO50" s="30"/>
      <c r="GPP50" s="30"/>
      <c r="GPQ50" s="30"/>
      <c r="GPR50" s="30"/>
      <c r="GPS50" s="30"/>
      <c r="GPT50" s="30"/>
      <c r="GPU50" s="30"/>
      <c r="GPV50" s="30"/>
      <c r="GPW50" s="30"/>
      <c r="GPX50" s="30"/>
      <c r="GPY50" s="30"/>
      <c r="GPZ50" s="30"/>
      <c r="GQA50" s="30"/>
      <c r="GQB50" s="30"/>
      <c r="GQC50" s="30"/>
      <c r="GQD50" s="30"/>
      <c r="GQE50" s="30"/>
      <c r="GQF50" s="30"/>
      <c r="GQG50" s="30"/>
      <c r="GQH50" s="30"/>
      <c r="GQI50" s="30"/>
      <c r="GQJ50" s="30"/>
      <c r="GQK50" s="30"/>
      <c r="GQL50" s="30"/>
      <c r="GQM50" s="30"/>
      <c r="GQN50" s="30"/>
      <c r="GQO50" s="30"/>
      <c r="GQP50" s="30"/>
      <c r="GQQ50" s="30"/>
      <c r="GQR50" s="30"/>
      <c r="GQS50" s="30"/>
      <c r="GQT50" s="30"/>
      <c r="GQU50" s="30"/>
      <c r="GQV50" s="30"/>
      <c r="GQW50" s="30"/>
      <c r="GQX50" s="30"/>
      <c r="GQY50" s="30"/>
      <c r="GQZ50" s="30"/>
      <c r="GRA50" s="30"/>
      <c r="GRB50" s="30"/>
      <c r="GRC50" s="30"/>
      <c r="GRD50" s="30"/>
      <c r="GRE50" s="30"/>
      <c r="GRF50" s="30"/>
      <c r="GRG50" s="30"/>
      <c r="GRH50" s="30"/>
      <c r="GRI50" s="30"/>
      <c r="GRJ50" s="30"/>
      <c r="GRK50" s="30"/>
      <c r="GRL50" s="30"/>
      <c r="GRM50" s="30"/>
      <c r="GRN50" s="30"/>
      <c r="GRO50" s="30"/>
      <c r="GRP50" s="30"/>
      <c r="GRQ50" s="30"/>
      <c r="GRR50" s="30"/>
      <c r="GRS50" s="30"/>
      <c r="GRT50" s="30"/>
      <c r="GRU50" s="30"/>
      <c r="GRV50" s="30"/>
      <c r="GRW50" s="30"/>
      <c r="GRX50" s="30"/>
      <c r="GRY50" s="30"/>
      <c r="GRZ50" s="30"/>
      <c r="GSA50" s="30"/>
      <c r="GSB50" s="30"/>
      <c r="GSC50" s="30"/>
      <c r="GSD50" s="30"/>
      <c r="GSE50" s="30"/>
      <c r="GSF50" s="30"/>
      <c r="GSG50" s="30"/>
      <c r="GSH50" s="30"/>
      <c r="GSI50" s="30"/>
      <c r="GSJ50" s="30"/>
      <c r="GSK50" s="30"/>
      <c r="GSL50" s="30"/>
      <c r="GSM50" s="30"/>
      <c r="GSN50" s="30"/>
      <c r="GSO50" s="30"/>
      <c r="GSP50" s="30"/>
      <c r="GSQ50" s="30"/>
      <c r="GSR50" s="30"/>
      <c r="GSS50" s="30"/>
      <c r="GST50" s="30"/>
      <c r="GSU50" s="30"/>
      <c r="GSV50" s="30"/>
      <c r="GSW50" s="30"/>
      <c r="GSX50" s="30"/>
      <c r="GSY50" s="30"/>
      <c r="GSZ50" s="30"/>
      <c r="GTA50" s="30"/>
      <c r="GTB50" s="30"/>
      <c r="GTC50" s="30"/>
      <c r="GTD50" s="30"/>
      <c r="GTE50" s="30"/>
      <c r="GTF50" s="30"/>
      <c r="GTG50" s="30"/>
      <c r="GTH50" s="30"/>
      <c r="GTI50" s="30"/>
      <c r="GTJ50" s="30"/>
      <c r="GTK50" s="30"/>
      <c r="GTL50" s="30"/>
      <c r="GTM50" s="30"/>
      <c r="GTN50" s="30"/>
      <c r="GTO50" s="30"/>
      <c r="GTP50" s="30"/>
      <c r="GTQ50" s="30"/>
      <c r="GTR50" s="30"/>
      <c r="GTS50" s="30"/>
      <c r="GTT50" s="30"/>
      <c r="GTU50" s="30"/>
      <c r="GTV50" s="30"/>
      <c r="GTW50" s="30"/>
      <c r="GTX50" s="30"/>
      <c r="GTY50" s="30"/>
      <c r="GTZ50" s="30"/>
      <c r="GUA50" s="30"/>
      <c r="GUB50" s="30"/>
      <c r="GUC50" s="30"/>
      <c r="GUD50" s="30"/>
      <c r="GUE50" s="30"/>
      <c r="GUF50" s="30"/>
      <c r="GUG50" s="30"/>
      <c r="GUH50" s="30"/>
      <c r="GUI50" s="30"/>
      <c r="GUJ50" s="30"/>
      <c r="GUK50" s="30"/>
      <c r="GUL50" s="30"/>
      <c r="GUM50" s="30"/>
      <c r="GUN50" s="30"/>
      <c r="GUO50" s="30"/>
      <c r="GUP50" s="30"/>
      <c r="GUQ50" s="30"/>
      <c r="GUR50" s="30"/>
      <c r="GUS50" s="30"/>
      <c r="GUT50" s="30"/>
      <c r="GUU50" s="30"/>
      <c r="GUV50" s="30"/>
      <c r="GUW50" s="30"/>
      <c r="GUX50" s="30"/>
      <c r="GUY50" s="30"/>
      <c r="GUZ50" s="30"/>
      <c r="GVA50" s="30"/>
      <c r="GVB50" s="30"/>
      <c r="GVC50" s="30"/>
      <c r="GVD50" s="30"/>
      <c r="GVE50" s="30"/>
      <c r="GVF50" s="30"/>
      <c r="GVG50" s="30"/>
      <c r="GVH50" s="30"/>
      <c r="GVI50" s="30"/>
      <c r="GVJ50" s="30"/>
      <c r="GVK50" s="30"/>
      <c r="GVL50" s="30"/>
      <c r="GVM50" s="30"/>
      <c r="GVN50" s="30"/>
      <c r="GVO50" s="30"/>
      <c r="GVP50" s="30"/>
      <c r="GVQ50" s="30"/>
      <c r="GVR50" s="30"/>
      <c r="GVS50" s="30"/>
      <c r="GVT50" s="30"/>
      <c r="GVU50" s="30"/>
      <c r="GVV50" s="30"/>
      <c r="GVW50" s="30"/>
      <c r="GVX50" s="30"/>
      <c r="GVY50" s="30"/>
      <c r="GVZ50" s="30"/>
      <c r="GWA50" s="30"/>
      <c r="GWB50" s="30"/>
      <c r="GWC50" s="30"/>
      <c r="GWD50" s="30"/>
      <c r="GWE50" s="30"/>
      <c r="GWF50" s="30"/>
      <c r="GWG50" s="30"/>
      <c r="GWH50" s="30"/>
      <c r="GWI50" s="30"/>
      <c r="GWJ50" s="30"/>
      <c r="GWK50" s="30"/>
      <c r="GWL50" s="30"/>
      <c r="GWM50" s="30"/>
      <c r="GWN50" s="30"/>
      <c r="GWO50" s="30"/>
      <c r="GWP50" s="30"/>
      <c r="GWQ50" s="30"/>
      <c r="GWR50" s="30"/>
      <c r="GWS50" s="30"/>
      <c r="GWT50" s="30"/>
      <c r="GWU50" s="30"/>
      <c r="GWV50" s="30"/>
      <c r="GWW50" s="30"/>
      <c r="GWX50" s="30"/>
      <c r="GWY50" s="30"/>
      <c r="GWZ50" s="30"/>
      <c r="GXA50" s="30"/>
      <c r="GXB50" s="30"/>
      <c r="GXC50" s="30"/>
      <c r="GXD50" s="30"/>
      <c r="GXE50" s="30"/>
      <c r="GXF50" s="30"/>
      <c r="GXG50" s="30"/>
      <c r="GXH50" s="30"/>
      <c r="GXI50" s="30"/>
      <c r="GXJ50" s="30"/>
      <c r="GXK50" s="30"/>
      <c r="GXL50" s="30"/>
      <c r="GXM50" s="30"/>
      <c r="GXN50" s="30"/>
      <c r="GXO50" s="30"/>
      <c r="GXP50" s="30"/>
      <c r="GXQ50" s="30"/>
      <c r="GXR50" s="30"/>
      <c r="GXS50" s="30"/>
      <c r="GXT50" s="30"/>
      <c r="GXU50" s="30"/>
      <c r="GXV50" s="30"/>
      <c r="GXW50" s="30"/>
      <c r="GXX50" s="30"/>
      <c r="GXY50" s="30"/>
      <c r="GXZ50" s="30"/>
      <c r="GYA50" s="30"/>
      <c r="GYB50" s="30"/>
      <c r="GYC50" s="30"/>
      <c r="GYD50" s="30"/>
      <c r="GYE50" s="30"/>
      <c r="GYF50" s="30"/>
      <c r="GYG50" s="30"/>
      <c r="GYH50" s="30"/>
      <c r="GYI50" s="30"/>
      <c r="GYJ50" s="30"/>
      <c r="GYK50" s="30"/>
      <c r="GYL50" s="30"/>
      <c r="GYM50" s="30"/>
      <c r="GYN50" s="30"/>
      <c r="GYO50" s="30"/>
      <c r="GYP50" s="30"/>
      <c r="GYQ50" s="30"/>
      <c r="GYR50" s="30"/>
      <c r="GYS50" s="30"/>
      <c r="GYT50" s="30"/>
      <c r="GYU50" s="30"/>
      <c r="GYV50" s="30"/>
      <c r="GYW50" s="30"/>
      <c r="GYX50" s="30"/>
      <c r="GYY50" s="30"/>
      <c r="GYZ50" s="30"/>
      <c r="GZA50" s="30"/>
      <c r="GZB50" s="30"/>
      <c r="GZC50" s="30"/>
      <c r="GZD50" s="30"/>
      <c r="GZE50" s="30"/>
      <c r="GZF50" s="30"/>
      <c r="GZG50" s="30"/>
      <c r="GZH50" s="30"/>
      <c r="GZI50" s="30"/>
      <c r="GZJ50" s="30"/>
      <c r="GZK50" s="30"/>
      <c r="GZL50" s="30"/>
      <c r="GZM50" s="30"/>
      <c r="GZN50" s="30"/>
      <c r="GZO50" s="30"/>
      <c r="GZP50" s="30"/>
      <c r="GZQ50" s="30"/>
      <c r="GZR50" s="30"/>
      <c r="GZS50" s="30"/>
      <c r="GZT50" s="30"/>
      <c r="GZU50" s="30"/>
      <c r="GZV50" s="30"/>
      <c r="GZW50" s="30"/>
      <c r="GZX50" s="30"/>
      <c r="GZY50" s="30"/>
      <c r="GZZ50" s="30"/>
      <c r="HAA50" s="30"/>
      <c r="HAB50" s="30"/>
      <c r="HAC50" s="30"/>
      <c r="HAD50" s="30"/>
      <c r="HAE50" s="30"/>
      <c r="HAF50" s="30"/>
      <c r="HAG50" s="30"/>
      <c r="HAH50" s="30"/>
      <c r="HAI50" s="30"/>
      <c r="HAJ50" s="30"/>
      <c r="HAK50" s="30"/>
      <c r="HAL50" s="30"/>
      <c r="HAM50" s="30"/>
      <c r="HAN50" s="30"/>
      <c r="HAO50" s="30"/>
      <c r="HAP50" s="30"/>
      <c r="HAQ50" s="30"/>
      <c r="HAR50" s="30"/>
      <c r="HAS50" s="30"/>
      <c r="HAT50" s="30"/>
      <c r="HAU50" s="30"/>
      <c r="HAV50" s="30"/>
      <c r="HAW50" s="30"/>
      <c r="HAX50" s="30"/>
      <c r="HAY50" s="30"/>
      <c r="HAZ50" s="30"/>
      <c r="HBA50" s="30"/>
      <c r="HBB50" s="30"/>
      <c r="HBC50" s="30"/>
      <c r="HBD50" s="30"/>
      <c r="HBE50" s="30"/>
      <c r="HBF50" s="30"/>
      <c r="HBG50" s="30"/>
      <c r="HBH50" s="30"/>
      <c r="HBI50" s="30"/>
      <c r="HBJ50" s="30"/>
      <c r="HBK50" s="30"/>
      <c r="HBL50" s="30"/>
      <c r="HBM50" s="30"/>
      <c r="HBN50" s="30"/>
      <c r="HBO50" s="30"/>
      <c r="HBP50" s="30"/>
      <c r="HBQ50" s="30"/>
      <c r="HBR50" s="30"/>
      <c r="HBS50" s="30"/>
      <c r="HBT50" s="30"/>
      <c r="HBU50" s="30"/>
      <c r="HBV50" s="30"/>
      <c r="HBW50" s="30"/>
      <c r="HBX50" s="30"/>
      <c r="HBY50" s="30"/>
      <c r="HBZ50" s="30"/>
      <c r="HCA50" s="30"/>
      <c r="HCB50" s="30"/>
      <c r="HCC50" s="30"/>
      <c r="HCD50" s="30"/>
      <c r="HCE50" s="30"/>
      <c r="HCF50" s="30"/>
      <c r="HCG50" s="30"/>
      <c r="HCH50" s="30"/>
      <c r="HCI50" s="30"/>
      <c r="HCJ50" s="30"/>
      <c r="HCK50" s="30"/>
      <c r="HCL50" s="30"/>
      <c r="HCM50" s="30"/>
      <c r="HCN50" s="30"/>
      <c r="HCO50" s="30"/>
      <c r="HCP50" s="30"/>
      <c r="HCQ50" s="30"/>
      <c r="HCR50" s="30"/>
      <c r="HCS50" s="30"/>
      <c r="HCT50" s="30"/>
      <c r="HCU50" s="30"/>
      <c r="HCV50" s="30"/>
      <c r="HCW50" s="30"/>
      <c r="HCX50" s="30"/>
      <c r="HCY50" s="30"/>
      <c r="HCZ50" s="30"/>
      <c r="HDA50" s="30"/>
      <c r="HDB50" s="30"/>
      <c r="HDC50" s="30"/>
      <c r="HDD50" s="30"/>
      <c r="HDE50" s="30"/>
      <c r="HDF50" s="30"/>
      <c r="HDG50" s="30"/>
      <c r="HDH50" s="30"/>
      <c r="HDI50" s="30"/>
      <c r="HDJ50" s="30"/>
      <c r="HDK50" s="30"/>
      <c r="HDL50" s="30"/>
      <c r="HDM50" s="30"/>
      <c r="HDN50" s="30"/>
      <c r="HDO50" s="30"/>
      <c r="HDP50" s="30"/>
      <c r="HDQ50" s="30"/>
      <c r="HDR50" s="30"/>
      <c r="HDS50" s="30"/>
      <c r="HDT50" s="30"/>
      <c r="HDU50" s="30"/>
      <c r="HDV50" s="30"/>
      <c r="HDW50" s="30"/>
      <c r="HDX50" s="30"/>
      <c r="HDY50" s="30"/>
      <c r="HDZ50" s="30"/>
      <c r="HEA50" s="30"/>
      <c r="HEB50" s="30"/>
      <c r="HEC50" s="30"/>
      <c r="HED50" s="30"/>
      <c r="HEE50" s="30"/>
      <c r="HEF50" s="30"/>
      <c r="HEG50" s="30"/>
      <c r="HEH50" s="30"/>
      <c r="HEI50" s="30"/>
      <c r="HEJ50" s="30"/>
      <c r="HEK50" s="30"/>
      <c r="HEL50" s="30"/>
      <c r="HEM50" s="30"/>
      <c r="HEN50" s="30"/>
      <c r="HEO50" s="30"/>
      <c r="HEP50" s="30"/>
      <c r="HEQ50" s="30"/>
      <c r="HER50" s="30"/>
      <c r="HES50" s="30"/>
      <c r="HET50" s="30"/>
      <c r="HEU50" s="30"/>
      <c r="HEV50" s="30"/>
      <c r="HEW50" s="30"/>
      <c r="HEX50" s="30"/>
      <c r="HEY50" s="30"/>
      <c r="HEZ50" s="30"/>
      <c r="HFA50" s="30"/>
      <c r="HFB50" s="30"/>
      <c r="HFC50" s="30"/>
      <c r="HFD50" s="30"/>
      <c r="HFE50" s="30"/>
      <c r="HFF50" s="30"/>
      <c r="HFG50" s="30"/>
      <c r="HFH50" s="30"/>
      <c r="HFI50" s="30"/>
      <c r="HFJ50" s="30"/>
      <c r="HFK50" s="30"/>
      <c r="HFL50" s="30"/>
      <c r="HFM50" s="30"/>
      <c r="HFN50" s="30"/>
      <c r="HFO50" s="30"/>
      <c r="HFP50" s="30"/>
      <c r="HFQ50" s="30"/>
      <c r="HFR50" s="30"/>
      <c r="HFS50" s="30"/>
      <c r="HFT50" s="30"/>
      <c r="HFU50" s="30"/>
      <c r="HFV50" s="30"/>
      <c r="HFW50" s="30"/>
      <c r="HFX50" s="30"/>
      <c r="HFY50" s="30"/>
      <c r="HFZ50" s="30"/>
      <c r="HGA50" s="30"/>
      <c r="HGB50" s="30"/>
      <c r="HGC50" s="30"/>
      <c r="HGD50" s="30"/>
      <c r="HGE50" s="30"/>
      <c r="HGF50" s="30"/>
      <c r="HGG50" s="30"/>
      <c r="HGH50" s="30"/>
      <c r="HGI50" s="30"/>
      <c r="HGJ50" s="30"/>
      <c r="HGK50" s="30"/>
      <c r="HGL50" s="30"/>
      <c r="HGM50" s="30"/>
      <c r="HGN50" s="30"/>
      <c r="HGO50" s="30"/>
      <c r="HGP50" s="30"/>
      <c r="HGQ50" s="30"/>
      <c r="HGR50" s="30"/>
      <c r="HGS50" s="30"/>
      <c r="HGT50" s="30"/>
      <c r="HGU50" s="30"/>
      <c r="HGV50" s="30"/>
      <c r="HGW50" s="30"/>
      <c r="HGX50" s="30"/>
      <c r="HGY50" s="30"/>
      <c r="HGZ50" s="30"/>
      <c r="HHA50" s="30"/>
      <c r="HHB50" s="30"/>
      <c r="HHC50" s="30"/>
      <c r="HHD50" s="30"/>
      <c r="HHE50" s="30"/>
      <c r="HHF50" s="30"/>
      <c r="HHG50" s="30"/>
      <c r="HHH50" s="30"/>
      <c r="HHI50" s="30"/>
      <c r="HHJ50" s="30"/>
      <c r="HHK50" s="30"/>
      <c r="HHL50" s="30"/>
      <c r="HHM50" s="30"/>
      <c r="HHN50" s="30"/>
      <c r="HHO50" s="30"/>
      <c r="HHP50" s="30"/>
      <c r="HHQ50" s="30"/>
      <c r="HHR50" s="30"/>
      <c r="HHS50" s="30"/>
      <c r="HHT50" s="30"/>
      <c r="HHU50" s="30"/>
      <c r="HHV50" s="30"/>
      <c r="HHW50" s="30"/>
      <c r="HHX50" s="30"/>
      <c r="HHY50" s="30"/>
      <c r="HHZ50" s="30"/>
      <c r="HIA50" s="30"/>
      <c r="HIB50" s="30"/>
      <c r="HIC50" s="30"/>
      <c r="HID50" s="30"/>
      <c r="HIE50" s="30"/>
      <c r="HIF50" s="30"/>
      <c r="HIG50" s="30"/>
      <c r="HIH50" s="30"/>
      <c r="HII50" s="30"/>
      <c r="HIJ50" s="30"/>
      <c r="HIK50" s="30"/>
      <c r="HIL50" s="30"/>
      <c r="HIM50" s="30"/>
      <c r="HIN50" s="30"/>
      <c r="HIO50" s="30"/>
      <c r="HIP50" s="30"/>
      <c r="HIQ50" s="30"/>
      <c r="HIR50" s="30"/>
      <c r="HIS50" s="30"/>
      <c r="HIT50" s="30"/>
      <c r="HIU50" s="30"/>
      <c r="HIV50" s="30"/>
      <c r="HIW50" s="30"/>
      <c r="HIX50" s="30"/>
      <c r="HIY50" s="30"/>
      <c r="HIZ50" s="30"/>
      <c r="HJA50" s="30"/>
      <c r="HJB50" s="30"/>
      <c r="HJC50" s="30"/>
      <c r="HJD50" s="30"/>
      <c r="HJE50" s="30"/>
      <c r="HJF50" s="30"/>
      <c r="HJG50" s="30"/>
      <c r="HJH50" s="30"/>
      <c r="HJI50" s="30"/>
      <c r="HJJ50" s="30"/>
      <c r="HJK50" s="30"/>
      <c r="HJL50" s="30"/>
      <c r="HJM50" s="30"/>
      <c r="HJN50" s="30"/>
      <c r="HJO50" s="30"/>
      <c r="HJP50" s="30"/>
      <c r="HJQ50" s="30"/>
      <c r="HJR50" s="30"/>
      <c r="HJS50" s="30"/>
      <c r="HJT50" s="30"/>
      <c r="HJU50" s="30"/>
      <c r="HJV50" s="30"/>
      <c r="HJW50" s="30"/>
      <c r="HJX50" s="30"/>
      <c r="HJY50" s="30"/>
      <c r="HJZ50" s="30"/>
      <c r="HKA50" s="30"/>
      <c r="HKB50" s="30"/>
      <c r="HKC50" s="30"/>
      <c r="HKD50" s="30"/>
      <c r="HKE50" s="30"/>
      <c r="HKF50" s="30"/>
      <c r="HKG50" s="30"/>
      <c r="HKH50" s="30"/>
      <c r="HKI50" s="30"/>
      <c r="HKJ50" s="30"/>
      <c r="HKK50" s="30"/>
      <c r="HKL50" s="30"/>
      <c r="HKM50" s="30"/>
      <c r="HKN50" s="30"/>
      <c r="HKO50" s="30"/>
      <c r="HKP50" s="30"/>
      <c r="HKQ50" s="30"/>
      <c r="HKR50" s="30"/>
      <c r="HKS50" s="30"/>
      <c r="HKT50" s="30"/>
      <c r="HKU50" s="30"/>
      <c r="HKV50" s="30"/>
      <c r="HKW50" s="30"/>
      <c r="HKX50" s="30"/>
      <c r="HKY50" s="30"/>
      <c r="HKZ50" s="30"/>
      <c r="HLA50" s="30"/>
      <c r="HLB50" s="30"/>
      <c r="HLC50" s="30"/>
      <c r="HLD50" s="30"/>
      <c r="HLE50" s="30"/>
      <c r="HLF50" s="30"/>
      <c r="HLG50" s="30"/>
      <c r="HLH50" s="30"/>
      <c r="HLI50" s="30"/>
      <c r="HLJ50" s="30"/>
      <c r="HLK50" s="30"/>
      <c r="HLL50" s="30"/>
      <c r="HLM50" s="30"/>
      <c r="HLN50" s="30"/>
      <c r="HLO50" s="30"/>
      <c r="HLP50" s="30"/>
      <c r="HLQ50" s="30"/>
      <c r="HLR50" s="30"/>
      <c r="HLS50" s="30"/>
      <c r="HLT50" s="30"/>
      <c r="HLU50" s="30"/>
      <c r="HLV50" s="30"/>
      <c r="HLW50" s="30"/>
      <c r="HLX50" s="30"/>
      <c r="HLY50" s="30"/>
      <c r="HLZ50" s="30"/>
      <c r="HMA50" s="30"/>
      <c r="HMB50" s="30"/>
      <c r="HMC50" s="30"/>
      <c r="HMD50" s="30"/>
      <c r="HME50" s="30"/>
      <c r="HMF50" s="30"/>
      <c r="HMG50" s="30"/>
      <c r="HMH50" s="30"/>
      <c r="HMI50" s="30"/>
      <c r="HMJ50" s="30"/>
      <c r="HMK50" s="30"/>
      <c r="HML50" s="30"/>
      <c r="HMM50" s="30"/>
      <c r="HMN50" s="30"/>
      <c r="HMO50" s="30"/>
      <c r="HMP50" s="30"/>
      <c r="HMQ50" s="30"/>
      <c r="HMR50" s="30"/>
      <c r="HMS50" s="30"/>
      <c r="HMT50" s="30"/>
      <c r="HMU50" s="30"/>
      <c r="HMV50" s="30"/>
      <c r="HMW50" s="30"/>
      <c r="HMX50" s="30"/>
      <c r="HMY50" s="30"/>
      <c r="HMZ50" s="30"/>
      <c r="HNA50" s="30"/>
      <c r="HNB50" s="30"/>
      <c r="HNC50" s="30"/>
      <c r="HND50" s="30"/>
      <c r="HNE50" s="30"/>
      <c r="HNF50" s="30"/>
      <c r="HNG50" s="30"/>
      <c r="HNH50" s="30"/>
      <c r="HNI50" s="30"/>
      <c r="HNJ50" s="30"/>
      <c r="HNK50" s="30"/>
      <c r="HNL50" s="30"/>
      <c r="HNM50" s="30"/>
      <c r="HNN50" s="30"/>
      <c r="HNO50" s="30"/>
      <c r="HNP50" s="30"/>
      <c r="HNQ50" s="30"/>
      <c r="HNR50" s="30"/>
      <c r="HNS50" s="30"/>
      <c r="HNT50" s="30"/>
      <c r="HNU50" s="30"/>
      <c r="HNV50" s="30"/>
      <c r="HNW50" s="30"/>
      <c r="HNX50" s="30"/>
      <c r="HNY50" s="30"/>
      <c r="HNZ50" s="30"/>
      <c r="HOA50" s="30"/>
      <c r="HOB50" s="30"/>
      <c r="HOC50" s="30"/>
      <c r="HOD50" s="30"/>
      <c r="HOE50" s="30"/>
      <c r="HOF50" s="30"/>
      <c r="HOG50" s="30"/>
      <c r="HOH50" s="30"/>
      <c r="HOI50" s="30"/>
      <c r="HOJ50" s="30"/>
      <c r="HOK50" s="30"/>
      <c r="HOL50" s="30"/>
      <c r="HOM50" s="30"/>
      <c r="HON50" s="30"/>
      <c r="HOO50" s="30"/>
      <c r="HOP50" s="30"/>
      <c r="HOQ50" s="30"/>
      <c r="HOR50" s="30"/>
      <c r="HOS50" s="30"/>
      <c r="HOT50" s="30"/>
      <c r="HOU50" s="30"/>
      <c r="HOV50" s="30"/>
      <c r="HOW50" s="30"/>
      <c r="HOX50" s="30"/>
      <c r="HOY50" s="30"/>
      <c r="HOZ50" s="30"/>
      <c r="HPA50" s="30"/>
      <c r="HPB50" s="30"/>
      <c r="HPC50" s="30"/>
      <c r="HPD50" s="30"/>
      <c r="HPE50" s="30"/>
      <c r="HPF50" s="30"/>
      <c r="HPG50" s="30"/>
      <c r="HPH50" s="30"/>
      <c r="HPI50" s="30"/>
      <c r="HPJ50" s="30"/>
      <c r="HPK50" s="30"/>
      <c r="HPL50" s="30"/>
      <c r="HPM50" s="30"/>
      <c r="HPN50" s="30"/>
      <c r="HPO50" s="30"/>
      <c r="HPP50" s="30"/>
      <c r="HPQ50" s="30"/>
      <c r="HPR50" s="30"/>
      <c r="HPS50" s="30"/>
      <c r="HPT50" s="30"/>
      <c r="HPU50" s="30"/>
      <c r="HPV50" s="30"/>
      <c r="HPW50" s="30"/>
      <c r="HPX50" s="30"/>
      <c r="HPY50" s="30"/>
      <c r="HPZ50" s="30"/>
      <c r="HQA50" s="30"/>
      <c r="HQB50" s="30"/>
      <c r="HQC50" s="30"/>
      <c r="HQD50" s="30"/>
      <c r="HQE50" s="30"/>
      <c r="HQF50" s="30"/>
      <c r="HQG50" s="30"/>
      <c r="HQH50" s="30"/>
      <c r="HQI50" s="30"/>
      <c r="HQJ50" s="30"/>
      <c r="HQK50" s="30"/>
      <c r="HQL50" s="30"/>
      <c r="HQM50" s="30"/>
      <c r="HQN50" s="30"/>
      <c r="HQO50" s="30"/>
      <c r="HQP50" s="30"/>
      <c r="HQQ50" s="30"/>
      <c r="HQR50" s="30"/>
      <c r="HQS50" s="30"/>
      <c r="HQT50" s="30"/>
      <c r="HQU50" s="30"/>
      <c r="HQV50" s="30"/>
      <c r="HQW50" s="30"/>
      <c r="HQX50" s="30"/>
      <c r="HQY50" s="30"/>
      <c r="HQZ50" s="30"/>
      <c r="HRA50" s="30"/>
      <c r="HRB50" s="30"/>
      <c r="HRC50" s="30"/>
      <c r="HRD50" s="30"/>
      <c r="HRE50" s="30"/>
      <c r="HRF50" s="30"/>
      <c r="HRG50" s="30"/>
      <c r="HRH50" s="30"/>
      <c r="HRI50" s="30"/>
      <c r="HRJ50" s="30"/>
      <c r="HRK50" s="30"/>
      <c r="HRL50" s="30"/>
      <c r="HRM50" s="30"/>
      <c r="HRN50" s="30"/>
      <c r="HRO50" s="30"/>
      <c r="HRP50" s="30"/>
      <c r="HRQ50" s="30"/>
      <c r="HRR50" s="30"/>
      <c r="HRS50" s="30"/>
      <c r="HRT50" s="30"/>
      <c r="HRU50" s="30"/>
      <c r="HRV50" s="30"/>
      <c r="HRW50" s="30"/>
      <c r="HRX50" s="30"/>
      <c r="HRY50" s="30"/>
      <c r="HRZ50" s="30"/>
      <c r="HSA50" s="30"/>
      <c r="HSB50" s="30"/>
      <c r="HSC50" s="30"/>
      <c r="HSD50" s="30"/>
      <c r="HSE50" s="30"/>
      <c r="HSF50" s="30"/>
      <c r="HSG50" s="30"/>
      <c r="HSH50" s="30"/>
      <c r="HSI50" s="30"/>
      <c r="HSJ50" s="30"/>
      <c r="HSK50" s="30"/>
      <c r="HSL50" s="30"/>
      <c r="HSM50" s="30"/>
      <c r="HSN50" s="30"/>
      <c r="HSO50" s="30"/>
      <c r="HSP50" s="30"/>
      <c r="HSQ50" s="30"/>
      <c r="HSR50" s="30"/>
      <c r="HSS50" s="30"/>
      <c r="HST50" s="30"/>
      <c r="HSU50" s="30"/>
      <c r="HSV50" s="30"/>
      <c r="HSW50" s="30"/>
      <c r="HSX50" s="30"/>
      <c r="HSY50" s="30"/>
      <c r="HSZ50" s="30"/>
      <c r="HTA50" s="30"/>
      <c r="HTB50" s="30"/>
      <c r="HTC50" s="30"/>
      <c r="HTD50" s="30"/>
      <c r="HTE50" s="30"/>
      <c r="HTF50" s="30"/>
      <c r="HTG50" s="30"/>
      <c r="HTH50" s="30"/>
      <c r="HTI50" s="30"/>
      <c r="HTJ50" s="30"/>
      <c r="HTK50" s="30"/>
      <c r="HTL50" s="30"/>
      <c r="HTM50" s="30"/>
      <c r="HTN50" s="30"/>
      <c r="HTO50" s="30"/>
      <c r="HTP50" s="30"/>
      <c r="HTQ50" s="30"/>
      <c r="HTR50" s="30"/>
      <c r="HTS50" s="30"/>
      <c r="HTT50" s="30"/>
      <c r="HTU50" s="30"/>
      <c r="HTV50" s="30"/>
      <c r="HTW50" s="30"/>
      <c r="HTX50" s="30"/>
      <c r="HTY50" s="30"/>
      <c r="HTZ50" s="30"/>
      <c r="HUA50" s="30"/>
      <c r="HUB50" s="30"/>
      <c r="HUC50" s="30"/>
      <c r="HUD50" s="30"/>
      <c r="HUE50" s="30"/>
      <c r="HUF50" s="30"/>
      <c r="HUG50" s="30"/>
      <c r="HUH50" s="30"/>
      <c r="HUI50" s="30"/>
      <c r="HUJ50" s="30"/>
      <c r="HUK50" s="30"/>
      <c r="HUL50" s="30"/>
      <c r="HUM50" s="30"/>
      <c r="HUN50" s="30"/>
      <c r="HUO50" s="30"/>
      <c r="HUP50" s="30"/>
      <c r="HUQ50" s="30"/>
      <c r="HUR50" s="30"/>
      <c r="HUS50" s="30"/>
      <c r="HUT50" s="30"/>
      <c r="HUU50" s="30"/>
      <c r="HUV50" s="30"/>
      <c r="HUW50" s="30"/>
      <c r="HUX50" s="30"/>
      <c r="HUY50" s="30"/>
      <c r="HUZ50" s="30"/>
      <c r="HVA50" s="30"/>
      <c r="HVB50" s="30"/>
      <c r="HVC50" s="30"/>
      <c r="HVD50" s="30"/>
      <c r="HVE50" s="30"/>
      <c r="HVF50" s="30"/>
      <c r="HVG50" s="30"/>
      <c r="HVH50" s="30"/>
      <c r="HVI50" s="30"/>
      <c r="HVJ50" s="30"/>
      <c r="HVK50" s="30"/>
      <c r="HVL50" s="30"/>
      <c r="HVM50" s="30"/>
      <c r="HVN50" s="30"/>
      <c r="HVO50" s="30"/>
      <c r="HVP50" s="30"/>
      <c r="HVQ50" s="30"/>
      <c r="HVR50" s="30"/>
      <c r="HVS50" s="30"/>
      <c r="HVT50" s="30"/>
      <c r="HVU50" s="30"/>
      <c r="HVV50" s="30"/>
      <c r="HVW50" s="30"/>
      <c r="HVX50" s="30"/>
      <c r="HVY50" s="30"/>
      <c r="HVZ50" s="30"/>
      <c r="HWA50" s="30"/>
      <c r="HWB50" s="30"/>
      <c r="HWC50" s="30"/>
      <c r="HWD50" s="30"/>
      <c r="HWE50" s="30"/>
      <c r="HWF50" s="30"/>
      <c r="HWG50" s="30"/>
      <c r="HWH50" s="30"/>
      <c r="HWI50" s="30"/>
      <c r="HWJ50" s="30"/>
      <c r="HWK50" s="30"/>
      <c r="HWL50" s="30"/>
      <c r="HWM50" s="30"/>
      <c r="HWN50" s="30"/>
      <c r="HWO50" s="30"/>
      <c r="HWP50" s="30"/>
      <c r="HWQ50" s="30"/>
      <c r="HWR50" s="30"/>
      <c r="HWS50" s="30"/>
      <c r="HWT50" s="30"/>
      <c r="HWU50" s="30"/>
      <c r="HWV50" s="30"/>
      <c r="HWW50" s="30"/>
      <c r="HWX50" s="30"/>
      <c r="HWY50" s="30"/>
      <c r="HWZ50" s="30"/>
      <c r="HXA50" s="30"/>
      <c r="HXB50" s="30"/>
      <c r="HXC50" s="30"/>
      <c r="HXD50" s="30"/>
      <c r="HXE50" s="30"/>
      <c r="HXF50" s="30"/>
      <c r="HXG50" s="30"/>
      <c r="HXH50" s="30"/>
      <c r="HXI50" s="30"/>
      <c r="HXJ50" s="30"/>
      <c r="HXK50" s="30"/>
      <c r="HXL50" s="30"/>
      <c r="HXM50" s="30"/>
      <c r="HXN50" s="30"/>
      <c r="HXO50" s="30"/>
      <c r="HXP50" s="30"/>
      <c r="HXQ50" s="30"/>
      <c r="HXR50" s="30"/>
      <c r="HXS50" s="30"/>
      <c r="HXT50" s="30"/>
      <c r="HXU50" s="30"/>
      <c r="HXV50" s="30"/>
      <c r="HXW50" s="30"/>
      <c r="HXX50" s="30"/>
      <c r="HXY50" s="30"/>
      <c r="HXZ50" s="30"/>
      <c r="HYA50" s="30"/>
      <c r="HYB50" s="30"/>
      <c r="HYC50" s="30"/>
      <c r="HYD50" s="30"/>
      <c r="HYE50" s="30"/>
      <c r="HYF50" s="30"/>
      <c r="HYG50" s="30"/>
      <c r="HYH50" s="30"/>
      <c r="HYI50" s="30"/>
      <c r="HYJ50" s="30"/>
      <c r="HYK50" s="30"/>
      <c r="HYL50" s="30"/>
      <c r="HYM50" s="30"/>
      <c r="HYN50" s="30"/>
      <c r="HYO50" s="30"/>
      <c r="HYP50" s="30"/>
      <c r="HYQ50" s="30"/>
      <c r="HYR50" s="30"/>
      <c r="HYS50" s="30"/>
      <c r="HYT50" s="30"/>
      <c r="HYU50" s="30"/>
      <c r="HYV50" s="30"/>
      <c r="HYW50" s="30"/>
      <c r="HYX50" s="30"/>
      <c r="HYY50" s="30"/>
      <c r="HYZ50" s="30"/>
      <c r="HZA50" s="30"/>
      <c r="HZB50" s="30"/>
      <c r="HZC50" s="30"/>
      <c r="HZD50" s="30"/>
      <c r="HZE50" s="30"/>
      <c r="HZF50" s="30"/>
      <c r="HZG50" s="30"/>
      <c r="HZH50" s="30"/>
      <c r="HZI50" s="30"/>
      <c r="HZJ50" s="30"/>
      <c r="HZK50" s="30"/>
      <c r="HZL50" s="30"/>
      <c r="HZM50" s="30"/>
      <c r="HZN50" s="30"/>
      <c r="HZO50" s="30"/>
      <c r="HZP50" s="30"/>
      <c r="HZQ50" s="30"/>
      <c r="HZR50" s="30"/>
      <c r="HZS50" s="30"/>
      <c r="HZT50" s="30"/>
      <c r="HZU50" s="30"/>
      <c r="HZV50" s="30"/>
      <c r="HZW50" s="30"/>
      <c r="HZX50" s="30"/>
      <c r="HZY50" s="30"/>
      <c r="HZZ50" s="30"/>
      <c r="IAA50" s="30"/>
      <c r="IAB50" s="30"/>
      <c r="IAC50" s="30"/>
      <c r="IAD50" s="30"/>
      <c r="IAE50" s="30"/>
      <c r="IAF50" s="30"/>
      <c r="IAG50" s="30"/>
      <c r="IAH50" s="30"/>
      <c r="IAI50" s="30"/>
      <c r="IAJ50" s="30"/>
      <c r="IAK50" s="30"/>
      <c r="IAL50" s="30"/>
      <c r="IAM50" s="30"/>
      <c r="IAN50" s="30"/>
      <c r="IAO50" s="30"/>
      <c r="IAP50" s="30"/>
      <c r="IAQ50" s="30"/>
      <c r="IAR50" s="30"/>
      <c r="IAS50" s="30"/>
      <c r="IAT50" s="30"/>
      <c r="IAU50" s="30"/>
      <c r="IAV50" s="30"/>
      <c r="IAW50" s="30"/>
      <c r="IAX50" s="30"/>
      <c r="IAY50" s="30"/>
      <c r="IAZ50" s="30"/>
      <c r="IBA50" s="30"/>
      <c r="IBB50" s="30"/>
      <c r="IBC50" s="30"/>
      <c r="IBD50" s="30"/>
      <c r="IBE50" s="30"/>
      <c r="IBF50" s="30"/>
      <c r="IBG50" s="30"/>
      <c r="IBH50" s="30"/>
      <c r="IBI50" s="30"/>
      <c r="IBJ50" s="30"/>
      <c r="IBK50" s="30"/>
      <c r="IBL50" s="30"/>
      <c r="IBM50" s="30"/>
      <c r="IBN50" s="30"/>
      <c r="IBO50" s="30"/>
      <c r="IBP50" s="30"/>
      <c r="IBQ50" s="30"/>
      <c r="IBR50" s="30"/>
      <c r="IBS50" s="30"/>
      <c r="IBT50" s="30"/>
      <c r="IBU50" s="30"/>
      <c r="IBV50" s="30"/>
      <c r="IBW50" s="30"/>
      <c r="IBX50" s="30"/>
      <c r="IBY50" s="30"/>
      <c r="IBZ50" s="30"/>
      <c r="ICA50" s="30"/>
      <c r="ICB50" s="30"/>
      <c r="ICC50" s="30"/>
      <c r="ICD50" s="30"/>
      <c r="ICE50" s="30"/>
      <c r="ICF50" s="30"/>
      <c r="ICG50" s="30"/>
      <c r="ICH50" s="30"/>
      <c r="ICI50" s="30"/>
      <c r="ICJ50" s="30"/>
      <c r="ICK50" s="30"/>
      <c r="ICL50" s="30"/>
      <c r="ICM50" s="30"/>
      <c r="ICN50" s="30"/>
      <c r="ICO50" s="30"/>
      <c r="ICP50" s="30"/>
      <c r="ICQ50" s="30"/>
      <c r="ICR50" s="30"/>
      <c r="ICS50" s="30"/>
      <c r="ICT50" s="30"/>
      <c r="ICU50" s="30"/>
      <c r="ICV50" s="30"/>
      <c r="ICW50" s="30"/>
      <c r="ICX50" s="30"/>
      <c r="ICY50" s="30"/>
      <c r="ICZ50" s="30"/>
      <c r="IDA50" s="30"/>
      <c r="IDB50" s="30"/>
      <c r="IDC50" s="30"/>
      <c r="IDD50" s="30"/>
      <c r="IDE50" s="30"/>
      <c r="IDF50" s="30"/>
      <c r="IDG50" s="30"/>
      <c r="IDH50" s="30"/>
      <c r="IDI50" s="30"/>
      <c r="IDJ50" s="30"/>
      <c r="IDK50" s="30"/>
      <c r="IDL50" s="30"/>
      <c r="IDM50" s="30"/>
      <c r="IDN50" s="30"/>
      <c r="IDO50" s="30"/>
      <c r="IDP50" s="30"/>
      <c r="IDQ50" s="30"/>
      <c r="IDR50" s="30"/>
      <c r="IDS50" s="30"/>
      <c r="IDT50" s="30"/>
      <c r="IDU50" s="30"/>
      <c r="IDV50" s="30"/>
      <c r="IDW50" s="30"/>
      <c r="IDX50" s="30"/>
      <c r="IDY50" s="30"/>
      <c r="IDZ50" s="30"/>
      <c r="IEA50" s="30"/>
      <c r="IEB50" s="30"/>
      <c r="IEC50" s="30"/>
      <c r="IED50" s="30"/>
      <c r="IEE50" s="30"/>
      <c r="IEF50" s="30"/>
      <c r="IEG50" s="30"/>
      <c r="IEH50" s="30"/>
      <c r="IEI50" s="30"/>
      <c r="IEJ50" s="30"/>
      <c r="IEK50" s="30"/>
      <c r="IEL50" s="30"/>
      <c r="IEM50" s="30"/>
      <c r="IEN50" s="30"/>
      <c r="IEO50" s="30"/>
      <c r="IEP50" s="30"/>
      <c r="IEQ50" s="30"/>
      <c r="IER50" s="30"/>
      <c r="IES50" s="30"/>
      <c r="IET50" s="30"/>
      <c r="IEU50" s="30"/>
      <c r="IEV50" s="30"/>
      <c r="IEW50" s="30"/>
      <c r="IEX50" s="30"/>
      <c r="IEY50" s="30"/>
      <c r="IEZ50" s="30"/>
      <c r="IFA50" s="30"/>
      <c r="IFB50" s="30"/>
      <c r="IFC50" s="30"/>
      <c r="IFD50" s="30"/>
      <c r="IFE50" s="30"/>
      <c r="IFF50" s="30"/>
      <c r="IFG50" s="30"/>
      <c r="IFH50" s="30"/>
      <c r="IFI50" s="30"/>
      <c r="IFJ50" s="30"/>
      <c r="IFK50" s="30"/>
      <c r="IFL50" s="30"/>
      <c r="IFM50" s="30"/>
      <c r="IFN50" s="30"/>
      <c r="IFO50" s="30"/>
      <c r="IFP50" s="30"/>
      <c r="IFQ50" s="30"/>
      <c r="IFR50" s="30"/>
      <c r="IFS50" s="30"/>
      <c r="IFT50" s="30"/>
      <c r="IFU50" s="30"/>
      <c r="IFV50" s="30"/>
      <c r="IFW50" s="30"/>
      <c r="IFX50" s="30"/>
      <c r="IFY50" s="30"/>
      <c r="IFZ50" s="30"/>
      <c r="IGA50" s="30"/>
      <c r="IGB50" s="30"/>
      <c r="IGC50" s="30"/>
      <c r="IGD50" s="30"/>
      <c r="IGE50" s="30"/>
      <c r="IGF50" s="30"/>
      <c r="IGG50" s="30"/>
      <c r="IGH50" s="30"/>
      <c r="IGI50" s="30"/>
      <c r="IGJ50" s="30"/>
      <c r="IGK50" s="30"/>
      <c r="IGL50" s="30"/>
      <c r="IGM50" s="30"/>
      <c r="IGN50" s="30"/>
      <c r="IGO50" s="30"/>
      <c r="IGP50" s="30"/>
      <c r="IGQ50" s="30"/>
      <c r="IGR50" s="30"/>
      <c r="IGS50" s="30"/>
      <c r="IGT50" s="30"/>
      <c r="IGU50" s="30"/>
      <c r="IGV50" s="30"/>
      <c r="IGW50" s="30"/>
      <c r="IGX50" s="30"/>
      <c r="IGY50" s="30"/>
      <c r="IGZ50" s="30"/>
      <c r="IHA50" s="30"/>
      <c r="IHB50" s="30"/>
      <c r="IHC50" s="30"/>
      <c r="IHD50" s="30"/>
      <c r="IHE50" s="30"/>
      <c r="IHF50" s="30"/>
      <c r="IHG50" s="30"/>
      <c r="IHH50" s="30"/>
      <c r="IHI50" s="30"/>
      <c r="IHJ50" s="30"/>
      <c r="IHK50" s="30"/>
      <c r="IHL50" s="30"/>
      <c r="IHM50" s="30"/>
      <c r="IHN50" s="30"/>
      <c r="IHO50" s="30"/>
      <c r="IHP50" s="30"/>
      <c r="IHQ50" s="30"/>
      <c r="IHR50" s="30"/>
      <c r="IHS50" s="30"/>
      <c r="IHT50" s="30"/>
      <c r="IHU50" s="30"/>
      <c r="IHV50" s="30"/>
      <c r="IHW50" s="30"/>
      <c r="IHX50" s="30"/>
      <c r="IHY50" s="30"/>
      <c r="IHZ50" s="30"/>
      <c r="IIA50" s="30"/>
      <c r="IIB50" s="30"/>
      <c r="IIC50" s="30"/>
      <c r="IID50" s="30"/>
      <c r="IIE50" s="30"/>
      <c r="IIF50" s="30"/>
      <c r="IIG50" s="30"/>
      <c r="IIH50" s="30"/>
      <c r="III50" s="30"/>
      <c r="IIJ50" s="30"/>
      <c r="IIK50" s="30"/>
      <c r="IIL50" s="30"/>
      <c r="IIM50" s="30"/>
      <c r="IIN50" s="30"/>
      <c r="IIO50" s="30"/>
      <c r="IIP50" s="30"/>
      <c r="IIQ50" s="30"/>
      <c r="IIR50" s="30"/>
      <c r="IIS50" s="30"/>
      <c r="IIT50" s="30"/>
      <c r="IIU50" s="30"/>
      <c r="IIV50" s="30"/>
      <c r="IIW50" s="30"/>
      <c r="IIX50" s="30"/>
      <c r="IIY50" s="30"/>
      <c r="IIZ50" s="30"/>
      <c r="IJA50" s="30"/>
      <c r="IJB50" s="30"/>
      <c r="IJC50" s="30"/>
      <c r="IJD50" s="30"/>
      <c r="IJE50" s="30"/>
      <c r="IJF50" s="30"/>
      <c r="IJG50" s="30"/>
      <c r="IJH50" s="30"/>
      <c r="IJI50" s="30"/>
      <c r="IJJ50" s="30"/>
      <c r="IJK50" s="30"/>
      <c r="IJL50" s="30"/>
      <c r="IJM50" s="30"/>
      <c r="IJN50" s="30"/>
      <c r="IJO50" s="30"/>
      <c r="IJP50" s="30"/>
      <c r="IJQ50" s="30"/>
      <c r="IJR50" s="30"/>
      <c r="IJS50" s="30"/>
      <c r="IJT50" s="30"/>
      <c r="IJU50" s="30"/>
      <c r="IJV50" s="30"/>
      <c r="IJW50" s="30"/>
      <c r="IJX50" s="30"/>
      <c r="IJY50" s="30"/>
      <c r="IJZ50" s="30"/>
      <c r="IKA50" s="30"/>
      <c r="IKB50" s="30"/>
      <c r="IKC50" s="30"/>
      <c r="IKD50" s="30"/>
      <c r="IKE50" s="30"/>
      <c r="IKF50" s="30"/>
      <c r="IKG50" s="30"/>
      <c r="IKH50" s="30"/>
      <c r="IKI50" s="30"/>
      <c r="IKJ50" s="30"/>
      <c r="IKK50" s="30"/>
      <c r="IKL50" s="30"/>
      <c r="IKM50" s="30"/>
      <c r="IKN50" s="30"/>
      <c r="IKO50" s="30"/>
      <c r="IKP50" s="30"/>
      <c r="IKQ50" s="30"/>
      <c r="IKR50" s="30"/>
      <c r="IKS50" s="30"/>
      <c r="IKT50" s="30"/>
      <c r="IKU50" s="30"/>
      <c r="IKV50" s="30"/>
      <c r="IKW50" s="30"/>
      <c r="IKX50" s="30"/>
      <c r="IKY50" s="30"/>
      <c r="IKZ50" s="30"/>
      <c r="ILA50" s="30"/>
      <c r="ILB50" s="30"/>
      <c r="ILC50" s="30"/>
      <c r="ILD50" s="30"/>
      <c r="ILE50" s="30"/>
      <c r="ILF50" s="30"/>
      <c r="ILG50" s="30"/>
      <c r="ILH50" s="30"/>
      <c r="ILI50" s="30"/>
      <c r="ILJ50" s="30"/>
      <c r="ILK50" s="30"/>
      <c r="ILL50" s="30"/>
      <c r="ILM50" s="30"/>
      <c r="ILN50" s="30"/>
      <c r="ILO50" s="30"/>
      <c r="ILP50" s="30"/>
      <c r="ILQ50" s="30"/>
      <c r="ILR50" s="30"/>
      <c r="ILS50" s="30"/>
      <c r="ILT50" s="30"/>
      <c r="ILU50" s="30"/>
      <c r="ILV50" s="30"/>
      <c r="ILW50" s="30"/>
      <c r="ILX50" s="30"/>
      <c r="ILY50" s="30"/>
      <c r="ILZ50" s="30"/>
      <c r="IMA50" s="30"/>
      <c r="IMB50" s="30"/>
      <c r="IMC50" s="30"/>
      <c r="IMD50" s="30"/>
      <c r="IME50" s="30"/>
      <c r="IMF50" s="30"/>
      <c r="IMG50" s="30"/>
      <c r="IMH50" s="30"/>
      <c r="IMI50" s="30"/>
      <c r="IMJ50" s="30"/>
      <c r="IMK50" s="30"/>
      <c r="IML50" s="30"/>
      <c r="IMM50" s="30"/>
      <c r="IMN50" s="30"/>
      <c r="IMO50" s="30"/>
      <c r="IMP50" s="30"/>
      <c r="IMQ50" s="30"/>
      <c r="IMR50" s="30"/>
      <c r="IMS50" s="30"/>
      <c r="IMT50" s="30"/>
      <c r="IMU50" s="30"/>
      <c r="IMV50" s="30"/>
      <c r="IMW50" s="30"/>
      <c r="IMX50" s="30"/>
      <c r="IMY50" s="30"/>
      <c r="IMZ50" s="30"/>
      <c r="INA50" s="30"/>
      <c r="INB50" s="30"/>
      <c r="INC50" s="30"/>
      <c r="IND50" s="30"/>
      <c r="INE50" s="30"/>
      <c r="INF50" s="30"/>
      <c r="ING50" s="30"/>
      <c r="INH50" s="30"/>
      <c r="INI50" s="30"/>
      <c r="INJ50" s="30"/>
      <c r="INK50" s="30"/>
      <c r="INL50" s="30"/>
      <c r="INM50" s="30"/>
      <c r="INN50" s="30"/>
      <c r="INO50" s="30"/>
      <c r="INP50" s="30"/>
      <c r="INQ50" s="30"/>
      <c r="INR50" s="30"/>
      <c r="INS50" s="30"/>
      <c r="INT50" s="30"/>
      <c r="INU50" s="30"/>
      <c r="INV50" s="30"/>
      <c r="INW50" s="30"/>
      <c r="INX50" s="30"/>
      <c r="INY50" s="30"/>
      <c r="INZ50" s="30"/>
      <c r="IOA50" s="30"/>
      <c r="IOB50" s="30"/>
      <c r="IOC50" s="30"/>
      <c r="IOD50" s="30"/>
      <c r="IOE50" s="30"/>
      <c r="IOF50" s="30"/>
      <c r="IOG50" s="30"/>
      <c r="IOH50" s="30"/>
      <c r="IOI50" s="30"/>
      <c r="IOJ50" s="30"/>
      <c r="IOK50" s="30"/>
      <c r="IOL50" s="30"/>
      <c r="IOM50" s="30"/>
      <c r="ION50" s="30"/>
      <c r="IOO50" s="30"/>
      <c r="IOP50" s="30"/>
      <c r="IOQ50" s="30"/>
      <c r="IOR50" s="30"/>
      <c r="IOS50" s="30"/>
      <c r="IOT50" s="30"/>
      <c r="IOU50" s="30"/>
      <c r="IOV50" s="30"/>
      <c r="IOW50" s="30"/>
      <c r="IOX50" s="30"/>
      <c r="IOY50" s="30"/>
      <c r="IOZ50" s="30"/>
      <c r="IPA50" s="30"/>
      <c r="IPB50" s="30"/>
      <c r="IPC50" s="30"/>
      <c r="IPD50" s="30"/>
      <c r="IPE50" s="30"/>
      <c r="IPF50" s="30"/>
      <c r="IPG50" s="30"/>
      <c r="IPH50" s="30"/>
      <c r="IPI50" s="30"/>
      <c r="IPJ50" s="30"/>
      <c r="IPK50" s="30"/>
      <c r="IPL50" s="30"/>
      <c r="IPM50" s="30"/>
      <c r="IPN50" s="30"/>
      <c r="IPO50" s="30"/>
      <c r="IPP50" s="30"/>
      <c r="IPQ50" s="30"/>
      <c r="IPR50" s="30"/>
      <c r="IPS50" s="30"/>
      <c r="IPT50" s="30"/>
      <c r="IPU50" s="30"/>
      <c r="IPV50" s="30"/>
      <c r="IPW50" s="30"/>
      <c r="IPX50" s="30"/>
      <c r="IPY50" s="30"/>
      <c r="IPZ50" s="30"/>
      <c r="IQA50" s="30"/>
      <c r="IQB50" s="30"/>
      <c r="IQC50" s="30"/>
      <c r="IQD50" s="30"/>
      <c r="IQE50" s="30"/>
      <c r="IQF50" s="30"/>
      <c r="IQG50" s="30"/>
      <c r="IQH50" s="30"/>
      <c r="IQI50" s="30"/>
      <c r="IQJ50" s="30"/>
      <c r="IQK50" s="30"/>
      <c r="IQL50" s="30"/>
      <c r="IQM50" s="30"/>
      <c r="IQN50" s="30"/>
      <c r="IQO50" s="30"/>
      <c r="IQP50" s="30"/>
      <c r="IQQ50" s="30"/>
      <c r="IQR50" s="30"/>
      <c r="IQS50" s="30"/>
      <c r="IQT50" s="30"/>
      <c r="IQU50" s="30"/>
      <c r="IQV50" s="30"/>
      <c r="IQW50" s="30"/>
      <c r="IQX50" s="30"/>
      <c r="IQY50" s="30"/>
      <c r="IQZ50" s="30"/>
      <c r="IRA50" s="30"/>
      <c r="IRB50" s="30"/>
      <c r="IRC50" s="30"/>
      <c r="IRD50" s="30"/>
      <c r="IRE50" s="30"/>
      <c r="IRF50" s="30"/>
      <c r="IRG50" s="30"/>
      <c r="IRH50" s="30"/>
      <c r="IRI50" s="30"/>
      <c r="IRJ50" s="30"/>
      <c r="IRK50" s="30"/>
      <c r="IRL50" s="30"/>
      <c r="IRM50" s="30"/>
      <c r="IRN50" s="30"/>
      <c r="IRO50" s="30"/>
      <c r="IRP50" s="30"/>
      <c r="IRQ50" s="30"/>
      <c r="IRR50" s="30"/>
      <c r="IRS50" s="30"/>
      <c r="IRT50" s="30"/>
      <c r="IRU50" s="30"/>
      <c r="IRV50" s="30"/>
      <c r="IRW50" s="30"/>
      <c r="IRX50" s="30"/>
      <c r="IRY50" s="30"/>
      <c r="IRZ50" s="30"/>
      <c r="ISA50" s="30"/>
      <c r="ISB50" s="30"/>
      <c r="ISC50" s="30"/>
      <c r="ISD50" s="30"/>
      <c r="ISE50" s="30"/>
      <c r="ISF50" s="30"/>
      <c r="ISG50" s="30"/>
      <c r="ISH50" s="30"/>
      <c r="ISI50" s="30"/>
      <c r="ISJ50" s="30"/>
      <c r="ISK50" s="30"/>
      <c r="ISL50" s="30"/>
      <c r="ISM50" s="30"/>
      <c r="ISN50" s="30"/>
      <c r="ISO50" s="30"/>
      <c r="ISP50" s="30"/>
      <c r="ISQ50" s="30"/>
      <c r="ISR50" s="30"/>
      <c r="ISS50" s="30"/>
      <c r="IST50" s="30"/>
      <c r="ISU50" s="30"/>
      <c r="ISV50" s="30"/>
      <c r="ISW50" s="30"/>
      <c r="ISX50" s="30"/>
      <c r="ISY50" s="30"/>
      <c r="ISZ50" s="30"/>
      <c r="ITA50" s="30"/>
      <c r="ITB50" s="30"/>
      <c r="ITC50" s="30"/>
      <c r="ITD50" s="30"/>
      <c r="ITE50" s="30"/>
      <c r="ITF50" s="30"/>
      <c r="ITG50" s="30"/>
      <c r="ITH50" s="30"/>
      <c r="ITI50" s="30"/>
      <c r="ITJ50" s="30"/>
      <c r="ITK50" s="30"/>
      <c r="ITL50" s="30"/>
      <c r="ITM50" s="30"/>
      <c r="ITN50" s="30"/>
      <c r="ITO50" s="30"/>
      <c r="ITP50" s="30"/>
      <c r="ITQ50" s="30"/>
      <c r="ITR50" s="30"/>
      <c r="ITS50" s="30"/>
      <c r="ITT50" s="30"/>
      <c r="ITU50" s="30"/>
      <c r="ITV50" s="30"/>
      <c r="ITW50" s="30"/>
      <c r="ITX50" s="30"/>
      <c r="ITY50" s="30"/>
      <c r="ITZ50" s="30"/>
      <c r="IUA50" s="30"/>
      <c r="IUB50" s="30"/>
      <c r="IUC50" s="30"/>
      <c r="IUD50" s="30"/>
      <c r="IUE50" s="30"/>
      <c r="IUF50" s="30"/>
      <c r="IUG50" s="30"/>
      <c r="IUH50" s="30"/>
      <c r="IUI50" s="30"/>
      <c r="IUJ50" s="30"/>
      <c r="IUK50" s="30"/>
      <c r="IUL50" s="30"/>
      <c r="IUM50" s="30"/>
      <c r="IUN50" s="30"/>
      <c r="IUO50" s="30"/>
      <c r="IUP50" s="30"/>
      <c r="IUQ50" s="30"/>
      <c r="IUR50" s="30"/>
      <c r="IUS50" s="30"/>
      <c r="IUT50" s="30"/>
      <c r="IUU50" s="30"/>
      <c r="IUV50" s="30"/>
      <c r="IUW50" s="30"/>
      <c r="IUX50" s="30"/>
      <c r="IUY50" s="30"/>
      <c r="IUZ50" s="30"/>
      <c r="IVA50" s="30"/>
      <c r="IVB50" s="30"/>
      <c r="IVC50" s="30"/>
      <c r="IVD50" s="30"/>
      <c r="IVE50" s="30"/>
      <c r="IVF50" s="30"/>
      <c r="IVG50" s="30"/>
      <c r="IVH50" s="30"/>
      <c r="IVI50" s="30"/>
      <c r="IVJ50" s="30"/>
      <c r="IVK50" s="30"/>
      <c r="IVL50" s="30"/>
      <c r="IVM50" s="30"/>
      <c r="IVN50" s="30"/>
      <c r="IVO50" s="30"/>
      <c r="IVP50" s="30"/>
      <c r="IVQ50" s="30"/>
      <c r="IVR50" s="30"/>
      <c r="IVS50" s="30"/>
      <c r="IVT50" s="30"/>
      <c r="IVU50" s="30"/>
      <c r="IVV50" s="30"/>
      <c r="IVW50" s="30"/>
      <c r="IVX50" s="30"/>
      <c r="IVY50" s="30"/>
      <c r="IVZ50" s="30"/>
      <c r="IWA50" s="30"/>
      <c r="IWB50" s="30"/>
      <c r="IWC50" s="30"/>
      <c r="IWD50" s="30"/>
      <c r="IWE50" s="30"/>
      <c r="IWF50" s="30"/>
      <c r="IWG50" s="30"/>
      <c r="IWH50" s="30"/>
      <c r="IWI50" s="30"/>
      <c r="IWJ50" s="30"/>
      <c r="IWK50" s="30"/>
      <c r="IWL50" s="30"/>
      <c r="IWM50" s="30"/>
      <c r="IWN50" s="30"/>
      <c r="IWO50" s="30"/>
      <c r="IWP50" s="30"/>
      <c r="IWQ50" s="30"/>
      <c r="IWR50" s="30"/>
      <c r="IWS50" s="30"/>
      <c r="IWT50" s="30"/>
      <c r="IWU50" s="30"/>
      <c r="IWV50" s="30"/>
      <c r="IWW50" s="30"/>
      <c r="IWX50" s="30"/>
      <c r="IWY50" s="30"/>
      <c r="IWZ50" s="30"/>
      <c r="IXA50" s="30"/>
      <c r="IXB50" s="30"/>
      <c r="IXC50" s="30"/>
      <c r="IXD50" s="30"/>
      <c r="IXE50" s="30"/>
      <c r="IXF50" s="30"/>
      <c r="IXG50" s="30"/>
      <c r="IXH50" s="30"/>
      <c r="IXI50" s="30"/>
      <c r="IXJ50" s="30"/>
      <c r="IXK50" s="30"/>
      <c r="IXL50" s="30"/>
      <c r="IXM50" s="30"/>
      <c r="IXN50" s="30"/>
      <c r="IXO50" s="30"/>
      <c r="IXP50" s="30"/>
      <c r="IXQ50" s="30"/>
      <c r="IXR50" s="30"/>
      <c r="IXS50" s="30"/>
      <c r="IXT50" s="30"/>
      <c r="IXU50" s="30"/>
      <c r="IXV50" s="30"/>
      <c r="IXW50" s="30"/>
      <c r="IXX50" s="30"/>
      <c r="IXY50" s="30"/>
      <c r="IXZ50" s="30"/>
      <c r="IYA50" s="30"/>
      <c r="IYB50" s="30"/>
      <c r="IYC50" s="30"/>
      <c r="IYD50" s="30"/>
      <c r="IYE50" s="30"/>
      <c r="IYF50" s="30"/>
      <c r="IYG50" s="30"/>
      <c r="IYH50" s="30"/>
      <c r="IYI50" s="30"/>
      <c r="IYJ50" s="30"/>
      <c r="IYK50" s="30"/>
      <c r="IYL50" s="30"/>
      <c r="IYM50" s="30"/>
      <c r="IYN50" s="30"/>
      <c r="IYO50" s="30"/>
      <c r="IYP50" s="30"/>
      <c r="IYQ50" s="30"/>
      <c r="IYR50" s="30"/>
      <c r="IYS50" s="30"/>
      <c r="IYT50" s="30"/>
      <c r="IYU50" s="30"/>
      <c r="IYV50" s="30"/>
      <c r="IYW50" s="30"/>
      <c r="IYX50" s="30"/>
      <c r="IYY50" s="30"/>
      <c r="IYZ50" s="30"/>
      <c r="IZA50" s="30"/>
      <c r="IZB50" s="30"/>
      <c r="IZC50" s="30"/>
      <c r="IZD50" s="30"/>
      <c r="IZE50" s="30"/>
      <c r="IZF50" s="30"/>
      <c r="IZG50" s="30"/>
      <c r="IZH50" s="30"/>
      <c r="IZI50" s="30"/>
      <c r="IZJ50" s="30"/>
      <c r="IZK50" s="30"/>
      <c r="IZL50" s="30"/>
      <c r="IZM50" s="30"/>
      <c r="IZN50" s="30"/>
      <c r="IZO50" s="30"/>
      <c r="IZP50" s="30"/>
      <c r="IZQ50" s="30"/>
      <c r="IZR50" s="30"/>
      <c r="IZS50" s="30"/>
      <c r="IZT50" s="30"/>
      <c r="IZU50" s="30"/>
      <c r="IZV50" s="30"/>
      <c r="IZW50" s="30"/>
      <c r="IZX50" s="30"/>
      <c r="IZY50" s="30"/>
      <c r="IZZ50" s="30"/>
      <c r="JAA50" s="30"/>
      <c r="JAB50" s="30"/>
      <c r="JAC50" s="30"/>
      <c r="JAD50" s="30"/>
      <c r="JAE50" s="30"/>
      <c r="JAF50" s="30"/>
      <c r="JAG50" s="30"/>
      <c r="JAH50" s="30"/>
      <c r="JAI50" s="30"/>
      <c r="JAJ50" s="30"/>
      <c r="JAK50" s="30"/>
      <c r="JAL50" s="30"/>
      <c r="JAM50" s="30"/>
      <c r="JAN50" s="30"/>
      <c r="JAO50" s="30"/>
      <c r="JAP50" s="30"/>
      <c r="JAQ50" s="30"/>
      <c r="JAR50" s="30"/>
      <c r="JAS50" s="30"/>
      <c r="JAT50" s="30"/>
      <c r="JAU50" s="30"/>
      <c r="JAV50" s="30"/>
      <c r="JAW50" s="30"/>
      <c r="JAX50" s="30"/>
      <c r="JAY50" s="30"/>
      <c r="JAZ50" s="30"/>
      <c r="JBA50" s="30"/>
      <c r="JBB50" s="30"/>
      <c r="JBC50" s="30"/>
      <c r="JBD50" s="30"/>
      <c r="JBE50" s="30"/>
      <c r="JBF50" s="30"/>
      <c r="JBG50" s="30"/>
      <c r="JBH50" s="30"/>
      <c r="JBI50" s="30"/>
      <c r="JBJ50" s="30"/>
      <c r="JBK50" s="30"/>
      <c r="JBL50" s="30"/>
      <c r="JBM50" s="30"/>
      <c r="JBN50" s="30"/>
      <c r="JBO50" s="30"/>
      <c r="JBP50" s="30"/>
      <c r="JBQ50" s="30"/>
      <c r="JBR50" s="30"/>
      <c r="JBS50" s="30"/>
      <c r="JBT50" s="30"/>
      <c r="JBU50" s="30"/>
      <c r="JBV50" s="30"/>
      <c r="JBW50" s="30"/>
      <c r="JBX50" s="30"/>
      <c r="JBY50" s="30"/>
      <c r="JBZ50" s="30"/>
      <c r="JCA50" s="30"/>
      <c r="JCB50" s="30"/>
      <c r="JCC50" s="30"/>
      <c r="JCD50" s="30"/>
      <c r="JCE50" s="30"/>
      <c r="JCF50" s="30"/>
      <c r="JCG50" s="30"/>
      <c r="JCH50" s="30"/>
      <c r="JCI50" s="30"/>
      <c r="JCJ50" s="30"/>
      <c r="JCK50" s="30"/>
      <c r="JCL50" s="30"/>
      <c r="JCM50" s="30"/>
      <c r="JCN50" s="30"/>
      <c r="JCO50" s="30"/>
      <c r="JCP50" s="30"/>
      <c r="JCQ50" s="30"/>
      <c r="JCR50" s="30"/>
      <c r="JCS50" s="30"/>
      <c r="JCT50" s="30"/>
      <c r="JCU50" s="30"/>
      <c r="JCV50" s="30"/>
      <c r="JCW50" s="30"/>
      <c r="JCX50" s="30"/>
      <c r="JCY50" s="30"/>
      <c r="JCZ50" s="30"/>
      <c r="JDA50" s="30"/>
      <c r="JDB50" s="30"/>
      <c r="JDC50" s="30"/>
      <c r="JDD50" s="30"/>
      <c r="JDE50" s="30"/>
      <c r="JDF50" s="30"/>
      <c r="JDG50" s="30"/>
      <c r="JDH50" s="30"/>
      <c r="JDI50" s="30"/>
      <c r="JDJ50" s="30"/>
      <c r="JDK50" s="30"/>
      <c r="JDL50" s="30"/>
      <c r="JDM50" s="30"/>
      <c r="JDN50" s="30"/>
      <c r="JDO50" s="30"/>
      <c r="JDP50" s="30"/>
      <c r="JDQ50" s="30"/>
      <c r="JDR50" s="30"/>
      <c r="JDS50" s="30"/>
      <c r="JDT50" s="30"/>
      <c r="JDU50" s="30"/>
      <c r="JDV50" s="30"/>
      <c r="JDW50" s="30"/>
      <c r="JDX50" s="30"/>
      <c r="JDY50" s="30"/>
      <c r="JDZ50" s="30"/>
      <c r="JEA50" s="30"/>
      <c r="JEB50" s="30"/>
      <c r="JEC50" s="30"/>
      <c r="JED50" s="30"/>
      <c r="JEE50" s="30"/>
      <c r="JEF50" s="30"/>
      <c r="JEG50" s="30"/>
      <c r="JEH50" s="30"/>
      <c r="JEI50" s="30"/>
      <c r="JEJ50" s="30"/>
      <c r="JEK50" s="30"/>
      <c r="JEL50" s="30"/>
      <c r="JEM50" s="30"/>
      <c r="JEN50" s="30"/>
      <c r="JEO50" s="30"/>
      <c r="JEP50" s="30"/>
      <c r="JEQ50" s="30"/>
      <c r="JER50" s="30"/>
      <c r="JES50" s="30"/>
      <c r="JET50" s="30"/>
      <c r="JEU50" s="30"/>
      <c r="JEV50" s="30"/>
      <c r="JEW50" s="30"/>
      <c r="JEX50" s="30"/>
      <c r="JEY50" s="30"/>
      <c r="JEZ50" s="30"/>
      <c r="JFA50" s="30"/>
      <c r="JFB50" s="30"/>
      <c r="JFC50" s="30"/>
      <c r="JFD50" s="30"/>
      <c r="JFE50" s="30"/>
      <c r="JFF50" s="30"/>
      <c r="JFG50" s="30"/>
      <c r="JFH50" s="30"/>
      <c r="JFI50" s="30"/>
      <c r="JFJ50" s="30"/>
      <c r="JFK50" s="30"/>
      <c r="JFL50" s="30"/>
      <c r="JFM50" s="30"/>
      <c r="JFN50" s="30"/>
      <c r="JFO50" s="30"/>
      <c r="JFP50" s="30"/>
      <c r="JFQ50" s="30"/>
      <c r="JFR50" s="30"/>
      <c r="JFS50" s="30"/>
      <c r="JFT50" s="30"/>
      <c r="JFU50" s="30"/>
      <c r="JFV50" s="30"/>
      <c r="JFW50" s="30"/>
      <c r="JFX50" s="30"/>
      <c r="JFY50" s="30"/>
      <c r="JFZ50" s="30"/>
      <c r="JGA50" s="30"/>
      <c r="JGB50" s="30"/>
      <c r="JGC50" s="30"/>
      <c r="JGD50" s="30"/>
      <c r="JGE50" s="30"/>
      <c r="JGF50" s="30"/>
      <c r="JGG50" s="30"/>
      <c r="JGH50" s="30"/>
      <c r="JGI50" s="30"/>
      <c r="JGJ50" s="30"/>
      <c r="JGK50" s="30"/>
      <c r="JGL50" s="30"/>
      <c r="JGM50" s="30"/>
      <c r="JGN50" s="30"/>
      <c r="JGO50" s="30"/>
      <c r="JGP50" s="30"/>
      <c r="JGQ50" s="30"/>
      <c r="JGR50" s="30"/>
      <c r="JGS50" s="30"/>
      <c r="JGT50" s="30"/>
      <c r="JGU50" s="30"/>
      <c r="JGV50" s="30"/>
      <c r="JGW50" s="30"/>
      <c r="JGX50" s="30"/>
      <c r="JGY50" s="30"/>
      <c r="JGZ50" s="30"/>
      <c r="JHA50" s="30"/>
      <c r="JHB50" s="30"/>
      <c r="JHC50" s="30"/>
      <c r="JHD50" s="30"/>
      <c r="JHE50" s="30"/>
      <c r="JHF50" s="30"/>
      <c r="JHG50" s="30"/>
      <c r="JHH50" s="30"/>
      <c r="JHI50" s="30"/>
      <c r="JHJ50" s="30"/>
      <c r="JHK50" s="30"/>
      <c r="JHL50" s="30"/>
      <c r="JHM50" s="30"/>
      <c r="JHN50" s="30"/>
      <c r="JHO50" s="30"/>
      <c r="JHP50" s="30"/>
      <c r="JHQ50" s="30"/>
      <c r="JHR50" s="30"/>
      <c r="JHS50" s="30"/>
      <c r="JHT50" s="30"/>
      <c r="JHU50" s="30"/>
      <c r="JHV50" s="30"/>
      <c r="JHW50" s="30"/>
      <c r="JHX50" s="30"/>
      <c r="JHY50" s="30"/>
      <c r="JHZ50" s="30"/>
      <c r="JIA50" s="30"/>
      <c r="JIB50" s="30"/>
      <c r="JIC50" s="30"/>
      <c r="JID50" s="30"/>
      <c r="JIE50" s="30"/>
      <c r="JIF50" s="30"/>
      <c r="JIG50" s="30"/>
      <c r="JIH50" s="30"/>
      <c r="JII50" s="30"/>
      <c r="JIJ50" s="30"/>
      <c r="JIK50" s="30"/>
      <c r="JIL50" s="30"/>
      <c r="JIM50" s="30"/>
      <c r="JIN50" s="30"/>
      <c r="JIO50" s="30"/>
      <c r="JIP50" s="30"/>
      <c r="JIQ50" s="30"/>
      <c r="JIR50" s="30"/>
      <c r="JIS50" s="30"/>
      <c r="JIT50" s="30"/>
      <c r="JIU50" s="30"/>
      <c r="JIV50" s="30"/>
      <c r="JIW50" s="30"/>
      <c r="JIX50" s="30"/>
      <c r="JIY50" s="30"/>
      <c r="JIZ50" s="30"/>
      <c r="JJA50" s="30"/>
      <c r="JJB50" s="30"/>
      <c r="JJC50" s="30"/>
      <c r="JJD50" s="30"/>
      <c r="JJE50" s="30"/>
      <c r="JJF50" s="30"/>
      <c r="JJG50" s="30"/>
      <c r="JJH50" s="30"/>
      <c r="JJI50" s="30"/>
      <c r="JJJ50" s="30"/>
      <c r="JJK50" s="30"/>
      <c r="JJL50" s="30"/>
      <c r="JJM50" s="30"/>
      <c r="JJN50" s="30"/>
      <c r="JJO50" s="30"/>
      <c r="JJP50" s="30"/>
      <c r="JJQ50" s="30"/>
      <c r="JJR50" s="30"/>
      <c r="JJS50" s="30"/>
      <c r="JJT50" s="30"/>
      <c r="JJU50" s="30"/>
      <c r="JJV50" s="30"/>
      <c r="JJW50" s="30"/>
      <c r="JJX50" s="30"/>
      <c r="JJY50" s="30"/>
      <c r="JJZ50" s="30"/>
      <c r="JKA50" s="30"/>
      <c r="JKB50" s="30"/>
      <c r="JKC50" s="30"/>
      <c r="JKD50" s="30"/>
      <c r="JKE50" s="30"/>
      <c r="JKF50" s="30"/>
      <c r="JKG50" s="30"/>
      <c r="JKH50" s="30"/>
      <c r="JKI50" s="30"/>
      <c r="JKJ50" s="30"/>
      <c r="JKK50" s="30"/>
      <c r="JKL50" s="30"/>
      <c r="JKM50" s="30"/>
      <c r="JKN50" s="30"/>
      <c r="JKO50" s="30"/>
      <c r="JKP50" s="30"/>
      <c r="JKQ50" s="30"/>
      <c r="JKR50" s="30"/>
      <c r="JKS50" s="30"/>
      <c r="JKT50" s="30"/>
      <c r="JKU50" s="30"/>
      <c r="JKV50" s="30"/>
      <c r="JKW50" s="30"/>
      <c r="JKX50" s="30"/>
      <c r="JKY50" s="30"/>
      <c r="JKZ50" s="30"/>
      <c r="JLA50" s="30"/>
      <c r="JLB50" s="30"/>
      <c r="JLC50" s="30"/>
      <c r="JLD50" s="30"/>
      <c r="JLE50" s="30"/>
      <c r="JLF50" s="30"/>
      <c r="JLG50" s="30"/>
      <c r="JLH50" s="30"/>
      <c r="JLI50" s="30"/>
      <c r="JLJ50" s="30"/>
      <c r="JLK50" s="30"/>
      <c r="JLL50" s="30"/>
      <c r="JLM50" s="30"/>
      <c r="JLN50" s="30"/>
      <c r="JLO50" s="30"/>
      <c r="JLP50" s="30"/>
      <c r="JLQ50" s="30"/>
      <c r="JLR50" s="30"/>
      <c r="JLS50" s="30"/>
      <c r="JLT50" s="30"/>
      <c r="JLU50" s="30"/>
      <c r="JLV50" s="30"/>
      <c r="JLW50" s="30"/>
      <c r="JLX50" s="30"/>
      <c r="JLY50" s="30"/>
      <c r="JLZ50" s="30"/>
      <c r="JMA50" s="30"/>
      <c r="JMB50" s="30"/>
      <c r="JMC50" s="30"/>
      <c r="JMD50" s="30"/>
      <c r="JME50" s="30"/>
      <c r="JMF50" s="30"/>
      <c r="JMG50" s="30"/>
      <c r="JMH50" s="30"/>
      <c r="JMI50" s="30"/>
      <c r="JMJ50" s="30"/>
      <c r="JMK50" s="30"/>
      <c r="JML50" s="30"/>
      <c r="JMM50" s="30"/>
      <c r="JMN50" s="30"/>
      <c r="JMO50" s="30"/>
      <c r="JMP50" s="30"/>
      <c r="JMQ50" s="30"/>
      <c r="JMR50" s="30"/>
      <c r="JMS50" s="30"/>
      <c r="JMT50" s="30"/>
      <c r="JMU50" s="30"/>
      <c r="JMV50" s="30"/>
      <c r="JMW50" s="30"/>
      <c r="JMX50" s="30"/>
      <c r="JMY50" s="30"/>
      <c r="JMZ50" s="30"/>
      <c r="JNA50" s="30"/>
      <c r="JNB50" s="30"/>
      <c r="JNC50" s="30"/>
      <c r="JND50" s="30"/>
      <c r="JNE50" s="30"/>
      <c r="JNF50" s="30"/>
      <c r="JNG50" s="30"/>
      <c r="JNH50" s="30"/>
      <c r="JNI50" s="30"/>
      <c r="JNJ50" s="30"/>
      <c r="JNK50" s="30"/>
      <c r="JNL50" s="30"/>
      <c r="JNM50" s="30"/>
      <c r="JNN50" s="30"/>
      <c r="JNO50" s="30"/>
      <c r="JNP50" s="30"/>
      <c r="JNQ50" s="30"/>
      <c r="JNR50" s="30"/>
      <c r="JNS50" s="30"/>
      <c r="JNT50" s="30"/>
      <c r="JNU50" s="30"/>
      <c r="JNV50" s="30"/>
      <c r="JNW50" s="30"/>
      <c r="JNX50" s="30"/>
      <c r="JNY50" s="30"/>
      <c r="JNZ50" s="30"/>
      <c r="JOA50" s="30"/>
      <c r="JOB50" s="30"/>
      <c r="JOC50" s="30"/>
      <c r="JOD50" s="30"/>
      <c r="JOE50" s="30"/>
      <c r="JOF50" s="30"/>
      <c r="JOG50" s="30"/>
      <c r="JOH50" s="30"/>
      <c r="JOI50" s="30"/>
      <c r="JOJ50" s="30"/>
      <c r="JOK50" s="30"/>
      <c r="JOL50" s="30"/>
      <c r="JOM50" s="30"/>
      <c r="JON50" s="30"/>
      <c r="JOO50" s="30"/>
      <c r="JOP50" s="30"/>
      <c r="JOQ50" s="30"/>
      <c r="JOR50" s="30"/>
      <c r="JOS50" s="30"/>
      <c r="JOT50" s="30"/>
      <c r="JOU50" s="30"/>
      <c r="JOV50" s="30"/>
      <c r="JOW50" s="30"/>
      <c r="JOX50" s="30"/>
      <c r="JOY50" s="30"/>
      <c r="JOZ50" s="30"/>
      <c r="JPA50" s="30"/>
      <c r="JPB50" s="30"/>
      <c r="JPC50" s="30"/>
      <c r="JPD50" s="30"/>
      <c r="JPE50" s="30"/>
      <c r="JPF50" s="30"/>
      <c r="JPG50" s="30"/>
      <c r="JPH50" s="30"/>
      <c r="JPI50" s="30"/>
      <c r="JPJ50" s="30"/>
      <c r="JPK50" s="30"/>
      <c r="JPL50" s="30"/>
      <c r="JPM50" s="30"/>
      <c r="JPN50" s="30"/>
      <c r="JPO50" s="30"/>
      <c r="JPP50" s="30"/>
      <c r="JPQ50" s="30"/>
      <c r="JPR50" s="30"/>
      <c r="JPS50" s="30"/>
      <c r="JPT50" s="30"/>
      <c r="JPU50" s="30"/>
      <c r="JPV50" s="30"/>
      <c r="JPW50" s="30"/>
      <c r="JPX50" s="30"/>
      <c r="JPY50" s="30"/>
      <c r="JPZ50" s="30"/>
      <c r="JQA50" s="30"/>
      <c r="JQB50" s="30"/>
      <c r="JQC50" s="30"/>
      <c r="JQD50" s="30"/>
      <c r="JQE50" s="30"/>
      <c r="JQF50" s="30"/>
      <c r="JQG50" s="30"/>
      <c r="JQH50" s="30"/>
      <c r="JQI50" s="30"/>
      <c r="JQJ50" s="30"/>
      <c r="JQK50" s="30"/>
      <c r="JQL50" s="30"/>
      <c r="JQM50" s="30"/>
      <c r="JQN50" s="30"/>
      <c r="JQO50" s="30"/>
      <c r="JQP50" s="30"/>
      <c r="JQQ50" s="30"/>
      <c r="JQR50" s="30"/>
      <c r="JQS50" s="30"/>
      <c r="JQT50" s="30"/>
      <c r="JQU50" s="30"/>
      <c r="JQV50" s="30"/>
      <c r="JQW50" s="30"/>
      <c r="JQX50" s="30"/>
      <c r="JQY50" s="30"/>
      <c r="JQZ50" s="30"/>
      <c r="JRA50" s="30"/>
      <c r="JRB50" s="30"/>
      <c r="JRC50" s="30"/>
      <c r="JRD50" s="30"/>
      <c r="JRE50" s="30"/>
      <c r="JRF50" s="30"/>
      <c r="JRG50" s="30"/>
      <c r="JRH50" s="30"/>
      <c r="JRI50" s="30"/>
      <c r="JRJ50" s="30"/>
      <c r="JRK50" s="30"/>
      <c r="JRL50" s="30"/>
      <c r="JRM50" s="30"/>
      <c r="JRN50" s="30"/>
      <c r="JRO50" s="30"/>
      <c r="JRP50" s="30"/>
      <c r="JRQ50" s="30"/>
      <c r="JRR50" s="30"/>
      <c r="JRS50" s="30"/>
      <c r="JRT50" s="30"/>
      <c r="JRU50" s="30"/>
      <c r="JRV50" s="30"/>
      <c r="JRW50" s="30"/>
      <c r="JRX50" s="30"/>
      <c r="JRY50" s="30"/>
      <c r="JRZ50" s="30"/>
      <c r="JSA50" s="30"/>
      <c r="JSB50" s="30"/>
      <c r="JSC50" s="30"/>
      <c r="JSD50" s="30"/>
      <c r="JSE50" s="30"/>
      <c r="JSF50" s="30"/>
      <c r="JSG50" s="30"/>
      <c r="JSH50" s="30"/>
      <c r="JSI50" s="30"/>
      <c r="JSJ50" s="30"/>
      <c r="JSK50" s="30"/>
      <c r="JSL50" s="30"/>
      <c r="JSM50" s="30"/>
      <c r="JSN50" s="30"/>
      <c r="JSO50" s="30"/>
      <c r="JSP50" s="30"/>
      <c r="JSQ50" s="30"/>
      <c r="JSR50" s="30"/>
      <c r="JSS50" s="30"/>
      <c r="JST50" s="30"/>
      <c r="JSU50" s="30"/>
      <c r="JSV50" s="30"/>
      <c r="JSW50" s="30"/>
      <c r="JSX50" s="30"/>
      <c r="JSY50" s="30"/>
      <c r="JSZ50" s="30"/>
      <c r="JTA50" s="30"/>
      <c r="JTB50" s="30"/>
      <c r="JTC50" s="30"/>
      <c r="JTD50" s="30"/>
      <c r="JTE50" s="30"/>
      <c r="JTF50" s="30"/>
      <c r="JTG50" s="30"/>
      <c r="JTH50" s="30"/>
      <c r="JTI50" s="30"/>
      <c r="JTJ50" s="30"/>
      <c r="JTK50" s="30"/>
      <c r="JTL50" s="30"/>
      <c r="JTM50" s="30"/>
      <c r="JTN50" s="30"/>
      <c r="JTO50" s="30"/>
      <c r="JTP50" s="30"/>
      <c r="JTQ50" s="30"/>
      <c r="JTR50" s="30"/>
      <c r="JTS50" s="30"/>
      <c r="JTT50" s="30"/>
      <c r="JTU50" s="30"/>
      <c r="JTV50" s="30"/>
      <c r="JTW50" s="30"/>
      <c r="JTX50" s="30"/>
      <c r="JTY50" s="30"/>
      <c r="JTZ50" s="30"/>
      <c r="JUA50" s="30"/>
      <c r="JUB50" s="30"/>
      <c r="JUC50" s="30"/>
      <c r="JUD50" s="30"/>
      <c r="JUE50" s="30"/>
      <c r="JUF50" s="30"/>
      <c r="JUG50" s="30"/>
      <c r="JUH50" s="30"/>
      <c r="JUI50" s="30"/>
      <c r="JUJ50" s="30"/>
      <c r="JUK50" s="30"/>
      <c r="JUL50" s="30"/>
      <c r="JUM50" s="30"/>
      <c r="JUN50" s="30"/>
      <c r="JUO50" s="30"/>
      <c r="JUP50" s="30"/>
      <c r="JUQ50" s="30"/>
      <c r="JUR50" s="30"/>
      <c r="JUS50" s="30"/>
      <c r="JUT50" s="30"/>
      <c r="JUU50" s="30"/>
      <c r="JUV50" s="30"/>
      <c r="JUW50" s="30"/>
      <c r="JUX50" s="30"/>
      <c r="JUY50" s="30"/>
      <c r="JUZ50" s="30"/>
      <c r="JVA50" s="30"/>
      <c r="JVB50" s="30"/>
      <c r="JVC50" s="30"/>
      <c r="JVD50" s="30"/>
      <c r="JVE50" s="30"/>
      <c r="JVF50" s="30"/>
      <c r="JVG50" s="30"/>
      <c r="JVH50" s="30"/>
      <c r="JVI50" s="30"/>
      <c r="JVJ50" s="30"/>
      <c r="JVK50" s="30"/>
      <c r="JVL50" s="30"/>
      <c r="JVM50" s="30"/>
      <c r="JVN50" s="30"/>
      <c r="JVO50" s="30"/>
      <c r="JVP50" s="30"/>
      <c r="JVQ50" s="30"/>
      <c r="JVR50" s="30"/>
      <c r="JVS50" s="30"/>
      <c r="JVT50" s="30"/>
      <c r="JVU50" s="30"/>
      <c r="JVV50" s="30"/>
      <c r="JVW50" s="30"/>
      <c r="JVX50" s="30"/>
      <c r="JVY50" s="30"/>
      <c r="JVZ50" s="30"/>
      <c r="JWA50" s="30"/>
      <c r="JWB50" s="30"/>
      <c r="JWC50" s="30"/>
      <c r="JWD50" s="30"/>
      <c r="JWE50" s="30"/>
      <c r="JWF50" s="30"/>
      <c r="JWG50" s="30"/>
      <c r="JWH50" s="30"/>
      <c r="JWI50" s="30"/>
      <c r="JWJ50" s="30"/>
      <c r="JWK50" s="30"/>
      <c r="JWL50" s="30"/>
      <c r="JWM50" s="30"/>
      <c r="JWN50" s="30"/>
      <c r="JWO50" s="30"/>
      <c r="JWP50" s="30"/>
      <c r="JWQ50" s="30"/>
      <c r="JWR50" s="30"/>
      <c r="JWS50" s="30"/>
      <c r="JWT50" s="30"/>
      <c r="JWU50" s="30"/>
      <c r="JWV50" s="30"/>
      <c r="JWW50" s="30"/>
      <c r="JWX50" s="30"/>
      <c r="JWY50" s="30"/>
      <c r="JWZ50" s="30"/>
      <c r="JXA50" s="30"/>
      <c r="JXB50" s="30"/>
      <c r="JXC50" s="30"/>
      <c r="JXD50" s="30"/>
      <c r="JXE50" s="30"/>
      <c r="JXF50" s="30"/>
      <c r="JXG50" s="30"/>
      <c r="JXH50" s="30"/>
      <c r="JXI50" s="30"/>
      <c r="JXJ50" s="30"/>
      <c r="JXK50" s="30"/>
      <c r="JXL50" s="30"/>
      <c r="JXM50" s="30"/>
      <c r="JXN50" s="30"/>
      <c r="JXO50" s="30"/>
      <c r="JXP50" s="30"/>
      <c r="JXQ50" s="30"/>
      <c r="JXR50" s="30"/>
      <c r="JXS50" s="30"/>
      <c r="JXT50" s="30"/>
      <c r="JXU50" s="30"/>
      <c r="JXV50" s="30"/>
      <c r="JXW50" s="30"/>
      <c r="JXX50" s="30"/>
      <c r="JXY50" s="30"/>
      <c r="JXZ50" s="30"/>
      <c r="JYA50" s="30"/>
      <c r="JYB50" s="30"/>
      <c r="JYC50" s="30"/>
      <c r="JYD50" s="30"/>
      <c r="JYE50" s="30"/>
      <c r="JYF50" s="30"/>
      <c r="JYG50" s="30"/>
      <c r="JYH50" s="30"/>
      <c r="JYI50" s="30"/>
      <c r="JYJ50" s="30"/>
      <c r="JYK50" s="30"/>
      <c r="JYL50" s="30"/>
      <c r="JYM50" s="30"/>
      <c r="JYN50" s="30"/>
      <c r="JYO50" s="30"/>
      <c r="JYP50" s="30"/>
      <c r="JYQ50" s="30"/>
      <c r="JYR50" s="30"/>
      <c r="JYS50" s="30"/>
      <c r="JYT50" s="30"/>
      <c r="JYU50" s="30"/>
      <c r="JYV50" s="30"/>
      <c r="JYW50" s="30"/>
      <c r="JYX50" s="30"/>
      <c r="JYY50" s="30"/>
      <c r="JYZ50" s="30"/>
      <c r="JZA50" s="30"/>
      <c r="JZB50" s="30"/>
      <c r="JZC50" s="30"/>
      <c r="JZD50" s="30"/>
      <c r="JZE50" s="30"/>
      <c r="JZF50" s="30"/>
      <c r="JZG50" s="30"/>
      <c r="JZH50" s="30"/>
      <c r="JZI50" s="30"/>
      <c r="JZJ50" s="30"/>
      <c r="JZK50" s="30"/>
      <c r="JZL50" s="30"/>
      <c r="JZM50" s="30"/>
      <c r="JZN50" s="30"/>
      <c r="JZO50" s="30"/>
      <c r="JZP50" s="30"/>
      <c r="JZQ50" s="30"/>
      <c r="JZR50" s="30"/>
      <c r="JZS50" s="30"/>
      <c r="JZT50" s="30"/>
      <c r="JZU50" s="30"/>
      <c r="JZV50" s="30"/>
      <c r="JZW50" s="30"/>
      <c r="JZX50" s="30"/>
      <c r="JZY50" s="30"/>
      <c r="JZZ50" s="30"/>
      <c r="KAA50" s="30"/>
      <c r="KAB50" s="30"/>
      <c r="KAC50" s="30"/>
      <c r="KAD50" s="30"/>
      <c r="KAE50" s="30"/>
      <c r="KAF50" s="30"/>
      <c r="KAG50" s="30"/>
      <c r="KAH50" s="30"/>
      <c r="KAI50" s="30"/>
      <c r="KAJ50" s="30"/>
      <c r="KAK50" s="30"/>
      <c r="KAL50" s="30"/>
      <c r="KAM50" s="30"/>
      <c r="KAN50" s="30"/>
      <c r="KAO50" s="30"/>
      <c r="KAP50" s="30"/>
      <c r="KAQ50" s="30"/>
      <c r="KAR50" s="30"/>
      <c r="KAS50" s="30"/>
      <c r="KAT50" s="30"/>
      <c r="KAU50" s="30"/>
      <c r="KAV50" s="30"/>
      <c r="KAW50" s="30"/>
      <c r="KAX50" s="30"/>
      <c r="KAY50" s="30"/>
      <c r="KAZ50" s="30"/>
      <c r="KBA50" s="30"/>
      <c r="KBB50" s="30"/>
      <c r="KBC50" s="30"/>
      <c r="KBD50" s="30"/>
      <c r="KBE50" s="30"/>
      <c r="KBF50" s="30"/>
      <c r="KBG50" s="30"/>
      <c r="KBH50" s="30"/>
      <c r="KBI50" s="30"/>
      <c r="KBJ50" s="30"/>
      <c r="KBK50" s="30"/>
      <c r="KBL50" s="30"/>
      <c r="KBM50" s="30"/>
      <c r="KBN50" s="30"/>
      <c r="KBO50" s="30"/>
      <c r="KBP50" s="30"/>
      <c r="KBQ50" s="30"/>
      <c r="KBR50" s="30"/>
      <c r="KBS50" s="30"/>
      <c r="KBT50" s="30"/>
      <c r="KBU50" s="30"/>
      <c r="KBV50" s="30"/>
      <c r="KBW50" s="30"/>
      <c r="KBX50" s="30"/>
      <c r="KBY50" s="30"/>
      <c r="KBZ50" s="30"/>
      <c r="KCA50" s="30"/>
      <c r="KCB50" s="30"/>
      <c r="KCC50" s="30"/>
      <c r="KCD50" s="30"/>
      <c r="KCE50" s="30"/>
      <c r="KCF50" s="30"/>
      <c r="KCG50" s="30"/>
      <c r="KCH50" s="30"/>
      <c r="KCI50" s="30"/>
      <c r="KCJ50" s="30"/>
      <c r="KCK50" s="30"/>
      <c r="KCL50" s="30"/>
      <c r="KCM50" s="30"/>
      <c r="KCN50" s="30"/>
      <c r="KCO50" s="30"/>
      <c r="KCP50" s="30"/>
      <c r="KCQ50" s="30"/>
      <c r="KCR50" s="30"/>
      <c r="KCS50" s="30"/>
      <c r="KCT50" s="30"/>
      <c r="KCU50" s="30"/>
      <c r="KCV50" s="30"/>
      <c r="KCW50" s="30"/>
      <c r="KCX50" s="30"/>
      <c r="KCY50" s="30"/>
      <c r="KCZ50" s="30"/>
      <c r="KDA50" s="30"/>
      <c r="KDB50" s="30"/>
      <c r="KDC50" s="30"/>
      <c r="KDD50" s="30"/>
      <c r="KDE50" s="30"/>
      <c r="KDF50" s="30"/>
      <c r="KDG50" s="30"/>
      <c r="KDH50" s="30"/>
      <c r="KDI50" s="30"/>
      <c r="KDJ50" s="30"/>
      <c r="KDK50" s="30"/>
      <c r="KDL50" s="30"/>
      <c r="KDM50" s="30"/>
      <c r="KDN50" s="30"/>
      <c r="KDO50" s="30"/>
      <c r="KDP50" s="30"/>
      <c r="KDQ50" s="30"/>
      <c r="KDR50" s="30"/>
      <c r="KDS50" s="30"/>
      <c r="KDT50" s="30"/>
      <c r="KDU50" s="30"/>
      <c r="KDV50" s="30"/>
      <c r="KDW50" s="30"/>
      <c r="KDX50" s="30"/>
      <c r="KDY50" s="30"/>
      <c r="KDZ50" s="30"/>
      <c r="KEA50" s="30"/>
      <c r="KEB50" s="30"/>
      <c r="KEC50" s="30"/>
      <c r="KED50" s="30"/>
      <c r="KEE50" s="30"/>
      <c r="KEF50" s="30"/>
      <c r="KEG50" s="30"/>
      <c r="KEH50" s="30"/>
      <c r="KEI50" s="30"/>
      <c r="KEJ50" s="30"/>
      <c r="KEK50" s="30"/>
      <c r="KEL50" s="30"/>
      <c r="KEM50" s="30"/>
      <c r="KEN50" s="30"/>
      <c r="KEO50" s="30"/>
      <c r="KEP50" s="30"/>
      <c r="KEQ50" s="30"/>
      <c r="KER50" s="30"/>
      <c r="KES50" s="30"/>
      <c r="KET50" s="30"/>
      <c r="KEU50" s="30"/>
      <c r="KEV50" s="30"/>
      <c r="KEW50" s="30"/>
      <c r="KEX50" s="30"/>
      <c r="KEY50" s="30"/>
      <c r="KEZ50" s="30"/>
      <c r="KFA50" s="30"/>
      <c r="KFB50" s="30"/>
      <c r="KFC50" s="30"/>
      <c r="KFD50" s="30"/>
      <c r="KFE50" s="30"/>
      <c r="KFF50" s="30"/>
      <c r="KFG50" s="30"/>
      <c r="KFH50" s="30"/>
      <c r="KFI50" s="30"/>
      <c r="KFJ50" s="30"/>
      <c r="KFK50" s="30"/>
      <c r="KFL50" s="30"/>
      <c r="KFM50" s="30"/>
      <c r="KFN50" s="30"/>
      <c r="KFO50" s="30"/>
      <c r="KFP50" s="30"/>
      <c r="KFQ50" s="30"/>
      <c r="KFR50" s="30"/>
      <c r="KFS50" s="30"/>
      <c r="KFT50" s="30"/>
      <c r="KFU50" s="30"/>
      <c r="KFV50" s="30"/>
      <c r="KFW50" s="30"/>
      <c r="KFX50" s="30"/>
      <c r="KFY50" s="30"/>
      <c r="KFZ50" s="30"/>
      <c r="KGA50" s="30"/>
      <c r="KGB50" s="30"/>
      <c r="KGC50" s="30"/>
      <c r="KGD50" s="30"/>
      <c r="KGE50" s="30"/>
      <c r="KGF50" s="30"/>
      <c r="KGG50" s="30"/>
      <c r="KGH50" s="30"/>
      <c r="KGI50" s="30"/>
      <c r="KGJ50" s="30"/>
      <c r="KGK50" s="30"/>
      <c r="KGL50" s="30"/>
      <c r="KGM50" s="30"/>
      <c r="KGN50" s="30"/>
      <c r="KGO50" s="30"/>
      <c r="KGP50" s="30"/>
      <c r="KGQ50" s="30"/>
      <c r="KGR50" s="30"/>
      <c r="KGS50" s="30"/>
      <c r="KGT50" s="30"/>
      <c r="KGU50" s="30"/>
      <c r="KGV50" s="30"/>
      <c r="KGW50" s="30"/>
      <c r="KGX50" s="30"/>
      <c r="KGY50" s="30"/>
      <c r="KGZ50" s="30"/>
      <c r="KHA50" s="30"/>
      <c r="KHB50" s="30"/>
      <c r="KHC50" s="30"/>
      <c r="KHD50" s="30"/>
      <c r="KHE50" s="30"/>
      <c r="KHF50" s="30"/>
      <c r="KHG50" s="30"/>
      <c r="KHH50" s="30"/>
      <c r="KHI50" s="30"/>
      <c r="KHJ50" s="30"/>
      <c r="KHK50" s="30"/>
      <c r="KHL50" s="30"/>
      <c r="KHM50" s="30"/>
      <c r="KHN50" s="30"/>
      <c r="KHO50" s="30"/>
      <c r="KHP50" s="30"/>
      <c r="KHQ50" s="30"/>
      <c r="KHR50" s="30"/>
      <c r="KHS50" s="30"/>
      <c r="KHT50" s="30"/>
      <c r="KHU50" s="30"/>
      <c r="KHV50" s="30"/>
      <c r="KHW50" s="30"/>
      <c r="KHX50" s="30"/>
      <c r="KHY50" s="30"/>
      <c r="KHZ50" s="30"/>
      <c r="KIA50" s="30"/>
      <c r="KIB50" s="30"/>
      <c r="KIC50" s="30"/>
      <c r="KID50" s="30"/>
      <c r="KIE50" s="30"/>
      <c r="KIF50" s="30"/>
      <c r="KIG50" s="30"/>
      <c r="KIH50" s="30"/>
      <c r="KII50" s="30"/>
      <c r="KIJ50" s="30"/>
      <c r="KIK50" s="30"/>
      <c r="KIL50" s="30"/>
      <c r="KIM50" s="30"/>
      <c r="KIN50" s="30"/>
      <c r="KIO50" s="30"/>
      <c r="KIP50" s="30"/>
      <c r="KIQ50" s="30"/>
      <c r="KIR50" s="30"/>
      <c r="KIS50" s="30"/>
      <c r="KIT50" s="30"/>
      <c r="KIU50" s="30"/>
      <c r="KIV50" s="30"/>
      <c r="KIW50" s="30"/>
      <c r="KIX50" s="30"/>
      <c r="KIY50" s="30"/>
      <c r="KIZ50" s="30"/>
      <c r="KJA50" s="30"/>
      <c r="KJB50" s="30"/>
      <c r="KJC50" s="30"/>
      <c r="KJD50" s="30"/>
      <c r="KJE50" s="30"/>
      <c r="KJF50" s="30"/>
      <c r="KJG50" s="30"/>
      <c r="KJH50" s="30"/>
      <c r="KJI50" s="30"/>
      <c r="KJJ50" s="30"/>
      <c r="KJK50" s="30"/>
      <c r="KJL50" s="30"/>
      <c r="KJM50" s="30"/>
      <c r="KJN50" s="30"/>
      <c r="KJO50" s="30"/>
      <c r="KJP50" s="30"/>
      <c r="KJQ50" s="30"/>
      <c r="KJR50" s="30"/>
      <c r="KJS50" s="30"/>
      <c r="KJT50" s="30"/>
      <c r="KJU50" s="30"/>
      <c r="KJV50" s="30"/>
      <c r="KJW50" s="30"/>
      <c r="KJX50" s="30"/>
      <c r="KJY50" s="30"/>
      <c r="KJZ50" s="30"/>
      <c r="KKA50" s="30"/>
      <c r="KKB50" s="30"/>
      <c r="KKC50" s="30"/>
      <c r="KKD50" s="30"/>
      <c r="KKE50" s="30"/>
      <c r="KKF50" s="30"/>
      <c r="KKG50" s="30"/>
      <c r="KKH50" s="30"/>
      <c r="KKI50" s="30"/>
      <c r="KKJ50" s="30"/>
      <c r="KKK50" s="30"/>
      <c r="KKL50" s="30"/>
      <c r="KKM50" s="30"/>
      <c r="KKN50" s="30"/>
      <c r="KKO50" s="30"/>
      <c r="KKP50" s="30"/>
      <c r="KKQ50" s="30"/>
      <c r="KKR50" s="30"/>
      <c r="KKS50" s="30"/>
      <c r="KKT50" s="30"/>
      <c r="KKU50" s="30"/>
      <c r="KKV50" s="30"/>
      <c r="KKW50" s="30"/>
      <c r="KKX50" s="30"/>
      <c r="KKY50" s="30"/>
      <c r="KKZ50" s="30"/>
      <c r="KLA50" s="30"/>
      <c r="KLB50" s="30"/>
      <c r="KLC50" s="30"/>
      <c r="KLD50" s="30"/>
      <c r="KLE50" s="30"/>
      <c r="KLF50" s="30"/>
      <c r="KLG50" s="30"/>
      <c r="KLH50" s="30"/>
      <c r="KLI50" s="30"/>
      <c r="KLJ50" s="30"/>
      <c r="KLK50" s="30"/>
      <c r="KLL50" s="30"/>
      <c r="KLM50" s="30"/>
      <c r="KLN50" s="30"/>
      <c r="KLO50" s="30"/>
      <c r="KLP50" s="30"/>
      <c r="KLQ50" s="30"/>
      <c r="KLR50" s="30"/>
      <c r="KLS50" s="30"/>
      <c r="KLT50" s="30"/>
      <c r="KLU50" s="30"/>
      <c r="KLV50" s="30"/>
      <c r="KLW50" s="30"/>
      <c r="KLX50" s="30"/>
      <c r="KLY50" s="30"/>
      <c r="KLZ50" s="30"/>
      <c r="KMA50" s="30"/>
      <c r="KMB50" s="30"/>
      <c r="KMC50" s="30"/>
      <c r="KMD50" s="30"/>
      <c r="KME50" s="30"/>
      <c r="KMF50" s="30"/>
      <c r="KMG50" s="30"/>
      <c r="KMH50" s="30"/>
      <c r="KMI50" s="30"/>
      <c r="KMJ50" s="30"/>
      <c r="KMK50" s="30"/>
      <c r="KML50" s="30"/>
      <c r="KMM50" s="30"/>
      <c r="KMN50" s="30"/>
      <c r="KMO50" s="30"/>
      <c r="KMP50" s="30"/>
      <c r="KMQ50" s="30"/>
      <c r="KMR50" s="30"/>
      <c r="KMS50" s="30"/>
      <c r="KMT50" s="30"/>
      <c r="KMU50" s="30"/>
      <c r="KMV50" s="30"/>
      <c r="KMW50" s="30"/>
      <c r="KMX50" s="30"/>
      <c r="KMY50" s="30"/>
      <c r="KMZ50" s="30"/>
      <c r="KNA50" s="30"/>
      <c r="KNB50" s="30"/>
      <c r="KNC50" s="30"/>
      <c r="KND50" s="30"/>
      <c r="KNE50" s="30"/>
      <c r="KNF50" s="30"/>
      <c r="KNG50" s="30"/>
      <c r="KNH50" s="30"/>
      <c r="KNI50" s="30"/>
      <c r="KNJ50" s="30"/>
      <c r="KNK50" s="30"/>
      <c r="KNL50" s="30"/>
      <c r="KNM50" s="30"/>
      <c r="KNN50" s="30"/>
      <c r="KNO50" s="30"/>
      <c r="KNP50" s="30"/>
      <c r="KNQ50" s="30"/>
      <c r="KNR50" s="30"/>
      <c r="KNS50" s="30"/>
      <c r="KNT50" s="30"/>
      <c r="KNU50" s="30"/>
      <c r="KNV50" s="30"/>
      <c r="KNW50" s="30"/>
      <c r="KNX50" s="30"/>
      <c r="KNY50" s="30"/>
      <c r="KNZ50" s="30"/>
      <c r="KOA50" s="30"/>
      <c r="KOB50" s="30"/>
      <c r="KOC50" s="30"/>
      <c r="KOD50" s="30"/>
      <c r="KOE50" s="30"/>
      <c r="KOF50" s="30"/>
      <c r="KOG50" s="30"/>
      <c r="KOH50" s="30"/>
      <c r="KOI50" s="30"/>
      <c r="KOJ50" s="30"/>
      <c r="KOK50" s="30"/>
      <c r="KOL50" s="30"/>
      <c r="KOM50" s="30"/>
      <c r="KON50" s="30"/>
      <c r="KOO50" s="30"/>
      <c r="KOP50" s="30"/>
      <c r="KOQ50" s="30"/>
      <c r="KOR50" s="30"/>
      <c r="KOS50" s="30"/>
      <c r="KOT50" s="30"/>
      <c r="KOU50" s="30"/>
      <c r="KOV50" s="30"/>
      <c r="KOW50" s="30"/>
      <c r="KOX50" s="30"/>
      <c r="KOY50" s="30"/>
      <c r="KOZ50" s="30"/>
      <c r="KPA50" s="30"/>
      <c r="KPB50" s="30"/>
      <c r="KPC50" s="30"/>
      <c r="KPD50" s="30"/>
      <c r="KPE50" s="30"/>
      <c r="KPF50" s="30"/>
      <c r="KPG50" s="30"/>
      <c r="KPH50" s="30"/>
      <c r="KPI50" s="30"/>
      <c r="KPJ50" s="30"/>
      <c r="KPK50" s="30"/>
      <c r="KPL50" s="30"/>
      <c r="KPM50" s="30"/>
      <c r="KPN50" s="30"/>
      <c r="KPO50" s="30"/>
      <c r="KPP50" s="30"/>
      <c r="KPQ50" s="30"/>
      <c r="KPR50" s="30"/>
      <c r="KPS50" s="30"/>
      <c r="KPT50" s="30"/>
      <c r="KPU50" s="30"/>
      <c r="KPV50" s="30"/>
      <c r="KPW50" s="30"/>
      <c r="KPX50" s="30"/>
      <c r="KPY50" s="30"/>
      <c r="KPZ50" s="30"/>
      <c r="KQA50" s="30"/>
      <c r="KQB50" s="30"/>
      <c r="KQC50" s="30"/>
      <c r="KQD50" s="30"/>
      <c r="KQE50" s="30"/>
      <c r="KQF50" s="30"/>
      <c r="KQG50" s="30"/>
      <c r="KQH50" s="30"/>
      <c r="KQI50" s="30"/>
      <c r="KQJ50" s="30"/>
      <c r="KQK50" s="30"/>
      <c r="KQL50" s="30"/>
      <c r="KQM50" s="30"/>
      <c r="KQN50" s="30"/>
      <c r="KQO50" s="30"/>
      <c r="KQP50" s="30"/>
      <c r="KQQ50" s="30"/>
      <c r="KQR50" s="30"/>
      <c r="KQS50" s="30"/>
      <c r="KQT50" s="30"/>
      <c r="KQU50" s="30"/>
      <c r="KQV50" s="30"/>
      <c r="KQW50" s="30"/>
      <c r="KQX50" s="30"/>
      <c r="KQY50" s="30"/>
      <c r="KQZ50" s="30"/>
      <c r="KRA50" s="30"/>
      <c r="KRB50" s="30"/>
      <c r="KRC50" s="30"/>
      <c r="KRD50" s="30"/>
      <c r="KRE50" s="30"/>
      <c r="KRF50" s="30"/>
      <c r="KRG50" s="30"/>
      <c r="KRH50" s="30"/>
      <c r="KRI50" s="30"/>
      <c r="KRJ50" s="30"/>
      <c r="KRK50" s="30"/>
      <c r="KRL50" s="30"/>
      <c r="KRM50" s="30"/>
      <c r="KRN50" s="30"/>
      <c r="KRO50" s="30"/>
      <c r="KRP50" s="30"/>
      <c r="KRQ50" s="30"/>
      <c r="KRR50" s="30"/>
      <c r="KRS50" s="30"/>
      <c r="KRT50" s="30"/>
      <c r="KRU50" s="30"/>
      <c r="KRV50" s="30"/>
      <c r="KRW50" s="30"/>
      <c r="KRX50" s="30"/>
      <c r="KRY50" s="30"/>
      <c r="KRZ50" s="30"/>
      <c r="KSA50" s="30"/>
      <c r="KSB50" s="30"/>
      <c r="KSC50" s="30"/>
      <c r="KSD50" s="30"/>
      <c r="KSE50" s="30"/>
      <c r="KSF50" s="30"/>
      <c r="KSG50" s="30"/>
      <c r="KSH50" s="30"/>
      <c r="KSI50" s="30"/>
      <c r="KSJ50" s="30"/>
      <c r="KSK50" s="30"/>
      <c r="KSL50" s="30"/>
      <c r="KSM50" s="30"/>
      <c r="KSN50" s="30"/>
      <c r="KSO50" s="30"/>
      <c r="KSP50" s="30"/>
      <c r="KSQ50" s="30"/>
      <c r="KSR50" s="30"/>
      <c r="KSS50" s="30"/>
      <c r="KST50" s="30"/>
      <c r="KSU50" s="30"/>
      <c r="KSV50" s="30"/>
      <c r="KSW50" s="30"/>
      <c r="KSX50" s="30"/>
      <c r="KSY50" s="30"/>
      <c r="KSZ50" s="30"/>
      <c r="KTA50" s="30"/>
      <c r="KTB50" s="30"/>
      <c r="KTC50" s="30"/>
      <c r="KTD50" s="30"/>
      <c r="KTE50" s="30"/>
      <c r="KTF50" s="30"/>
      <c r="KTG50" s="30"/>
      <c r="KTH50" s="30"/>
      <c r="KTI50" s="30"/>
      <c r="KTJ50" s="30"/>
      <c r="KTK50" s="30"/>
      <c r="KTL50" s="30"/>
      <c r="KTM50" s="30"/>
      <c r="KTN50" s="30"/>
      <c r="KTO50" s="30"/>
      <c r="KTP50" s="30"/>
      <c r="KTQ50" s="30"/>
      <c r="KTR50" s="30"/>
      <c r="KTS50" s="30"/>
      <c r="KTT50" s="30"/>
      <c r="KTU50" s="30"/>
      <c r="KTV50" s="30"/>
      <c r="KTW50" s="30"/>
      <c r="KTX50" s="30"/>
      <c r="KTY50" s="30"/>
      <c r="KTZ50" s="30"/>
      <c r="KUA50" s="30"/>
      <c r="KUB50" s="30"/>
      <c r="KUC50" s="30"/>
      <c r="KUD50" s="30"/>
      <c r="KUE50" s="30"/>
      <c r="KUF50" s="30"/>
      <c r="KUG50" s="30"/>
      <c r="KUH50" s="30"/>
      <c r="KUI50" s="30"/>
      <c r="KUJ50" s="30"/>
      <c r="KUK50" s="30"/>
      <c r="KUL50" s="30"/>
      <c r="KUM50" s="30"/>
      <c r="KUN50" s="30"/>
      <c r="KUO50" s="30"/>
      <c r="KUP50" s="30"/>
      <c r="KUQ50" s="30"/>
      <c r="KUR50" s="30"/>
      <c r="KUS50" s="30"/>
      <c r="KUT50" s="30"/>
      <c r="KUU50" s="30"/>
      <c r="KUV50" s="30"/>
      <c r="KUW50" s="30"/>
      <c r="KUX50" s="30"/>
      <c r="KUY50" s="30"/>
      <c r="KUZ50" s="30"/>
      <c r="KVA50" s="30"/>
      <c r="KVB50" s="30"/>
      <c r="KVC50" s="30"/>
      <c r="KVD50" s="30"/>
      <c r="KVE50" s="30"/>
      <c r="KVF50" s="30"/>
      <c r="KVG50" s="30"/>
      <c r="KVH50" s="30"/>
      <c r="KVI50" s="30"/>
      <c r="KVJ50" s="30"/>
      <c r="KVK50" s="30"/>
      <c r="KVL50" s="30"/>
      <c r="KVM50" s="30"/>
      <c r="KVN50" s="30"/>
      <c r="KVO50" s="30"/>
      <c r="KVP50" s="30"/>
      <c r="KVQ50" s="30"/>
      <c r="KVR50" s="30"/>
      <c r="KVS50" s="30"/>
      <c r="KVT50" s="30"/>
      <c r="KVU50" s="30"/>
      <c r="KVV50" s="30"/>
      <c r="KVW50" s="30"/>
      <c r="KVX50" s="30"/>
      <c r="KVY50" s="30"/>
      <c r="KVZ50" s="30"/>
      <c r="KWA50" s="30"/>
      <c r="KWB50" s="30"/>
      <c r="KWC50" s="30"/>
      <c r="KWD50" s="30"/>
      <c r="KWE50" s="30"/>
      <c r="KWF50" s="30"/>
      <c r="KWG50" s="30"/>
      <c r="KWH50" s="30"/>
      <c r="KWI50" s="30"/>
      <c r="KWJ50" s="30"/>
      <c r="KWK50" s="30"/>
      <c r="KWL50" s="30"/>
      <c r="KWM50" s="30"/>
      <c r="KWN50" s="30"/>
      <c r="KWO50" s="30"/>
      <c r="KWP50" s="30"/>
      <c r="KWQ50" s="30"/>
      <c r="KWR50" s="30"/>
      <c r="KWS50" s="30"/>
      <c r="KWT50" s="30"/>
      <c r="KWU50" s="30"/>
      <c r="KWV50" s="30"/>
      <c r="KWW50" s="30"/>
      <c r="KWX50" s="30"/>
      <c r="KWY50" s="30"/>
      <c r="KWZ50" s="30"/>
      <c r="KXA50" s="30"/>
      <c r="KXB50" s="30"/>
      <c r="KXC50" s="30"/>
      <c r="KXD50" s="30"/>
      <c r="KXE50" s="30"/>
      <c r="KXF50" s="30"/>
      <c r="KXG50" s="30"/>
      <c r="KXH50" s="30"/>
      <c r="KXI50" s="30"/>
      <c r="KXJ50" s="30"/>
      <c r="KXK50" s="30"/>
      <c r="KXL50" s="30"/>
      <c r="KXM50" s="30"/>
      <c r="KXN50" s="30"/>
      <c r="KXO50" s="30"/>
      <c r="KXP50" s="30"/>
      <c r="KXQ50" s="30"/>
      <c r="KXR50" s="30"/>
      <c r="KXS50" s="30"/>
      <c r="KXT50" s="30"/>
      <c r="KXU50" s="30"/>
      <c r="KXV50" s="30"/>
      <c r="KXW50" s="30"/>
      <c r="KXX50" s="30"/>
      <c r="KXY50" s="30"/>
      <c r="KXZ50" s="30"/>
      <c r="KYA50" s="30"/>
      <c r="KYB50" s="30"/>
      <c r="KYC50" s="30"/>
      <c r="KYD50" s="30"/>
      <c r="KYE50" s="30"/>
      <c r="KYF50" s="30"/>
      <c r="KYG50" s="30"/>
      <c r="KYH50" s="30"/>
      <c r="KYI50" s="30"/>
      <c r="KYJ50" s="30"/>
      <c r="KYK50" s="30"/>
      <c r="KYL50" s="30"/>
      <c r="KYM50" s="30"/>
      <c r="KYN50" s="30"/>
      <c r="KYO50" s="30"/>
      <c r="KYP50" s="30"/>
      <c r="KYQ50" s="30"/>
      <c r="KYR50" s="30"/>
      <c r="KYS50" s="30"/>
      <c r="KYT50" s="30"/>
      <c r="KYU50" s="30"/>
      <c r="KYV50" s="30"/>
      <c r="KYW50" s="30"/>
      <c r="KYX50" s="30"/>
      <c r="KYY50" s="30"/>
      <c r="KYZ50" s="30"/>
      <c r="KZA50" s="30"/>
      <c r="KZB50" s="30"/>
      <c r="KZC50" s="30"/>
      <c r="KZD50" s="30"/>
      <c r="KZE50" s="30"/>
      <c r="KZF50" s="30"/>
      <c r="KZG50" s="30"/>
      <c r="KZH50" s="30"/>
      <c r="KZI50" s="30"/>
      <c r="KZJ50" s="30"/>
      <c r="KZK50" s="30"/>
      <c r="KZL50" s="30"/>
      <c r="KZM50" s="30"/>
      <c r="KZN50" s="30"/>
      <c r="KZO50" s="30"/>
      <c r="KZP50" s="30"/>
      <c r="KZQ50" s="30"/>
      <c r="KZR50" s="30"/>
      <c r="KZS50" s="30"/>
      <c r="KZT50" s="30"/>
      <c r="KZU50" s="30"/>
      <c r="KZV50" s="30"/>
      <c r="KZW50" s="30"/>
      <c r="KZX50" s="30"/>
      <c r="KZY50" s="30"/>
      <c r="KZZ50" s="30"/>
      <c r="LAA50" s="30"/>
      <c r="LAB50" s="30"/>
      <c r="LAC50" s="30"/>
      <c r="LAD50" s="30"/>
      <c r="LAE50" s="30"/>
      <c r="LAF50" s="30"/>
      <c r="LAG50" s="30"/>
      <c r="LAH50" s="30"/>
      <c r="LAI50" s="30"/>
      <c r="LAJ50" s="30"/>
      <c r="LAK50" s="30"/>
      <c r="LAL50" s="30"/>
      <c r="LAM50" s="30"/>
      <c r="LAN50" s="30"/>
      <c r="LAO50" s="30"/>
      <c r="LAP50" s="30"/>
      <c r="LAQ50" s="30"/>
      <c r="LAR50" s="30"/>
      <c r="LAS50" s="30"/>
      <c r="LAT50" s="30"/>
      <c r="LAU50" s="30"/>
      <c r="LAV50" s="30"/>
      <c r="LAW50" s="30"/>
      <c r="LAX50" s="30"/>
      <c r="LAY50" s="30"/>
      <c r="LAZ50" s="30"/>
      <c r="LBA50" s="30"/>
      <c r="LBB50" s="30"/>
      <c r="LBC50" s="30"/>
      <c r="LBD50" s="30"/>
      <c r="LBE50" s="30"/>
      <c r="LBF50" s="30"/>
      <c r="LBG50" s="30"/>
      <c r="LBH50" s="30"/>
      <c r="LBI50" s="30"/>
      <c r="LBJ50" s="30"/>
      <c r="LBK50" s="30"/>
      <c r="LBL50" s="30"/>
      <c r="LBM50" s="30"/>
      <c r="LBN50" s="30"/>
      <c r="LBO50" s="30"/>
      <c r="LBP50" s="30"/>
      <c r="LBQ50" s="30"/>
      <c r="LBR50" s="30"/>
      <c r="LBS50" s="30"/>
      <c r="LBT50" s="30"/>
      <c r="LBU50" s="30"/>
      <c r="LBV50" s="30"/>
      <c r="LBW50" s="30"/>
      <c r="LBX50" s="30"/>
      <c r="LBY50" s="30"/>
      <c r="LBZ50" s="30"/>
      <c r="LCA50" s="30"/>
      <c r="LCB50" s="30"/>
      <c r="LCC50" s="30"/>
      <c r="LCD50" s="30"/>
      <c r="LCE50" s="30"/>
      <c r="LCF50" s="30"/>
      <c r="LCG50" s="30"/>
      <c r="LCH50" s="30"/>
      <c r="LCI50" s="30"/>
      <c r="LCJ50" s="30"/>
      <c r="LCK50" s="30"/>
      <c r="LCL50" s="30"/>
      <c r="LCM50" s="30"/>
      <c r="LCN50" s="30"/>
      <c r="LCO50" s="30"/>
      <c r="LCP50" s="30"/>
      <c r="LCQ50" s="30"/>
      <c r="LCR50" s="30"/>
      <c r="LCS50" s="30"/>
      <c r="LCT50" s="30"/>
      <c r="LCU50" s="30"/>
      <c r="LCV50" s="30"/>
      <c r="LCW50" s="30"/>
      <c r="LCX50" s="30"/>
      <c r="LCY50" s="30"/>
      <c r="LCZ50" s="30"/>
      <c r="LDA50" s="30"/>
      <c r="LDB50" s="30"/>
      <c r="LDC50" s="30"/>
      <c r="LDD50" s="30"/>
      <c r="LDE50" s="30"/>
      <c r="LDF50" s="30"/>
      <c r="LDG50" s="30"/>
      <c r="LDH50" s="30"/>
      <c r="LDI50" s="30"/>
      <c r="LDJ50" s="30"/>
      <c r="LDK50" s="30"/>
      <c r="LDL50" s="30"/>
      <c r="LDM50" s="30"/>
      <c r="LDN50" s="30"/>
      <c r="LDO50" s="30"/>
      <c r="LDP50" s="30"/>
      <c r="LDQ50" s="30"/>
      <c r="LDR50" s="30"/>
      <c r="LDS50" s="30"/>
      <c r="LDT50" s="30"/>
      <c r="LDU50" s="30"/>
      <c r="LDV50" s="30"/>
      <c r="LDW50" s="30"/>
      <c r="LDX50" s="30"/>
      <c r="LDY50" s="30"/>
      <c r="LDZ50" s="30"/>
      <c r="LEA50" s="30"/>
      <c r="LEB50" s="30"/>
      <c r="LEC50" s="30"/>
      <c r="LED50" s="30"/>
      <c r="LEE50" s="30"/>
      <c r="LEF50" s="30"/>
      <c r="LEG50" s="30"/>
      <c r="LEH50" s="30"/>
      <c r="LEI50" s="30"/>
      <c r="LEJ50" s="30"/>
      <c r="LEK50" s="30"/>
      <c r="LEL50" s="30"/>
      <c r="LEM50" s="30"/>
      <c r="LEN50" s="30"/>
      <c r="LEO50" s="30"/>
      <c r="LEP50" s="30"/>
      <c r="LEQ50" s="30"/>
      <c r="LER50" s="30"/>
      <c r="LES50" s="30"/>
      <c r="LET50" s="30"/>
      <c r="LEU50" s="30"/>
      <c r="LEV50" s="30"/>
      <c r="LEW50" s="30"/>
      <c r="LEX50" s="30"/>
      <c r="LEY50" s="30"/>
      <c r="LEZ50" s="30"/>
      <c r="LFA50" s="30"/>
      <c r="LFB50" s="30"/>
      <c r="LFC50" s="30"/>
      <c r="LFD50" s="30"/>
      <c r="LFE50" s="30"/>
      <c r="LFF50" s="30"/>
      <c r="LFG50" s="30"/>
      <c r="LFH50" s="30"/>
      <c r="LFI50" s="30"/>
      <c r="LFJ50" s="30"/>
      <c r="LFK50" s="30"/>
      <c r="LFL50" s="30"/>
      <c r="LFM50" s="30"/>
      <c r="LFN50" s="30"/>
      <c r="LFO50" s="30"/>
      <c r="LFP50" s="30"/>
      <c r="LFQ50" s="30"/>
      <c r="LFR50" s="30"/>
      <c r="LFS50" s="30"/>
      <c r="LFT50" s="30"/>
      <c r="LFU50" s="30"/>
      <c r="LFV50" s="30"/>
      <c r="LFW50" s="30"/>
      <c r="LFX50" s="30"/>
      <c r="LFY50" s="30"/>
      <c r="LFZ50" s="30"/>
      <c r="LGA50" s="30"/>
      <c r="LGB50" s="30"/>
      <c r="LGC50" s="30"/>
      <c r="LGD50" s="30"/>
      <c r="LGE50" s="30"/>
      <c r="LGF50" s="30"/>
      <c r="LGG50" s="30"/>
      <c r="LGH50" s="30"/>
      <c r="LGI50" s="30"/>
      <c r="LGJ50" s="30"/>
      <c r="LGK50" s="30"/>
      <c r="LGL50" s="30"/>
      <c r="LGM50" s="30"/>
      <c r="LGN50" s="30"/>
      <c r="LGO50" s="30"/>
      <c r="LGP50" s="30"/>
      <c r="LGQ50" s="30"/>
      <c r="LGR50" s="30"/>
      <c r="LGS50" s="30"/>
      <c r="LGT50" s="30"/>
      <c r="LGU50" s="30"/>
      <c r="LGV50" s="30"/>
      <c r="LGW50" s="30"/>
      <c r="LGX50" s="30"/>
      <c r="LGY50" s="30"/>
      <c r="LGZ50" s="30"/>
      <c r="LHA50" s="30"/>
      <c r="LHB50" s="30"/>
      <c r="LHC50" s="30"/>
      <c r="LHD50" s="30"/>
      <c r="LHE50" s="30"/>
      <c r="LHF50" s="30"/>
      <c r="LHG50" s="30"/>
      <c r="LHH50" s="30"/>
      <c r="LHI50" s="30"/>
      <c r="LHJ50" s="30"/>
      <c r="LHK50" s="30"/>
      <c r="LHL50" s="30"/>
      <c r="LHM50" s="30"/>
      <c r="LHN50" s="30"/>
      <c r="LHO50" s="30"/>
      <c r="LHP50" s="30"/>
      <c r="LHQ50" s="30"/>
      <c r="LHR50" s="30"/>
      <c r="LHS50" s="30"/>
      <c r="LHT50" s="30"/>
      <c r="LHU50" s="30"/>
      <c r="LHV50" s="30"/>
      <c r="LHW50" s="30"/>
      <c r="LHX50" s="30"/>
      <c r="LHY50" s="30"/>
      <c r="LHZ50" s="30"/>
      <c r="LIA50" s="30"/>
      <c r="LIB50" s="30"/>
      <c r="LIC50" s="30"/>
      <c r="LID50" s="30"/>
      <c r="LIE50" s="30"/>
      <c r="LIF50" s="30"/>
      <c r="LIG50" s="30"/>
      <c r="LIH50" s="30"/>
      <c r="LII50" s="30"/>
      <c r="LIJ50" s="30"/>
      <c r="LIK50" s="30"/>
      <c r="LIL50" s="30"/>
      <c r="LIM50" s="30"/>
      <c r="LIN50" s="30"/>
      <c r="LIO50" s="30"/>
      <c r="LIP50" s="30"/>
      <c r="LIQ50" s="30"/>
      <c r="LIR50" s="30"/>
      <c r="LIS50" s="30"/>
      <c r="LIT50" s="30"/>
      <c r="LIU50" s="30"/>
      <c r="LIV50" s="30"/>
      <c r="LIW50" s="30"/>
      <c r="LIX50" s="30"/>
      <c r="LIY50" s="30"/>
      <c r="LIZ50" s="30"/>
      <c r="LJA50" s="30"/>
      <c r="LJB50" s="30"/>
      <c r="LJC50" s="30"/>
      <c r="LJD50" s="30"/>
      <c r="LJE50" s="30"/>
      <c r="LJF50" s="30"/>
      <c r="LJG50" s="30"/>
      <c r="LJH50" s="30"/>
      <c r="LJI50" s="30"/>
      <c r="LJJ50" s="30"/>
      <c r="LJK50" s="30"/>
      <c r="LJL50" s="30"/>
      <c r="LJM50" s="30"/>
      <c r="LJN50" s="30"/>
      <c r="LJO50" s="30"/>
      <c r="LJP50" s="30"/>
      <c r="LJQ50" s="30"/>
      <c r="LJR50" s="30"/>
      <c r="LJS50" s="30"/>
      <c r="LJT50" s="30"/>
      <c r="LJU50" s="30"/>
      <c r="LJV50" s="30"/>
      <c r="LJW50" s="30"/>
      <c r="LJX50" s="30"/>
      <c r="LJY50" s="30"/>
      <c r="LJZ50" s="30"/>
      <c r="LKA50" s="30"/>
      <c r="LKB50" s="30"/>
      <c r="LKC50" s="30"/>
      <c r="LKD50" s="30"/>
      <c r="LKE50" s="30"/>
      <c r="LKF50" s="30"/>
      <c r="LKG50" s="30"/>
      <c r="LKH50" s="30"/>
      <c r="LKI50" s="30"/>
      <c r="LKJ50" s="30"/>
      <c r="LKK50" s="30"/>
      <c r="LKL50" s="30"/>
      <c r="LKM50" s="30"/>
      <c r="LKN50" s="30"/>
      <c r="LKO50" s="30"/>
      <c r="LKP50" s="30"/>
      <c r="LKQ50" s="30"/>
      <c r="LKR50" s="30"/>
      <c r="LKS50" s="30"/>
      <c r="LKT50" s="30"/>
      <c r="LKU50" s="30"/>
      <c r="LKV50" s="30"/>
      <c r="LKW50" s="30"/>
      <c r="LKX50" s="30"/>
      <c r="LKY50" s="30"/>
      <c r="LKZ50" s="30"/>
      <c r="LLA50" s="30"/>
      <c r="LLB50" s="30"/>
      <c r="LLC50" s="30"/>
      <c r="LLD50" s="30"/>
      <c r="LLE50" s="30"/>
      <c r="LLF50" s="30"/>
      <c r="LLG50" s="30"/>
      <c r="LLH50" s="30"/>
      <c r="LLI50" s="30"/>
      <c r="LLJ50" s="30"/>
      <c r="LLK50" s="30"/>
      <c r="LLL50" s="30"/>
      <c r="LLM50" s="30"/>
      <c r="LLN50" s="30"/>
      <c r="LLO50" s="30"/>
      <c r="LLP50" s="30"/>
      <c r="LLQ50" s="30"/>
      <c r="LLR50" s="30"/>
      <c r="LLS50" s="30"/>
      <c r="LLT50" s="30"/>
      <c r="LLU50" s="30"/>
      <c r="LLV50" s="30"/>
      <c r="LLW50" s="30"/>
      <c r="LLX50" s="30"/>
      <c r="LLY50" s="30"/>
      <c r="LLZ50" s="30"/>
      <c r="LMA50" s="30"/>
      <c r="LMB50" s="30"/>
      <c r="LMC50" s="30"/>
      <c r="LMD50" s="30"/>
      <c r="LME50" s="30"/>
      <c r="LMF50" s="30"/>
      <c r="LMG50" s="30"/>
      <c r="LMH50" s="30"/>
      <c r="LMI50" s="30"/>
      <c r="LMJ50" s="30"/>
      <c r="LMK50" s="30"/>
      <c r="LML50" s="30"/>
      <c r="LMM50" s="30"/>
      <c r="LMN50" s="30"/>
      <c r="LMO50" s="30"/>
      <c r="LMP50" s="30"/>
      <c r="LMQ50" s="30"/>
      <c r="LMR50" s="30"/>
      <c r="LMS50" s="30"/>
      <c r="LMT50" s="30"/>
      <c r="LMU50" s="30"/>
      <c r="LMV50" s="30"/>
      <c r="LMW50" s="30"/>
      <c r="LMX50" s="30"/>
      <c r="LMY50" s="30"/>
      <c r="LMZ50" s="30"/>
      <c r="LNA50" s="30"/>
      <c r="LNB50" s="30"/>
      <c r="LNC50" s="30"/>
      <c r="LND50" s="30"/>
      <c r="LNE50" s="30"/>
      <c r="LNF50" s="30"/>
      <c r="LNG50" s="30"/>
      <c r="LNH50" s="30"/>
      <c r="LNI50" s="30"/>
      <c r="LNJ50" s="30"/>
      <c r="LNK50" s="30"/>
      <c r="LNL50" s="30"/>
      <c r="LNM50" s="30"/>
      <c r="LNN50" s="30"/>
      <c r="LNO50" s="30"/>
      <c r="LNP50" s="30"/>
      <c r="LNQ50" s="30"/>
      <c r="LNR50" s="30"/>
      <c r="LNS50" s="30"/>
      <c r="LNT50" s="30"/>
      <c r="LNU50" s="30"/>
      <c r="LNV50" s="30"/>
      <c r="LNW50" s="30"/>
      <c r="LNX50" s="30"/>
      <c r="LNY50" s="30"/>
      <c r="LNZ50" s="30"/>
      <c r="LOA50" s="30"/>
      <c r="LOB50" s="30"/>
      <c r="LOC50" s="30"/>
      <c r="LOD50" s="30"/>
      <c r="LOE50" s="30"/>
      <c r="LOF50" s="30"/>
      <c r="LOG50" s="30"/>
      <c r="LOH50" s="30"/>
      <c r="LOI50" s="30"/>
      <c r="LOJ50" s="30"/>
      <c r="LOK50" s="30"/>
      <c r="LOL50" s="30"/>
      <c r="LOM50" s="30"/>
      <c r="LON50" s="30"/>
      <c r="LOO50" s="30"/>
      <c r="LOP50" s="30"/>
      <c r="LOQ50" s="30"/>
      <c r="LOR50" s="30"/>
      <c r="LOS50" s="30"/>
      <c r="LOT50" s="30"/>
      <c r="LOU50" s="30"/>
      <c r="LOV50" s="30"/>
      <c r="LOW50" s="30"/>
      <c r="LOX50" s="30"/>
      <c r="LOY50" s="30"/>
      <c r="LOZ50" s="30"/>
      <c r="LPA50" s="30"/>
      <c r="LPB50" s="30"/>
      <c r="LPC50" s="30"/>
      <c r="LPD50" s="30"/>
      <c r="LPE50" s="30"/>
      <c r="LPF50" s="30"/>
      <c r="LPG50" s="30"/>
      <c r="LPH50" s="30"/>
      <c r="LPI50" s="30"/>
      <c r="LPJ50" s="30"/>
      <c r="LPK50" s="30"/>
      <c r="LPL50" s="30"/>
      <c r="LPM50" s="30"/>
      <c r="LPN50" s="30"/>
      <c r="LPO50" s="30"/>
      <c r="LPP50" s="30"/>
      <c r="LPQ50" s="30"/>
      <c r="LPR50" s="30"/>
      <c r="LPS50" s="30"/>
      <c r="LPT50" s="30"/>
      <c r="LPU50" s="30"/>
      <c r="LPV50" s="30"/>
      <c r="LPW50" s="30"/>
      <c r="LPX50" s="30"/>
      <c r="LPY50" s="30"/>
      <c r="LPZ50" s="30"/>
      <c r="LQA50" s="30"/>
      <c r="LQB50" s="30"/>
      <c r="LQC50" s="30"/>
      <c r="LQD50" s="30"/>
      <c r="LQE50" s="30"/>
      <c r="LQF50" s="30"/>
      <c r="LQG50" s="30"/>
      <c r="LQH50" s="30"/>
      <c r="LQI50" s="30"/>
      <c r="LQJ50" s="30"/>
      <c r="LQK50" s="30"/>
      <c r="LQL50" s="30"/>
      <c r="LQM50" s="30"/>
      <c r="LQN50" s="30"/>
      <c r="LQO50" s="30"/>
      <c r="LQP50" s="30"/>
      <c r="LQQ50" s="30"/>
      <c r="LQR50" s="30"/>
      <c r="LQS50" s="30"/>
      <c r="LQT50" s="30"/>
      <c r="LQU50" s="30"/>
      <c r="LQV50" s="30"/>
      <c r="LQW50" s="30"/>
      <c r="LQX50" s="30"/>
      <c r="LQY50" s="30"/>
      <c r="LQZ50" s="30"/>
      <c r="LRA50" s="30"/>
      <c r="LRB50" s="30"/>
      <c r="LRC50" s="30"/>
      <c r="LRD50" s="30"/>
      <c r="LRE50" s="30"/>
      <c r="LRF50" s="30"/>
      <c r="LRG50" s="30"/>
      <c r="LRH50" s="30"/>
      <c r="LRI50" s="30"/>
      <c r="LRJ50" s="30"/>
      <c r="LRK50" s="30"/>
      <c r="LRL50" s="30"/>
      <c r="LRM50" s="30"/>
      <c r="LRN50" s="30"/>
      <c r="LRO50" s="30"/>
      <c r="LRP50" s="30"/>
      <c r="LRQ50" s="30"/>
      <c r="LRR50" s="30"/>
      <c r="LRS50" s="30"/>
      <c r="LRT50" s="30"/>
      <c r="LRU50" s="30"/>
      <c r="LRV50" s="30"/>
      <c r="LRW50" s="30"/>
      <c r="LRX50" s="30"/>
      <c r="LRY50" s="30"/>
      <c r="LRZ50" s="30"/>
      <c r="LSA50" s="30"/>
      <c r="LSB50" s="30"/>
      <c r="LSC50" s="30"/>
      <c r="LSD50" s="30"/>
      <c r="LSE50" s="30"/>
      <c r="LSF50" s="30"/>
      <c r="LSG50" s="30"/>
      <c r="LSH50" s="30"/>
      <c r="LSI50" s="30"/>
      <c r="LSJ50" s="30"/>
      <c r="LSK50" s="30"/>
      <c r="LSL50" s="30"/>
      <c r="LSM50" s="30"/>
      <c r="LSN50" s="30"/>
      <c r="LSO50" s="30"/>
      <c r="LSP50" s="30"/>
      <c r="LSQ50" s="30"/>
      <c r="LSR50" s="30"/>
      <c r="LSS50" s="30"/>
      <c r="LST50" s="30"/>
      <c r="LSU50" s="30"/>
      <c r="LSV50" s="30"/>
      <c r="LSW50" s="30"/>
      <c r="LSX50" s="30"/>
      <c r="LSY50" s="30"/>
      <c r="LSZ50" s="30"/>
      <c r="LTA50" s="30"/>
      <c r="LTB50" s="30"/>
      <c r="LTC50" s="30"/>
      <c r="LTD50" s="30"/>
      <c r="LTE50" s="30"/>
      <c r="LTF50" s="30"/>
      <c r="LTG50" s="30"/>
      <c r="LTH50" s="30"/>
      <c r="LTI50" s="30"/>
      <c r="LTJ50" s="30"/>
      <c r="LTK50" s="30"/>
      <c r="LTL50" s="30"/>
      <c r="LTM50" s="30"/>
      <c r="LTN50" s="30"/>
      <c r="LTO50" s="30"/>
      <c r="LTP50" s="30"/>
      <c r="LTQ50" s="30"/>
      <c r="LTR50" s="30"/>
      <c r="LTS50" s="30"/>
      <c r="LTT50" s="30"/>
      <c r="LTU50" s="30"/>
      <c r="LTV50" s="30"/>
      <c r="LTW50" s="30"/>
      <c r="LTX50" s="30"/>
      <c r="LTY50" s="30"/>
      <c r="LTZ50" s="30"/>
      <c r="LUA50" s="30"/>
      <c r="LUB50" s="30"/>
      <c r="LUC50" s="30"/>
      <c r="LUD50" s="30"/>
      <c r="LUE50" s="30"/>
      <c r="LUF50" s="30"/>
      <c r="LUG50" s="30"/>
      <c r="LUH50" s="30"/>
      <c r="LUI50" s="30"/>
      <c r="LUJ50" s="30"/>
      <c r="LUK50" s="30"/>
      <c r="LUL50" s="30"/>
      <c r="LUM50" s="30"/>
      <c r="LUN50" s="30"/>
      <c r="LUO50" s="30"/>
      <c r="LUP50" s="30"/>
      <c r="LUQ50" s="30"/>
      <c r="LUR50" s="30"/>
      <c r="LUS50" s="30"/>
      <c r="LUT50" s="30"/>
      <c r="LUU50" s="30"/>
      <c r="LUV50" s="30"/>
      <c r="LUW50" s="30"/>
      <c r="LUX50" s="30"/>
      <c r="LUY50" s="30"/>
      <c r="LUZ50" s="30"/>
      <c r="LVA50" s="30"/>
      <c r="LVB50" s="30"/>
      <c r="LVC50" s="30"/>
      <c r="LVD50" s="30"/>
      <c r="LVE50" s="30"/>
      <c r="LVF50" s="30"/>
      <c r="LVG50" s="30"/>
      <c r="LVH50" s="30"/>
      <c r="LVI50" s="30"/>
      <c r="LVJ50" s="30"/>
      <c r="LVK50" s="30"/>
      <c r="LVL50" s="30"/>
      <c r="LVM50" s="30"/>
      <c r="LVN50" s="30"/>
      <c r="LVO50" s="30"/>
      <c r="LVP50" s="30"/>
      <c r="LVQ50" s="30"/>
      <c r="LVR50" s="30"/>
      <c r="LVS50" s="30"/>
      <c r="LVT50" s="30"/>
      <c r="LVU50" s="30"/>
      <c r="LVV50" s="30"/>
      <c r="LVW50" s="30"/>
      <c r="LVX50" s="30"/>
      <c r="LVY50" s="30"/>
      <c r="LVZ50" s="30"/>
      <c r="LWA50" s="30"/>
      <c r="LWB50" s="30"/>
      <c r="LWC50" s="30"/>
      <c r="LWD50" s="30"/>
      <c r="LWE50" s="30"/>
      <c r="LWF50" s="30"/>
      <c r="LWG50" s="30"/>
      <c r="LWH50" s="30"/>
      <c r="LWI50" s="30"/>
      <c r="LWJ50" s="30"/>
      <c r="LWK50" s="30"/>
      <c r="LWL50" s="30"/>
      <c r="LWM50" s="30"/>
      <c r="LWN50" s="30"/>
      <c r="LWO50" s="30"/>
      <c r="LWP50" s="30"/>
      <c r="LWQ50" s="30"/>
      <c r="LWR50" s="30"/>
      <c r="LWS50" s="30"/>
      <c r="LWT50" s="30"/>
      <c r="LWU50" s="30"/>
      <c r="LWV50" s="30"/>
      <c r="LWW50" s="30"/>
      <c r="LWX50" s="30"/>
      <c r="LWY50" s="30"/>
      <c r="LWZ50" s="30"/>
      <c r="LXA50" s="30"/>
      <c r="LXB50" s="30"/>
      <c r="LXC50" s="30"/>
      <c r="LXD50" s="30"/>
      <c r="LXE50" s="30"/>
      <c r="LXF50" s="30"/>
      <c r="LXG50" s="30"/>
      <c r="LXH50" s="30"/>
      <c r="LXI50" s="30"/>
      <c r="LXJ50" s="30"/>
      <c r="LXK50" s="30"/>
      <c r="LXL50" s="30"/>
      <c r="LXM50" s="30"/>
      <c r="LXN50" s="30"/>
      <c r="LXO50" s="30"/>
      <c r="LXP50" s="30"/>
      <c r="LXQ50" s="30"/>
      <c r="LXR50" s="30"/>
      <c r="LXS50" s="30"/>
      <c r="LXT50" s="30"/>
      <c r="LXU50" s="30"/>
      <c r="LXV50" s="30"/>
      <c r="LXW50" s="30"/>
      <c r="LXX50" s="30"/>
      <c r="LXY50" s="30"/>
      <c r="LXZ50" s="30"/>
      <c r="LYA50" s="30"/>
      <c r="LYB50" s="30"/>
      <c r="LYC50" s="30"/>
      <c r="LYD50" s="30"/>
      <c r="LYE50" s="30"/>
      <c r="LYF50" s="30"/>
      <c r="LYG50" s="30"/>
      <c r="LYH50" s="30"/>
      <c r="LYI50" s="30"/>
      <c r="LYJ50" s="30"/>
      <c r="LYK50" s="30"/>
      <c r="LYL50" s="30"/>
      <c r="LYM50" s="30"/>
      <c r="LYN50" s="30"/>
      <c r="LYO50" s="30"/>
      <c r="LYP50" s="30"/>
      <c r="LYQ50" s="30"/>
      <c r="LYR50" s="30"/>
      <c r="LYS50" s="30"/>
      <c r="LYT50" s="30"/>
      <c r="LYU50" s="30"/>
      <c r="LYV50" s="30"/>
      <c r="LYW50" s="30"/>
      <c r="LYX50" s="30"/>
      <c r="LYY50" s="30"/>
      <c r="LYZ50" s="30"/>
      <c r="LZA50" s="30"/>
      <c r="LZB50" s="30"/>
      <c r="LZC50" s="30"/>
      <c r="LZD50" s="30"/>
      <c r="LZE50" s="30"/>
      <c r="LZF50" s="30"/>
      <c r="LZG50" s="30"/>
      <c r="LZH50" s="30"/>
      <c r="LZI50" s="30"/>
      <c r="LZJ50" s="30"/>
      <c r="LZK50" s="30"/>
      <c r="LZL50" s="30"/>
      <c r="LZM50" s="30"/>
      <c r="LZN50" s="30"/>
      <c r="LZO50" s="30"/>
      <c r="LZP50" s="30"/>
      <c r="LZQ50" s="30"/>
      <c r="LZR50" s="30"/>
      <c r="LZS50" s="30"/>
      <c r="LZT50" s="30"/>
      <c r="LZU50" s="30"/>
      <c r="LZV50" s="30"/>
      <c r="LZW50" s="30"/>
      <c r="LZX50" s="30"/>
      <c r="LZY50" s="30"/>
      <c r="LZZ50" s="30"/>
      <c r="MAA50" s="30"/>
      <c r="MAB50" s="30"/>
      <c r="MAC50" s="30"/>
      <c r="MAD50" s="30"/>
      <c r="MAE50" s="30"/>
      <c r="MAF50" s="30"/>
      <c r="MAG50" s="30"/>
      <c r="MAH50" s="30"/>
      <c r="MAI50" s="30"/>
      <c r="MAJ50" s="30"/>
      <c r="MAK50" s="30"/>
      <c r="MAL50" s="30"/>
      <c r="MAM50" s="30"/>
      <c r="MAN50" s="30"/>
      <c r="MAO50" s="30"/>
      <c r="MAP50" s="30"/>
      <c r="MAQ50" s="30"/>
      <c r="MAR50" s="30"/>
      <c r="MAS50" s="30"/>
      <c r="MAT50" s="30"/>
      <c r="MAU50" s="30"/>
      <c r="MAV50" s="30"/>
      <c r="MAW50" s="30"/>
      <c r="MAX50" s="30"/>
      <c r="MAY50" s="30"/>
      <c r="MAZ50" s="30"/>
      <c r="MBA50" s="30"/>
      <c r="MBB50" s="30"/>
      <c r="MBC50" s="30"/>
      <c r="MBD50" s="30"/>
      <c r="MBE50" s="30"/>
      <c r="MBF50" s="30"/>
      <c r="MBG50" s="30"/>
      <c r="MBH50" s="30"/>
      <c r="MBI50" s="30"/>
      <c r="MBJ50" s="30"/>
      <c r="MBK50" s="30"/>
      <c r="MBL50" s="30"/>
      <c r="MBM50" s="30"/>
      <c r="MBN50" s="30"/>
      <c r="MBO50" s="30"/>
      <c r="MBP50" s="30"/>
      <c r="MBQ50" s="30"/>
      <c r="MBR50" s="30"/>
      <c r="MBS50" s="30"/>
      <c r="MBT50" s="30"/>
      <c r="MBU50" s="30"/>
      <c r="MBV50" s="30"/>
      <c r="MBW50" s="30"/>
      <c r="MBX50" s="30"/>
      <c r="MBY50" s="30"/>
      <c r="MBZ50" s="30"/>
      <c r="MCA50" s="30"/>
      <c r="MCB50" s="30"/>
      <c r="MCC50" s="30"/>
      <c r="MCD50" s="30"/>
      <c r="MCE50" s="30"/>
      <c r="MCF50" s="30"/>
      <c r="MCG50" s="30"/>
      <c r="MCH50" s="30"/>
      <c r="MCI50" s="30"/>
      <c r="MCJ50" s="30"/>
      <c r="MCK50" s="30"/>
      <c r="MCL50" s="30"/>
      <c r="MCM50" s="30"/>
      <c r="MCN50" s="30"/>
      <c r="MCO50" s="30"/>
      <c r="MCP50" s="30"/>
      <c r="MCQ50" s="30"/>
      <c r="MCR50" s="30"/>
      <c r="MCS50" s="30"/>
      <c r="MCT50" s="30"/>
      <c r="MCU50" s="30"/>
      <c r="MCV50" s="30"/>
      <c r="MCW50" s="30"/>
      <c r="MCX50" s="30"/>
      <c r="MCY50" s="30"/>
      <c r="MCZ50" s="30"/>
      <c r="MDA50" s="30"/>
      <c r="MDB50" s="30"/>
      <c r="MDC50" s="30"/>
      <c r="MDD50" s="30"/>
      <c r="MDE50" s="30"/>
      <c r="MDF50" s="30"/>
      <c r="MDG50" s="30"/>
      <c r="MDH50" s="30"/>
      <c r="MDI50" s="30"/>
      <c r="MDJ50" s="30"/>
      <c r="MDK50" s="30"/>
      <c r="MDL50" s="30"/>
      <c r="MDM50" s="30"/>
      <c r="MDN50" s="30"/>
      <c r="MDO50" s="30"/>
      <c r="MDP50" s="30"/>
      <c r="MDQ50" s="30"/>
      <c r="MDR50" s="30"/>
      <c r="MDS50" s="30"/>
      <c r="MDT50" s="30"/>
      <c r="MDU50" s="30"/>
      <c r="MDV50" s="30"/>
      <c r="MDW50" s="30"/>
      <c r="MDX50" s="30"/>
      <c r="MDY50" s="30"/>
      <c r="MDZ50" s="30"/>
      <c r="MEA50" s="30"/>
      <c r="MEB50" s="30"/>
      <c r="MEC50" s="30"/>
      <c r="MED50" s="30"/>
      <c r="MEE50" s="30"/>
      <c r="MEF50" s="30"/>
      <c r="MEG50" s="30"/>
      <c r="MEH50" s="30"/>
      <c r="MEI50" s="30"/>
      <c r="MEJ50" s="30"/>
      <c r="MEK50" s="30"/>
      <c r="MEL50" s="30"/>
      <c r="MEM50" s="30"/>
      <c r="MEN50" s="30"/>
      <c r="MEO50" s="30"/>
      <c r="MEP50" s="30"/>
      <c r="MEQ50" s="30"/>
      <c r="MER50" s="30"/>
      <c r="MES50" s="30"/>
      <c r="MET50" s="30"/>
      <c r="MEU50" s="30"/>
      <c r="MEV50" s="30"/>
      <c r="MEW50" s="30"/>
      <c r="MEX50" s="30"/>
      <c r="MEY50" s="30"/>
      <c r="MEZ50" s="30"/>
      <c r="MFA50" s="30"/>
      <c r="MFB50" s="30"/>
      <c r="MFC50" s="30"/>
      <c r="MFD50" s="30"/>
      <c r="MFE50" s="30"/>
      <c r="MFF50" s="30"/>
      <c r="MFG50" s="30"/>
      <c r="MFH50" s="30"/>
      <c r="MFI50" s="30"/>
      <c r="MFJ50" s="30"/>
      <c r="MFK50" s="30"/>
      <c r="MFL50" s="30"/>
      <c r="MFM50" s="30"/>
      <c r="MFN50" s="30"/>
      <c r="MFO50" s="30"/>
      <c r="MFP50" s="30"/>
      <c r="MFQ50" s="30"/>
      <c r="MFR50" s="30"/>
      <c r="MFS50" s="30"/>
      <c r="MFT50" s="30"/>
      <c r="MFU50" s="30"/>
      <c r="MFV50" s="30"/>
      <c r="MFW50" s="30"/>
      <c r="MFX50" s="30"/>
      <c r="MFY50" s="30"/>
      <c r="MFZ50" s="30"/>
      <c r="MGA50" s="30"/>
      <c r="MGB50" s="30"/>
      <c r="MGC50" s="30"/>
      <c r="MGD50" s="30"/>
      <c r="MGE50" s="30"/>
      <c r="MGF50" s="30"/>
      <c r="MGG50" s="30"/>
      <c r="MGH50" s="30"/>
      <c r="MGI50" s="30"/>
      <c r="MGJ50" s="30"/>
      <c r="MGK50" s="30"/>
      <c r="MGL50" s="30"/>
      <c r="MGM50" s="30"/>
      <c r="MGN50" s="30"/>
      <c r="MGO50" s="30"/>
      <c r="MGP50" s="30"/>
      <c r="MGQ50" s="30"/>
      <c r="MGR50" s="30"/>
      <c r="MGS50" s="30"/>
      <c r="MGT50" s="30"/>
      <c r="MGU50" s="30"/>
      <c r="MGV50" s="30"/>
      <c r="MGW50" s="30"/>
      <c r="MGX50" s="30"/>
      <c r="MGY50" s="30"/>
      <c r="MGZ50" s="30"/>
      <c r="MHA50" s="30"/>
      <c r="MHB50" s="30"/>
      <c r="MHC50" s="30"/>
      <c r="MHD50" s="30"/>
      <c r="MHE50" s="30"/>
      <c r="MHF50" s="30"/>
      <c r="MHG50" s="30"/>
      <c r="MHH50" s="30"/>
      <c r="MHI50" s="30"/>
      <c r="MHJ50" s="30"/>
      <c r="MHK50" s="30"/>
      <c r="MHL50" s="30"/>
      <c r="MHM50" s="30"/>
      <c r="MHN50" s="30"/>
      <c r="MHO50" s="30"/>
      <c r="MHP50" s="30"/>
      <c r="MHQ50" s="30"/>
      <c r="MHR50" s="30"/>
      <c r="MHS50" s="30"/>
      <c r="MHT50" s="30"/>
      <c r="MHU50" s="30"/>
      <c r="MHV50" s="30"/>
      <c r="MHW50" s="30"/>
      <c r="MHX50" s="30"/>
      <c r="MHY50" s="30"/>
      <c r="MHZ50" s="30"/>
      <c r="MIA50" s="30"/>
      <c r="MIB50" s="30"/>
      <c r="MIC50" s="30"/>
      <c r="MID50" s="30"/>
      <c r="MIE50" s="30"/>
      <c r="MIF50" s="30"/>
      <c r="MIG50" s="30"/>
      <c r="MIH50" s="30"/>
      <c r="MII50" s="30"/>
      <c r="MIJ50" s="30"/>
      <c r="MIK50" s="30"/>
      <c r="MIL50" s="30"/>
      <c r="MIM50" s="30"/>
      <c r="MIN50" s="30"/>
      <c r="MIO50" s="30"/>
      <c r="MIP50" s="30"/>
      <c r="MIQ50" s="30"/>
      <c r="MIR50" s="30"/>
      <c r="MIS50" s="30"/>
      <c r="MIT50" s="30"/>
      <c r="MIU50" s="30"/>
      <c r="MIV50" s="30"/>
      <c r="MIW50" s="30"/>
      <c r="MIX50" s="30"/>
      <c r="MIY50" s="30"/>
      <c r="MIZ50" s="30"/>
      <c r="MJA50" s="30"/>
      <c r="MJB50" s="30"/>
      <c r="MJC50" s="30"/>
      <c r="MJD50" s="30"/>
      <c r="MJE50" s="30"/>
      <c r="MJF50" s="30"/>
      <c r="MJG50" s="30"/>
      <c r="MJH50" s="30"/>
      <c r="MJI50" s="30"/>
      <c r="MJJ50" s="30"/>
      <c r="MJK50" s="30"/>
      <c r="MJL50" s="30"/>
      <c r="MJM50" s="30"/>
      <c r="MJN50" s="30"/>
      <c r="MJO50" s="30"/>
      <c r="MJP50" s="30"/>
      <c r="MJQ50" s="30"/>
      <c r="MJR50" s="30"/>
      <c r="MJS50" s="30"/>
      <c r="MJT50" s="30"/>
      <c r="MJU50" s="30"/>
      <c r="MJV50" s="30"/>
      <c r="MJW50" s="30"/>
      <c r="MJX50" s="30"/>
      <c r="MJY50" s="30"/>
      <c r="MJZ50" s="30"/>
      <c r="MKA50" s="30"/>
      <c r="MKB50" s="30"/>
      <c r="MKC50" s="30"/>
      <c r="MKD50" s="30"/>
      <c r="MKE50" s="30"/>
      <c r="MKF50" s="30"/>
      <c r="MKG50" s="30"/>
      <c r="MKH50" s="30"/>
      <c r="MKI50" s="30"/>
      <c r="MKJ50" s="30"/>
      <c r="MKK50" s="30"/>
      <c r="MKL50" s="30"/>
      <c r="MKM50" s="30"/>
      <c r="MKN50" s="30"/>
      <c r="MKO50" s="30"/>
      <c r="MKP50" s="30"/>
      <c r="MKQ50" s="30"/>
      <c r="MKR50" s="30"/>
      <c r="MKS50" s="30"/>
      <c r="MKT50" s="30"/>
      <c r="MKU50" s="30"/>
      <c r="MKV50" s="30"/>
      <c r="MKW50" s="30"/>
      <c r="MKX50" s="30"/>
      <c r="MKY50" s="30"/>
      <c r="MKZ50" s="30"/>
      <c r="MLA50" s="30"/>
      <c r="MLB50" s="30"/>
      <c r="MLC50" s="30"/>
      <c r="MLD50" s="30"/>
      <c r="MLE50" s="30"/>
      <c r="MLF50" s="30"/>
      <c r="MLG50" s="30"/>
      <c r="MLH50" s="30"/>
      <c r="MLI50" s="30"/>
      <c r="MLJ50" s="30"/>
      <c r="MLK50" s="30"/>
      <c r="MLL50" s="30"/>
      <c r="MLM50" s="30"/>
      <c r="MLN50" s="30"/>
      <c r="MLO50" s="30"/>
      <c r="MLP50" s="30"/>
      <c r="MLQ50" s="30"/>
      <c r="MLR50" s="30"/>
      <c r="MLS50" s="30"/>
      <c r="MLT50" s="30"/>
      <c r="MLU50" s="30"/>
      <c r="MLV50" s="30"/>
      <c r="MLW50" s="30"/>
      <c r="MLX50" s="30"/>
      <c r="MLY50" s="30"/>
      <c r="MLZ50" s="30"/>
      <c r="MMA50" s="30"/>
      <c r="MMB50" s="30"/>
      <c r="MMC50" s="30"/>
      <c r="MMD50" s="30"/>
      <c r="MME50" s="30"/>
      <c r="MMF50" s="30"/>
      <c r="MMG50" s="30"/>
      <c r="MMH50" s="30"/>
      <c r="MMI50" s="30"/>
      <c r="MMJ50" s="30"/>
      <c r="MMK50" s="30"/>
      <c r="MML50" s="30"/>
      <c r="MMM50" s="30"/>
      <c r="MMN50" s="30"/>
      <c r="MMO50" s="30"/>
      <c r="MMP50" s="30"/>
      <c r="MMQ50" s="30"/>
      <c r="MMR50" s="30"/>
      <c r="MMS50" s="30"/>
      <c r="MMT50" s="30"/>
      <c r="MMU50" s="30"/>
      <c r="MMV50" s="30"/>
      <c r="MMW50" s="30"/>
      <c r="MMX50" s="30"/>
      <c r="MMY50" s="30"/>
      <c r="MMZ50" s="30"/>
      <c r="MNA50" s="30"/>
      <c r="MNB50" s="30"/>
      <c r="MNC50" s="30"/>
      <c r="MND50" s="30"/>
      <c r="MNE50" s="30"/>
      <c r="MNF50" s="30"/>
      <c r="MNG50" s="30"/>
      <c r="MNH50" s="30"/>
      <c r="MNI50" s="30"/>
      <c r="MNJ50" s="30"/>
      <c r="MNK50" s="30"/>
      <c r="MNL50" s="30"/>
      <c r="MNM50" s="30"/>
      <c r="MNN50" s="30"/>
      <c r="MNO50" s="30"/>
      <c r="MNP50" s="30"/>
      <c r="MNQ50" s="30"/>
      <c r="MNR50" s="30"/>
      <c r="MNS50" s="30"/>
      <c r="MNT50" s="30"/>
      <c r="MNU50" s="30"/>
      <c r="MNV50" s="30"/>
      <c r="MNW50" s="30"/>
      <c r="MNX50" s="30"/>
      <c r="MNY50" s="30"/>
      <c r="MNZ50" s="30"/>
      <c r="MOA50" s="30"/>
      <c r="MOB50" s="30"/>
      <c r="MOC50" s="30"/>
      <c r="MOD50" s="30"/>
      <c r="MOE50" s="30"/>
      <c r="MOF50" s="30"/>
      <c r="MOG50" s="30"/>
      <c r="MOH50" s="30"/>
      <c r="MOI50" s="30"/>
      <c r="MOJ50" s="30"/>
      <c r="MOK50" s="30"/>
      <c r="MOL50" s="30"/>
      <c r="MOM50" s="30"/>
      <c r="MON50" s="30"/>
      <c r="MOO50" s="30"/>
      <c r="MOP50" s="30"/>
      <c r="MOQ50" s="30"/>
      <c r="MOR50" s="30"/>
      <c r="MOS50" s="30"/>
      <c r="MOT50" s="30"/>
      <c r="MOU50" s="30"/>
      <c r="MOV50" s="30"/>
      <c r="MOW50" s="30"/>
      <c r="MOX50" s="30"/>
      <c r="MOY50" s="30"/>
      <c r="MOZ50" s="30"/>
      <c r="MPA50" s="30"/>
      <c r="MPB50" s="30"/>
      <c r="MPC50" s="30"/>
      <c r="MPD50" s="30"/>
      <c r="MPE50" s="30"/>
      <c r="MPF50" s="30"/>
      <c r="MPG50" s="30"/>
      <c r="MPH50" s="30"/>
      <c r="MPI50" s="30"/>
      <c r="MPJ50" s="30"/>
      <c r="MPK50" s="30"/>
      <c r="MPL50" s="30"/>
      <c r="MPM50" s="30"/>
      <c r="MPN50" s="30"/>
      <c r="MPO50" s="30"/>
      <c r="MPP50" s="30"/>
      <c r="MPQ50" s="30"/>
      <c r="MPR50" s="30"/>
      <c r="MPS50" s="30"/>
      <c r="MPT50" s="30"/>
      <c r="MPU50" s="30"/>
      <c r="MPV50" s="30"/>
      <c r="MPW50" s="30"/>
      <c r="MPX50" s="30"/>
      <c r="MPY50" s="30"/>
      <c r="MPZ50" s="30"/>
      <c r="MQA50" s="30"/>
      <c r="MQB50" s="30"/>
      <c r="MQC50" s="30"/>
      <c r="MQD50" s="30"/>
      <c r="MQE50" s="30"/>
      <c r="MQF50" s="30"/>
      <c r="MQG50" s="30"/>
      <c r="MQH50" s="30"/>
      <c r="MQI50" s="30"/>
      <c r="MQJ50" s="30"/>
      <c r="MQK50" s="30"/>
      <c r="MQL50" s="30"/>
      <c r="MQM50" s="30"/>
      <c r="MQN50" s="30"/>
      <c r="MQO50" s="30"/>
      <c r="MQP50" s="30"/>
      <c r="MQQ50" s="30"/>
      <c r="MQR50" s="30"/>
      <c r="MQS50" s="30"/>
      <c r="MQT50" s="30"/>
      <c r="MQU50" s="30"/>
      <c r="MQV50" s="30"/>
      <c r="MQW50" s="30"/>
      <c r="MQX50" s="30"/>
      <c r="MQY50" s="30"/>
      <c r="MQZ50" s="30"/>
      <c r="MRA50" s="30"/>
      <c r="MRB50" s="30"/>
      <c r="MRC50" s="30"/>
      <c r="MRD50" s="30"/>
      <c r="MRE50" s="30"/>
      <c r="MRF50" s="30"/>
      <c r="MRG50" s="30"/>
      <c r="MRH50" s="30"/>
      <c r="MRI50" s="30"/>
      <c r="MRJ50" s="30"/>
      <c r="MRK50" s="30"/>
      <c r="MRL50" s="30"/>
      <c r="MRM50" s="30"/>
      <c r="MRN50" s="30"/>
      <c r="MRO50" s="30"/>
      <c r="MRP50" s="30"/>
      <c r="MRQ50" s="30"/>
      <c r="MRR50" s="30"/>
      <c r="MRS50" s="30"/>
      <c r="MRT50" s="30"/>
      <c r="MRU50" s="30"/>
      <c r="MRV50" s="30"/>
      <c r="MRW50" s="30"/>
      <c r="MRX50" s="30"/>
      <c r="MRY50" s="30"/>
      <c r="MRZ50" s="30"/>
      <c r="MSA50" s="30"/>
      <c r="MSB50" s="30"/>
      <c r="MSC50" s="30"/>
      <c r="MSD50" s="30"/>
      <c r="MSE50" s="30"/>
      <c r="MSF50" s="30"/>
      <c r="MSG50" s="30"/>
      <c r="MSH50" s="30"/>
      <c r="MSI50" s="30"/>
      <c r="MSJ50" s="30"/>
      <c r="MSK50" s="30"/>
      <c r="MSL50" s="30"/>
      <c r="MSM50" s="30"/>
      <c r="MSN50" s="30"/>
      <c r="MSO50" s="30"/>
      <c r="MSP50" s="30"/>
      <c r="MSQ50" s="30"/>
      <c r="MSR50" s="30"/>
      <c r="MSS50" s="30"/>
      <c r="MST50" s="30"/>
      <c r="MSU50" s="30"/>
      <c r="MSV50" s="30"/>
      <c r="MSW50" s="30"/>
      <c r="MSX50" s="30"/>
      <c r="MSY50" s="30"/>
      <c r="MSZ50" s="30"/>
      <c r="MTA50" s="30"/>
      <c r="MTB50" s="30"/>
      <c r="MTC50" s="30"/>
      <c r="MTD50" s="30"/>
      <c r="MTE50" s="30"/>
      <c r="MTF50" s="30"/>
      <c r="MTG50" s="30"/>
      <c r="MTH50" s="30"/>
      <c r="MTI50" s="30"/>
      <c r="MTJ50" s="30"/>
      <c r="MTK50" s="30"/>
      <c r="MTL50" s="30"/>
      <c r="MTM50" s="30"/>
      <c r="MTN50" s="30"/>
      <c r="MTO50" s="30"/>
      <c r="MTP50" s="30"/>
      <c r="MTQ50" s="30"/>
      <c r="MTR50" s="30"/>
      <c r="MTS50" s="30"/>
      <c r="MTT50" s="30"/>
      <c r="MTU50" s="30"/>
      <c r="MTV50" s="30"/>
      <c r="MTW50" s="30"/>
      <c r="MTX50" s="30"/>
      <c r="MTY50" s="30"/>
      <c r="MTZ50" s="30"/>
      <c r="MUA50" s="30"/>
      <c r="MUB50" s="30"/>
      <c r="MUC50" s="30"/>
      <c r="MUD50" s="30"/>
      <c r="MUE50" s="30"/>
      <c r="MUF50" s="30"/>
      <c r="MUG50" s="30"/>
      <c r="MUH50" s="30"/>
      <c r="MUI50" s="30"/>
      <c r="MUJ50" s="30"/>
      <c r="MUK50" s="30"/>
      <c r="MUL50" s="30"/>
      <c r="MUM50" s="30"/>
      <c r="MUN50" s="30"/>
      <c r="MUO50" s="30"/>
      <c r="MUP50" s="30"/>
      <c r="MUQ50" s="30"/>
      <c r="MUR50" s="30"/>
      <c r="MUS50" s="30"/>
      <c r="MUT50" s="30"/>
      <c r="MUU50" s="30"/>
      <c r="MUV50" s="30"/>
      <c r="MUW50" s="30"/>
      <c r="MUX50" s="30"/>
      <c r="MUY50" s="30"/>
      <c r="MUZ50" s="30"/>
      <c r="MVA50" s="30"/>
      <c r="MVB50" s="30"/>
      <c r="MVC50" s="30"/>
      <c r="MVD50" s="30"/>
      <c r="MVE50" s="30"/>
      <c r="MVF50" s="30"/>
      <c r="MVG50" s="30"/>
      <c r="MVH50" s="30"/>
      <c r="MVI50" s="30"/>
      <c r="MVJ50" s="30"/>
      <c r="MVK50" s="30"/>
      <c r="MVL50" s="30"/>
      <c r="MVM50" s="30"/>
      <c r="MVN50" s="30"/>
      <c r="MVO50" s="30"/>
      <c r="MVP50" s="30"/>
      <c r="MVQ50" s="30"/>
      <c r="MVR50" s="30"/>
      <c r="MVS50" s="30"/>
      <c r="MVT50" s="30"/>
      <c r="MVU50" s="30"/>
      <c r="MVV50" s="30"/>
      <c r="MVW50" s="30"/>
      <c r="MVX50" s="30"/>
      <c r="MVY50" s="30"/>
      <c r="MVZ50" s="30"/>
      <c r="MWA50" s="30"/>
      <c r="MWB50" s="30"/>
      <c r="MWC50" s="30"/>
      <c r="MWD50" s="30"/>
      <c r="MWE50" s="30"/>
      <c r="MWF50" s="30"/>
      <c r="MWG50" s="30"/>
      <c r="MWH50" s="30"/>
      <c r="MWI50" s="30"/>
      <c r="MWJ50" s="30"/>
      <c r="MWK50" s="30"/>
      <c r="MWL50" s="30"/>
      <c r="MWM50" s="30"/>
      <c r="MWN50" s="30"/>
      <c r="MWO50" s="30"/>
      <c r="MWP50" s="30"/>
      <c r="MWQ50" s="30"/>
      <c r="MWR50" s="30"/>
      <c r="MWS50" s="30"/>
      <c r="MWT50" s="30"/>
      <c r="MWU50" s="30"/>
      <c r="MWV50" s="30"/>
      <c r="MWW50" s="30"/>
      <c r="MWX50" s="30"/>
      <c r="MWY50" s="30"/>
      <c r="MWZ50" s="30"/>
      <c r="MXA50" s="30"/>
      <c r="MXB50" s="30"/>
      <c r="MXC50" s="30"/>
      <c r="MXD50" s="30"/>
      <c r="MXE50" s="30"/>
      <c r="MXF50" s="30"/>
      <c r="MXG50" s="30"/>
      <c r="MXH50" s="30"/>
      <c r="MXI50" s="30"/>
      <c r="MXJ50" s="30"/>
      <c r="MXK50" s="30"/>
      <c r="MXL50" s="30"/>
      <c r="MXM50" s="30"/>
      <c r="MXN50" s="30"/>
      <c r="MXO50" s="30"/>
      <c r="MXP50" s="30"/>
      <c r="MXQ50" s="30"/>
      <c r="MXR50" s="30"/>
      <c r="MXS50" s="30"/>
      <c r="MXT50" s="30"/>
      <c r="MXU50" s="30"/>
      <c r="MXV50" s="30"/>
      <c r="MXW50" s="30"/>
      <c r="MXX50" s="30"/>
      <c r="MXY50" s="30"/>
      <c r="MXZ50" s="30"/>
      <c r="MYA50" s="30"/>
      <c r="MYB50" s="30"/>
      <c r="MYC50" s="30"/>
      <c r="MYD50" s="30"/>
      <c r="MYE50" s="30"/>
      <c r="MYF50" s="30"/>
      <c r="MYG50" s="30"/>
      <c r="MYH50" s="30"/>
      <c r="MYI50" s="30"/>
      <c r="MYJ50" s="30"/>
      <c r="MYK50" s="30"/>
      <c r="MYL50" s="30"/>
      <c r="MYM50" s="30"/>
      <c r="MYN50" s="30"/>
      <c r="MYO50" s="30"/>
      <c r="MYP50" s="30"/>
      <c r="MYQ50" s="30"/>
      <c r="MYR50" s="30"/>
      <c r="MYS50" s="30"/>
      <c r="MYT50" s="30"/>
      <c r="MYU50" s="30"/>
      <c r="MYV50" s="30"/>
      <c r="MYW50" s="30"/>
      <c r="MYX50" s="30"/>
      <c r="MYY50" s="30"/>
      <c r="MYZ50" s="30"/>
      <c r="MZA50" s="30"/>
      <c r="MZB50" s="30"/>
      <c r="MZC50" s="30"/>
      <c r="MZD50" s="30"/>
      <c r="MZE50" s="30"/>
      <c r="MZF50" s="30"/>
      <c r="MZG50" s="30"/>
      <c r="MZH50" s="30"/>
      <c r="MZI50" s="30"/>
      <c r="MZJ50" s="30"/>
      <c r="MZK50" s="30"/>
      <c r="MZL50" s="30"/>
      <c r="MZM50" s="30"/>
      <c r="MZN50" s="30"/>
      <c r="MZO50" s="30"/>
      <c r="MZP50" s="30"/>
      <c r="MZQ50" s="30"/>
      <c r="MZR50" s="30"/>
      <c r="MZS50" s="30"/>
      <c r="MZT50" s="30"/>
      <c r="MZU50" s="30"/>
      <c r="MZV50" s="30"/>
      <c r="MZW50" s="30"/>
      <c r="MZX50" s="30"/>
      <c r="MZY50" s="30"/>
      <c r="MZZ50" s="30"/>
      <c r="NAA50" s="30"/>
      <c r="NAB50" s="30"/>
      <c r="NAC50" s="30"/>
      <c r="NAD50" s="30"/>
      <c r="NAE50" s="30"/>
      <c r="NAF50" s="30"/>
      <c r="NAG50" s="30"/>
      <c r="NAH50" s="30"/>
      <c r="NAI50" s="30"/>
      <c r="NAJ50" s="30"/>
      <c r="NAK50" s="30"/>
      <c r="NAL50" s="30"/>
      <c r="NAM50" s="30"/>
      <c r="NAN50" s="30"/>
      <c r="NAO50" s="30"/>
      <c r="NAP50" s="30"/>
      <c r="NAQ50" s="30"/>
      <c r="NAR50" s="30"/>
      <c r="NAS50" s="30"/>
      <c r="NAT50" s="30"/>
      <c r="NAU50" s="30"/>
      <c r="NAV50" s="30"/>
      <c r="NAW50" s="30"/>
      <c r="NAX50" s="30"/>
      <c r="NAY50" s="30"/>
      <c r="NAZ50" s="30"/>
      <c r="NBA50" s="30"/>
      <c r="NBB50" s="30"/>
      <c r="NBC50" s="30"/>
      <c r="NBD50" s="30"/>
      <c r="NBE50" s="30"/>
      <c r="NBF50" s="30"/>
      <c r="NBG50" s="30"/>
      <c r="NBH50" s="30"/>
      <c r="NBI50" s="30"/>
      <c r="NBJ50" s="30"/>
      <c r="NBK50" s="30"/>
      <c r="NBL50" s="30"/>
      <c r="NBM50" s="30"/>
      <c r="NBN50" s="30"/>
      <c r="NBO50" s="30"/>
      <c r="NBP50" s="30"/>
      <c r="NBQ50" s="30"/>
      <c r="NBR50" s="30"/>
      <c r="NBS50" s="30"/>
      <c r="NBT50" s="30"/>
      <c r="NBU50" s="30"/>
      <c r="NBV50" s="30"/>
      <c r="NBW50" s="30"/>
      <c r="NBX50" s="30"/>
      <c r="NBY50" s="30"/>
      <c r="NBZ50" s="30"/>
      <c r="NCA50" s="30"/>
      <c r="NCB50" s="30"/>
      <c r="NCC50" s="30"/>
      <c r="NCD50" s="30"/>
      <c r="NCE50" s="30"/>
      <c r="NCF50" s="30"/>
      <c r="NCG50" s="30"/>
      <c r="NCH50" s="30"/>
      <c r="NCI50" s="30"/>
      <c r="NCJ50" s="30"/>
      <c r="NCK50" s="30"/>
      <c r="NCL50" s="30"/>
      <c r="NCM50" s="30"/>
      <c r="NCN50" s="30"/>
      <c r="NCO50" s="30"/>
      <c r="NCP50" s="30"/>
      <c r="NCQ50" s="30"/>
      <c r="NCR50" s="30"/>
      <c r="NCS50" s="30"/>
      <c r="NCT50" s="30"/>
      <c r="NCU50" s="30"/>
      <c r="NCV50" s="30"/>
      <c r="NCW50" s="30"/>
      <c r="NCX50" s="30"/>
      <c r="NCY50" s="30"/>
      <c r="NCZ50" s="30"/>
      <c r="NDA50" s="30"/>
      <c r="NDB50" s="30"/>
      <c r="NDC50" s="30"/>
      <c r="NDD50" s="30"/>
      <c r="NDE50" s="30"/>
      <c r="NDF50" s="30"/>
      <c r="NDG50" s="30"/>
      <c r="NDH50" s="30"/>
      <c r="NDI50" s="30"/>
      <c r="NDJ50" s="30"/>
      <c r="NDK50" s="30"/>
      <c r="NDL50" s="30"/>
      <c r="NDM50" s="30"/>
      <c r="NDN50" s="30"/>
      <c r="NDO50" s="30"/>
      <c r="NDP50" s="30"/>
      <c r="NDQ50" s="30"/>
      <c r="NDR50" s="30"/>
      <c r="NDS50" s="30"/>
      <c r="NDT50" s="30"/>
      <c r="NDU50" s="30"/>
      <c r="NDV50" s="30"/>
      <c r="NDW50" s="30"/>
      <c r="NDX50" s="30"/>
      <c r="NDY50" s="30"/>
      <c r="NDZ50" s="30"/>
      <c r="NEA50" s="30"/>
      <c r="NEB50" s="30"/>
      <c r="NEC50" s="30"/>
      <c r="NED50" s="30"/>
      <c r="NEE50" s="30"/>
      <c r="NEF50" s="30"/>
      <c r="NEG50" s="30"/>
      <c r="NEH50" s="30"/>
      <c r="NEI50" s="30"/>
      <c r="NEJ50" s="30"/>
      <c r="NEK50" s="30"/>
      <c r="NEL50" s="30"/>
      <c r="NEM50" s="30"/>
      <c r="NEN50" s="30"/>
      <c r="NEO50" s="30"/>
      <c r="NEP50" s="30"/>
      <c r="NEQ50" s="30"/>
      <c r="NER50" s="30"/>
      <c r="NES50" s="30"/>
      <c r="NET50" s="30"/>
      <c r="NEU50" s="30"/>
      <c r="NEV50" s="30"/>
      <c r="NEW50" s="30"/>
      <c r="NEX50" s="30"/>
      <c r="NEY50" s="30"/>
      <c r="NEZ50" s="30"/>
      <c r="NFA50" s="30"/>
      <c r="NFB50" s="30"/>
      <c r="NFC50" s="30"/>
      <c r="NFD50" s="30"/>
      <c r="NFE50" s="30"/>
      <c r="NFF50" s="30"/>
      <c r="NFG50" s="30"/>
      <c r="NFH50" s="30"/>
      <c r="NFI50" s="30"/>
      <c r="NFJ50" s="30"/>
      <c r="NFK50" s="30"/>
      <c r="NFL50" s="30"/>
      <c r="NFM50" s="30"/>
      <c r="NFN50" s="30"/>
      <c r="NFO50" s="30"/>
      <c r="NFP50" s="30"/>
      <c r="NFQ50" s="30"/>
      <c r="NFR50" s="30"/>
      <c r="NFS50" s="30"/>
      <c r="NFT50" s="30"/>
      <c r="NFU50" s="30"/>
      <c r="NFV50" s="30"/>
      <c r="NFW50" s="30"/>
      <c r="NFX50" s="30"/>
      <c r="NFY50" s="30"/>
      <c r="NFZ50" s="30"/>
      <c r="NGA50" s="30"/>
      <c r="NGB50" s="30"/>
      <c r="NGC50" s="30"/>
      <c r="NGD50" s="30"/>
      <c r="NGE50" s="30"/>
      <c r="NGF50" s="30"/>
      <c r="NGG50" s="30"/>
      <c r="NGH50" s="30"/>
      <c r="NGI50" s="30"/>
      <c r="NGJ50" s="30"/>
      <c r="NGK50" s="30"/>
      <c r="NGL50" s="30"/>
      <c r="NGM50" s="30"/>
      <c r="NGN50" s="30"/>
      <c r="NGO50" s="30"/>
      <c r="NGP50" s="30"/>
      <c r="NGQ50" s="30"/>
      <c r="NGR50" s="30"/>
      <c r="NGS50" s="30"/>
      <c r="NGT50" s="30"/>
      <c r="NGU50" s="30"/>
      <c r="NGV50" s="30"/>
      <c r="NGW50" s="30"/>
      <c r="NGX50" s="30"/>
      <c r="NGY50" s="30"/>
      <c r="NGZ50" s="30"/>
      <c r="NHA50" s="30"/>
      <c r="NHB50" s="30"/>
      <c r="NHC50" s="30"/>
      <c r="NHD50" s="30"/>
      <c r="NHE50" s="30"/>
      <c r="NHF50" s="30"/>
      <c r="NHG50" s="30"/>
      <c r="NHH50" s="30"/>
      <c r="NHI50" s="30"/>
      <c r="NHJ50" s="30"/>
      <c r="NHK50" s="30"/>
      <c r="NHL50" s="30"/>
      <c r="NHM50" s="30"/>
      <c r="NHN50" s="30"/>
      <c r="NHO50" s="30"/>
      <c r="NHP50" s="30"/>
      <c r="NHQ50" s="30"/>
      <c r="NHR50" s="30"/>
      <c r="NHS50" s="30"/>
      <c r="NHT50" s="30"/>
      <c r="NHU50" s="30"/>
      <c r="NHV50" s="30"/>
      <c r="NHW50" s="30"/>
      <c r="NHX50" s="30"/>
      <c r="NHY50" s="30"/>
      <c r="NHZ50" s="30"/>
      <c r="NIA50" s="30"/>
      <c r="NIB50" s="30"/>
      <c r="NIC50" s="30"/>
      <c r="NID50" s="30"/>
      <c r="NIE50" s="30"/>
      <c r="NIF50" s="30"/>
      <c r="NIG50" s="30"/>
      <c r="NIH50" s="30"/>
      <c r="NII50" s="30"/>
      <c r="NIJ50" s="30"/>
      <c r="NIK50" s="30"/>
      <c r="NIL50" s="30"/>
      <c r="NIM50" s="30"/>
      <c r="NIN50" s="30"/>
      <c r="NIO50" s="30"/>
      <c r="NIP50" s="30"/>
      <c r="NIQ50" s="30"/>
      <c r="NIR50" s="30"/>
      <c r="NIS50" s="30"/>
      <c r="NIT50" s="30"/>
      <c r="NIU50" s="30"/>
      <c r="NIV50" s="30"/>
      <c r="NIW50" s="30"/>
      <c r="NIX50" s="30"/>
      <c r="NIY50" s="30"/>
      <c r="NIZ50" s="30"/>
      <c r="NJA50" s="30"/>
      <c r="NJB50" s="30"/>
      <c r="NJC50" s="30"/>
      <c r="NJD50" s="30"/>
      <c r="NJE50" s="30"/>
      <c r="NJF50" s="30"/>
      <c r="NJG50" s="30"/>
      <c r="NJH50" s="30"/>
      <c r="NJI50" s="30"/>
      <c r="NJJ50" s="30"/>
      <c r="NJK50" s="30"/>
      <c r="NJL50" s="30"/>
      <c r="NJM50" s="30"/>
      <c r="NJN50" s="30"/>
      <c r="NJO50" s="30"/>
      <c r="NJP50" s="30"/>
      <c r="NJQ50" s="30"/>
      <c r="NJR50" s="30"/>
      <c r="NJS50" s="30"/>
      <c r="NJT50" s="30"/>
      <c r="NJU50" s="30"/>
      <c r="NJV50" s="30"/>
      <c r="NJW50" s="30"/>
      <c r="NJX50" s="30"/>
      <c r="NJY50" s="30"/>
      <c r="NJZ50" s="30"/>
      <c r="NKA50" s="30"/>
      <c r="NKB50" s="30"/>
      <c r="NKC50" s="30"/>
      <c r="NKD50" s="30"/>
      <c r="NKE50" s="30"/>
      <c r="NKF50" s="30"/>
      <c r="NKG50" s="30"/>
      <c r="NKH50" s="30"/>
      <c r="NKI50" s="30"/>
      <c r="NKJ50" s="30"/>
      <c r="NKK50" s="30"/>
      <c r="NKL50" s="30"/>
      <c r="NKM50" s="30"/>
      <c r="NKN50" s="30"/>
      <c r="NKO50" s="30"/>
      <c r="NKP50" s="30"/>
      <c r="NKQ50" s="30"/>
      <c r="NKR50" s="30"/>
      <c r="NKS50" s="30"/>
      <c r="NKT50" s="30"/>
      <c r="NKU50" s="30"/>
      <c r="NKV50" s="30"/>
      <c r="NKW50" s="30"/>
      <c r="NKX50" s="30"/>
      <c r="NKY50" s="30"/>
      <c r="NKZ50" s="30"/>
      <c r="NLA50" s="30"/>
      <c r="NLB50" s="30"/>
      <c r="NLC50" s="30"/>
      <c r="NLD50" s="30"/>
      <c r="NLE50" s="30"/>
      <c r="NLF50" s="30"/>
      <c r="NLG50" s="30"/>
      <c r="NLH50" s="30"/>
      <c r="NLI50" s="30"/>
      <c r="NLJ50" s="30"/>
      <c r="NLK50" s="30"/>
      <c r="NLL50" s="30"/>
      <c r="NLM50" s="30"/>
      <c r="NLN50" s="30"/>
      <c r="NLO50" s="30"/>
      <c r="NLP50" s="30"/>
      <c r="NLQ50" s="30"/>
      <c r="NLR50" s="30"/>
      <c r="NLS50" s="30"/>
      <c r="NLT50" s="30"/>
      <c r="NLU50" s="30"/>
      <c r="NLV50" s="30"/>
      <c r="NLW50" s="30"/>
      <c r="NLX50" s="30"/>
      <c r="NLY50" s="30"/>
      <c r="NLZ50" s="30"/>
      <c r="NMA50" s="30"/>
      <c r="NMB50" s="30"/>
      <c r="NMC50" s="30"/>
      <c r="NMD50" s="30"/>
      <c r="NME50" s="30"/>
      <c r="NMF50" s="30"/>
      <c r="NMG50" s="30"/>
      <c r="NMH50" s="30"/>
      <c r="NMI50" s="30"/>
      <c r="NMJ50" s="30"/>
      <c r="NMK50" s="30"/>
      <c r="NML50" s="30"/>
      <c r="NMM50" s="30"/>
      <c r="NMN50" s="30"/>
      <c r="NMO50" s="30"/>
      <c r="NMP50" s="30"/>
      <c r="NMQ50" s="30"/>
      <c r="NMR50" s="30"/>
      <c r="NMS50" s="30"/>
      <c r="NMT50" s="30"/>
      <c r="NMU50" s="30"/>
      <c r="NMV50" s="30"/>
      <c r="NMW50" s="30"/>
      <c r="NMX50" s="30"/>
      <c r="NMY50" s="30"/>
      <c r="NMZ50" s="30"/>
      <c r="NNA50" s="30"/>
      <c r="NNB50" s="30"/>
      <c r="NNC50" s="30"/>
      <c r="NND50" s="30"/>
      <c r="NNE50" s="30"/>
      <c r="NNF50" s="30"/>
      <c r="NNG50" s="30"/>
      <c r="NNH50" s="30"/>
      <c r="NNI50" s="30"/>
      <c r="NNJ50" s="30"/>
      <c r="NNK50" s="30"/>
      <c r="NNL50" s="30"/>
      <c r="NNM50" s="30"/>
      <c r="NNN50" s="30"/>
      <c r="NNO50" s="30"/>
      <c r="NNP50" s="30"/>
      <c r="NNQ50" s="30"/>
      <c r="NNR50" s="30"/>
      <c r="NNS50" s="30"/>
      <c r="NNT50" s="30"/>
      <c r="NNU50" s="30"/>
      <c r="NNV50" s="30"/>
      <c r="NNW50" s="30"/>
      <c r="NNX50" s="30"/>
      <c r="NNY50" s="30"/>
      <c r="NNZ50" s="30"/>
      <c r="NOA50" s="30"/>
      <c r="NOB50" s="30"/>
      <c r="NOC50" s="30"/>
      <c r="NOD50" s="30"/>
      <c r="NOE50" s="30"/>
      <c r="NOF50" s="30"/>
      <c r="NOG50" s="30"/>
      <c r="NOH50" s="30"/>
      <c r="NOI50" s="30"/>
      <c r="NOJ50" s="30"/>
      <c r="NOK50" s="30"/>
      <c r="NOL50" s="30"/>
      <c r="NOM50" s="30"/>
      <c r="NON50" s="30"/>
      <c r="NOO50" s="30"/>
      <c r="NOP50" s="30"/>
      <c r="NOQ50" s="30"/>
      <c r="NOR50" s="30"/>
      <c r="NOS50" s="30"/>
      <c r="NOT50" s="30"/>
      <c r="NOU50" s="30"/>
      <c r="NOV50" s="30"/>
      <c r="NOW50" s="30"/>
      <c r="NOX50" s="30"/>
      <c r="NOY50" s="30"/>
      <c r="NOZ50" s="30"/>
      <c r="NPA50" s="30"/>
      <c r="NPB50" s="30"/>
      <c r="NPC50" s="30"/>
      <c r="NPD50" s="30"/>
      <c r="NPE50" s="30"/>
      <c r="NPF50" s="30"/>
      <c r="NPG50" s="30"/>
      <c r="NPH50" s="30"/>
      <c r="NPI50" s="30"/>
      <c r="NPJ50" s="30"/>
      <c r="NPK50" s="30"/>
      <c r="NPL50" s="30"/>
      <c r="NPM50" s="30"/>
      <c r="NPN50" s="30"/>
      <c r="NPO50" s="30"/>
      <c r="NPP50" s="30"/>
      <c r="NPQ50" s="30"/>
      <c r="NPR50" s="30"/>
      <c r="NPS50" s="30"/>
      <c r="NPT50" s="30"/>
      <c r="NPU50" s="30"/>
      <c r="NPV50" s="30"/>
      <c r="NPW50" s="30"/>
      <c r="NPX50" s="30"/>
      <c r="NPY50" s="30"/>
      <c r="NPZ50" s="30"/>
      <c r="NQA50" s="30"/>
      <c r="NQB50" s="30"/>
      <c r="NQC50" s="30"/>
      <c r="NQD50" s="30"/>
      <c r="NQE50" s="30"/>
      <c r="NQF50" s="30"/>
      <c r="NQG50" s="30"/>
      <c r="NQH50" s="30"/>
      <c r="NQI50" s="30"/>
      <c r="NQJ50" s="30"/>
      <c r="NQK50" s="30"/>
      <c r="NQL50" s="30"/>
      <c r="NQM50" s="30"/>
      <c r="NQN50" s="30"/>
      <c r="NQO50" s="30"/>
      <c r="NQP50" s="30"/>
      <c r="NQQ50" s="30"/>
      <c r="NQR50" s="30"/>
      <c r="NQS50" s="30"/>
      <c r="NQT50" s="30"/>
      <c r="NQU50" s="30"/>
      <c r="NQV50" s="30"/>
      <c r="NQW50" s="30"/>
      <c r="NQX50" s="30"/>
      <c r="NQY50" s="30"/>
      <c r="NQZ50" s="30"/>
      <c r="NRA50" s="30"/>
      <c r="NRB50" s="30"/>
      <c r="NRC50" s="30"/>
      <c r="NRD50" s="30"/>
      <c r="NRE50" s="30"/>
      <c r="NRF50" s="30"/>
      <c r="NRG50" s="30"/>
      <c r="NRH50" s="30"/>
      <c r="NRI50" s="30"/>
      <c r="NRJ50" s="30"/>
      <c r="NRK50" s="30"/>
      <c r="NRL50" s="30"/>
      <c r="NRM50" s="30"/>
      <c r="NRN50" s="30"/>
      <c r="NRO50" s="30"/>
      <c r="NRP50" s="30"/>
      <c r="NRQ50" s="30"/>
      <c r="NRR50" s="30"/>
      <c r="NRS50" s="30"/>
      <c r="NRT50" s="30"/>
      <c r="NRU50" s="30"/>
      <c r="NRV50" s="30"/>
      <c r="NRW50" s="30"/>
      <c r="NRX50" s="30"/>
      <c r="NRY50" s="30"/>
      <c r="NRZ50" s="30"/>
      <c r="NSA50" s="30"/>
      <c r="NSB50" s="30"/>
      <c r="NSC50" s="30"/>
      <c r="NSD50" s="30"/>
      <c r="NSE50" s="30"/>
      <c r="NSF50" s="30"/>
      <c r="NSG50" s="30"/>
      <c r="NSH50" s="30"/>
      <c r="NSI50" s="30"/>
      <c r="NSJ50" s="30"/>
      <c r="NSK50" s="30"/>
      <c r="NSL50" s="30"/>
      <c r="NSM50" s="30"/>
      <c r="NSN50" s="30"/>
      <c r="NSO50" s="30"/>
      <c r="NSP50" s="30"/>
      <c r="NSQ50" s="30"/>
      <c r="NSR50" s="30"/>
      <c r="NSS50" s="30"/>
      <c r="NST50" s="30"/>
      <c r="NSU50" s="30"/>
      <c r="NSV50" s="30"/>
      <c r="NSW50" s="30"/>
      <c r="NSX50" s="30"/>
      <c r="NSY50" s="30"/>
      <c r="NSZ50" s="30"/>
      <c r="NTA50" s="30"/>
      <c r="NTB50" s="30"/>
      <c r="NTC50" s="30"/>
      <c r="NTD50" s="30"/>
      <c r="NTE50" s="30"/>
      <c r="NTF50" s="30"/>
      <c r="NTG50" s="30"/>
      <c r="NTH50" s="30"/>
      <c r="NTI50" s="30"/>
      <c r="NTJ50" s="30"/>
      <c r="NTK50" s="30"/>
      <c r="NTL50" s="30"/>
      <c r="NTM50" s="30"/>
      <c r="NTN50" s="30"/>
      <c r="NTO50" s="30"/>
      <c r="NTP50" s="30"/>
      <c r="NTQ50" s="30"/>
      <c r="NTR50" s="30"/>
      <c r="NTS50" s="30"/>
      <c r="NTT50" s="30"/>
      <c r="NTU50" s="30"/>
      <c r="NTV50" s="30"/>
      <c r="NTW50" s="30"/>
      <c r="NTX50" s="30"/>
      <c r="NTY50" s="30"/>
      <c r="NTZ50" s="30"/>
      <c r="NUA50" s="30"/>
      <c r="NUB50" s="30"/>
      <c r="NUC50" s="30"/>
      <c r="NUD50" s="30"/>
      <c r="NUE50" s="30"/>
      <c r="NUF50" s="30"/>
      <c r="NUG50" s="30"/>
      <c r="NUH50" s="30"/>
      <c r="NUI50" s="30"/>
      <c r="NUJ50" s="30"/>
      <c r="NUK50" s="30"/>
      <c r="NUL50" s="30"/>
      <c r="NUM50" s="30"/>
      <c r="NUN50" s="30"/>
      <c r="NUO50" s="30"/>
      <c r="NUP50" s="30"/>
      <c r="NUQ50" s="30"/>
      <c r="NUR50" s="30"/>
      <c r="NUS50" s="30"/>
      <c r="NUT50" s="30"/>
      <c r="NUU50" s="30"/>
      <c r="NUV50" s="30"/>
      <c r="NUW50" s="30"/>
      <c r="NUX50" s="30"/>
      <c r="NUY50" s="30"/>
      <c r="NUZ50" s="30"/>
      <c r="NVA50" s="30"/>
      <c r="NVB50" s="30"/>
      <c r="NVC50" s="30"/>
      <c r="NVD50" s="30"/>
      <c r="NVE50" s="30"/>
      <c r="NVF50" s="30"/>
      <c r="NVG50" s="30"/>
      <c r="NVH50" s="30"/>
      <c r="NVI50" s="30"/>
      <c r="NVJ50" s="30"/>
      <c r="NVK50" s="30"/>
      <c r="NVL50" s="30"/>
      <c r="NVM50" s="30"/>
      <c r="NVN50" s="30"/>
      <c r="NVO50" s="30"/>
      <c r="NVP50" s="30"/>
      <c r="NVQ50" s="30"/>
      <c r="NVR50" s="30"/>
      <c r="NVS50" s="30"/>
      <c r="NVT50" s="30"/>
      <c r="NVU50" s="30"/>
      <c r="NVV50" s="30"/>
      <c r="NVW50" s="30"/>
      <c r="NVX50" s="30"/>
      <c r="NVY50" s="30"/>
      <c r="NVZ50" s="30"/>
      <c r="NWA50" s="30"/>
      <c r="NWB50" s="30"/>
      <c r="NWC50" s="30"/>
      <c r="NWD50" s="30"/>
      <c r="NWE50" s="30"/>
      <c r="NWF50" s="30"/>
      <c r="NWG50" s="30"/>
      <c r="NWH50" s="30"/>
      <c r="NWI50" s="30"/>
      <c r="NWJ50" s="30"/>
      <c r="NWK50" s="30"/>
      <c r="NWL50" s="30"/>
      <c r="NWM50" s="30"/>
      <c r="NWN50" s="30"/>
      <c r="NWO50" s="30"/>
      <c r="NWP50" s="30"/>
      <c r="NWQ50" s="30"/>
      <c r="NWR50" s="30"/>
      <c r="NWS50" s="30"/>
      <c r="NWT50" s="30"/>
      <c r="NWU50" s="30"/>
      <c r="NWV50" s="30"/>
      <c r="NWW50" s="30"/>
      <c r="NWX50" s="30"/>
      <c r="NWY50" s="30"/>
      <c r="NWZ50" s="30"/>
      <c r="NXA50" s="30"/>
      <c r="NXB50" s="30"/>
      <c r="NXC50" s="30"/>
      <c r="NXD50" s="30"/>
      <c r="NXE50" s="30"/>
      <c r="NXF50" s="30"/>
      <c r="NXG50" s="30"/>
      <c r="NXH50" s="30"/>
      <c r="NXI50" s="30"/>
      <c r="NXJ50" s="30"/>
      <c r="NXK50" s="30"/>
      <c r="NXL50" s="30"/>
      <c r="NXM50" s="30"/>
      <c r="NXN50" s="30"/>
      <c r="NXO50" s="30"/>
      <c r="NXP50" s="30"/>
      <c r="NXQ50" s="30"/>
      <c r="NXR50" s="30"/>
      <c r="NXS50" s="30"/>
      <c r="NXT50" s="30"/>
      <c r="NXU50" s="30"/>
      <c r="NXV50" s="30"/>
      <c r="NXW50" s="30"/>
      <c r="NXX50" s="30"/>
      <c r="NXY50" s="30"/>
      <c r="NXZ50" s="30"/>
      <c r="NYA50" s="30"/>
      <c r="NYB50" s="30"/>
      <c r="NYC50" s="30"/>
      <c r="NYD50" s="30"/>
      <c r="NYE50" s="30"/>
      <c r="NYF50" s="30"/>
      <c r="NYG50" s="30"/>
      <c r="NYH50" s="30"/>
      <c r="NYI50" s="30"/>
      <c r="NYJ50" s="30"/>
      <c r="NYK50" s="30"/>
      <c r="NYL50" s="30"/>
      <c r="NYM50" s="30"/>
      <c r="NYN50" s="30"/>
      <c r="NYO50" s="30"/>
      <c r="NYP50" s="30"/>
      <c r="NYQ50" s="30"/>
      <c r="NYR50" s="30"/>
      <c r="NYS50" s="30"/>
      <c r="NYT50" s="30"/>
      <c r="NYU50" s="30"/>
      <c r="NYV50" s="30"/>
      <c r="NYW50" s="30"/>
      <c r="NYX50" s="30"/>
      <c r="NYY50" s="30"/>
      <c r="NYZ50" s="30"/>
      <c r="NZA50" s="30"/>
      <c r="NZB50" s="30"/>
      <c r="NZC50" s="30"/>
      <c r="NZD50" s="30"/>
      <c r="NZE50" s="30"/>
      <c r="NZF50" s="30"/>
      <c r="NZG50" s="30"/>
      <c r="NZH50" s="30"/>
      <c r="NZI50" s="30"/>
      <c r="NZJ50" s="30"/>
      <c r="NZK50" s="30"/>
      <c r="NZL50" s="30"/>
      <c r="NZM50" s="30"/>
      <c r="NZN50" s="30"/>
      <c r="NZO50" s="30"/>
      <c r="NZP50" s="30"/>
      <c r="NZQ50" s="30"/>
      <c r="NZR50" s="30"/>
      <c r="NZS50" s="30"/>
      <c r="NZT50" s="30"/>
      <c r="NZU50" s="30"/>
      <c r="NZV50" s="30"/>
      <c r="NZW50" s="30"/>
      <c r="NZX50" s="30"/>
      <c r="NZY50" s="30"/>
      <c r="NZZ50" s="30"/>
      <c r="OAA50" s="30"/>
      <c r="OAB50" s="30"/>
      <c r="OAC50" s="30"/>
      <c r="OAD50" s="30"/>
      <c r="OAE50" s="30"/>
      <c r="OAF50" s="30"/>
      <c r="OAG50" s="30"/>
      <c r="OAH50" s="30"/>
      <c r="OAI50" s="30"/>
      <c r="OAJ50" s="30"/>
      <c r="OAK50" s="30"/>
      <c r="OAL50" s="30"/>
      <c r="OAM50" s="30"/>
      <c r="OAN50" s="30"/>
      <c r="OAO50" s="30"/>
      <c r="OAP50" s="30"/>
      <c r="OAQ50" s="30"/>
      <c r="OAR50" s="30"/>
      <c r="OAS50" s="30"/>
      <c r="OAT50" s="30"/>
      <c r="OAU50" s="30"/>
      <c r="OAV50" s="30"/>
      <c r="OAW50" s="30"/>
      <c r="OAX50" s="30"/>
      <c r="OAY50" s="30"/>
      <c r="OAZ50" s="30"/>
      <c r="OBA50" s="30"/>
      <c r="OBB50" s="30"/>
      <c r="OBC50" s="30"/>
      <c r="OBD50" s="30"/>
      <c r="OBE50" s="30"/>
      <c r="OBF50" s="30"/>
      <c r="OBG50" s="30"/>
      <c r="OBH50" s="30"/>
      <c r="OBI50" s="30"/>
      <c r="OBJ50" s="30"/>
      <c r="OBK50" s="30"/>
      <c r="OBL50" s="30"/>
      <c r="OBM50" s="30"/>
      <c r="OBN50" s="30"/>
      <c r="OBO50" s="30"/>
      <c r="OBP50" s="30"/>
      <c r="OBQ50" s="30"/>
      <c r="OBR50" s="30"/>
      <c r="OBS50" s="30"/>
      <c r="OBT50" s="30"/>
      <c r="OBU50" s="30"/>
      <c r="OBV50" s="30"/>
      <c r="OBW50" s="30"/>
      <c r="OBX50" s="30"/>
      <c r="OBY50" s="30"/>
      <c r="OBZ50" s="30"/>
      <c r="OCA50" s="30"/>
      <c r="OCB50" s="30"/>
      <c r="OCC50" s="30"/>
      <c r="OCD50" s="30"/>
      <c r="OCE50" s="30"/>
      <c r="OCF50" s="30"/>
      <c r="OCG50" s="30"/>
      <c r="OCH50" s="30"/>
      <c r="OCI50" s="30"/>
      <c r="OCJ50" s="30"/>
      <c r="OCK50" s="30"/>
      <c r="OCL50" s="30"/>
      <c r="OCM50" s="30"/>
      <c r="OCN50" s="30"/>
      <c r="OCO50" s="30"/>
      <c r="OCP50" s="30"/>
      <c r="OCQ50" s="30"/>
      <c r="OCR50" s="30"/>
      <c r="OCS50" s="30"/>
      <c r="OCT50" s="30"/>
      <c r="OCU50" s="30"/>
      <c r="OCV50" s="30"/>
      <c r="OCW50" s="30"/>
      <c r="OCX50" s="30"/>
      <c r="OCY50" s="30"/>
      <c r="OCZ50" s="30"/>
      <c r="ODA50" s="30"/>
      <c r="ODB50" s="30"/>
      <c r="ODC50" s="30"/>
      <c r="ODD50" s="30"/>
      <c r="ODE50" s="30"/>
      <c r="ODF50" s="30"/>
      <c r="ODG50" s="30"/>
      <c r="ODH50" s="30"/>
      <c r="ODI50" s="30"/>
      <c r="ODJ50" s="30"/>
      <c r="ODK50" s="30"/>
      <c r="ODL50" s="30"/>
      <c r="ODM50" s="30"/>
      <c r="ODN50" s="30"/>
      <c r="ODO50" s="30"/>
      <c r="ODP50" s="30"/>
      <c r="ODQ50" s="30"/>
      <c r="ODR50" s="30"/>
      <c r="ODS50" s="30"/>
      <c r="ODT50" s="30"/>
      <c r="ODU50" s="30"/>
      <c r="ODV50" s="30"/>
      <c r="ODW50" s="30"/>
      <c r="ODX50" s="30"/>
      <c r="ODY50" s="30"/>
      <c r="ODZ50" s="30"/>
      <c r="OEA50" s="30"/>
      <c r="OEB50" s="30"/>
      <c r="OEC50" s="30"/>
      <c r="OED50" s="30"/>
      <c r="OEE50" s="30"/>
      <c r="OEF50" s="30"/>
      <c r="OEG50" s="30"/>
      <c r="OEH50" s="30"/>
      <c r="OEI50" s="30"/>
      <c r="OEJ50" s="30"/>
      <c r="OEK50" s="30"/>
      <c r="OEL50" s="30"/>
      <c r="OEM50" s="30"/>
      <c r="OEN50" s="30"/>
      <c r="OEO50" s="30"/>
      <c r="OEP50" s="30"/>
      <c r="OEQ50" s="30"/>
      <c r="OER50" s="30"/>
      <c r="OES50" s="30"/>
      <c r="OET50" s="30"/>
      <c r="OEU50" s="30"/>
      <c r="OEV50" s="30"/>
      <c r="OEW50" s="30"/>
      <c r="OEX50" s="30"/>
      <c r="OEY50" s="30"/>
      <c r="OEZ50" s="30"/>
      <c r="OFA50" s="30"/>
      <c r="OFB50" s="30"/>
      <c r="OFC50" s="30"/>
      <c r="OFD50" s="30"/>
      <c r="OFE50" s="30"/>
      <c r="OFF50" s="30"/>
      <c r="OFG50" s="30"/>
      <c r="OFH50" s="30"/>
      <c r="OFI50" s="30"/>
      <c r="OFJ50" s="30"/>
      <c r="OFK50" s="30"/>
      <c r="OFL50" s="30"/>
      <c r="OFM50" s="30"/>
      <c r="OFN50" s="30"/>
      <c r="OFO50" s="30"/>
      <c r="OFP50" s="30"/>
      <c r="OFQ50" s="30"/>
      <c r="OFR50" s="30"/>
      <c r="OFS50" s="30"/>
      <c r="OFT50" s="30"/>
      <c r="OFU50" s="30"/>
      <c r="OFV50" s="30"/>
      <c r="OFW50" s="30"/>
      <c r="OFX50" s="30"/>
      <c r="OFY50" s="30"/>
      <c r="OFZ50" s="30"/>
      <c r="OGA50" s="30"/>
      <c r="OGB50" s="30"/>
      <c r="OGC50" s="30"/>
      <c r="OGD50" s="30"/>
      <c r="OGE50" s="30"/>
      <c r="OGF50" s="30"/>
      <c r="OGG50" s="30"/>
      <c r="OGH50" s="30"/>
      <c r="OGI50" s="30"/>
      <c r="OGJ50" s="30"/>
      <c r="OGK50" s="30"/>
      <c r="OGL50" s="30"/>
      <c r="OGM50" s="30"/>
      <c r="OGN50" s="30"/>
      <c r="OGO50" s="30"/>
      <c r="OGP50" s="30"/>
      <c r="OGQ50" s="30"/>
      <c r="OGR50" s="30"/>
      <c r="OGS50" s="30"/>
      <c r="OGT50" s="30"/>
      <c r="OGU50" s="30"/>
      <c r="OGV50" s="30"/>
      <c r="OGW50" s="30"/>
      <c r="OGX50" s="30"/>
      <c r="OGY50" s="30"/>
      <c r="OGZ50" s="30"/>
      <c r="OHA50" s="30"/>
      <c r="OHB50" s="30"/>
      <c r="OHC50" s="30"/>
      <c r="OHD50" s="30"/>
      <c r="OHE50" s="30"/>
      <c r="OHF50" s="30"/>
      <c r="OHG50" s="30"/>
      <c r="OHH50" s="30"/>
      <c r="OHI50" s="30"/>
      <c r="OHJ50" s="30"/>
      <c r="OHK50" s="30"/>
      <c r="OHL50" s="30"/>
      <c r="OHM50" s="30"/>
      <c r="OHN50" s="30"/>
      <c r="OHO50" s="30"/>
      <c r="OHP50" s="30"/>
      <c r="OHQ50" s="30"/>
      <c r="OHR50" s="30"/>
      <c r="OHS50" s="30"/>
      <c r="OHT50" s="30"/>
      <c r="OHU50" s="30"/>
      <c r="OHV50" s="30"/>
      <c r="OHW50" s="30"/>
      <c r="OHX50" s="30"/>
      <c r="OHY50" s="30"/>
      <c r="OHZ50" s="30"/>
      <c r="OIA50" s="30"/>
      <c r="OIB50" s="30"/>
      <c r="OIC50" s="30"/>
      <c r="OID50" s="30"/>
      <c r="OIE50" s="30"/>
      <c r="OIF50" s="30"/>
      <c r="OIG50" s="30"/>
      <c r="OIH50" s="30"/>
      <c r="OII50" s="30"/>
      <c r="OIJ50" s="30"/>
      <c r="OIK50" s="30"/>
      <c r="OIL50" s="30"/>
      <c r="OIM50" s="30"/>
      <c r="OIN50" s="30"/>
      <c r="OIO50" s="30"/>
      <c r="OIP50" s="30"/>
      <c r="OIQ50" s="30"/>
      <c r="OIR50" s="30"/>
      <c r="OIS50" s="30"/>
      <c r="OIT50" s="30"/>
      <c r="OIU50" s="30"/>
      <c r="OIV50" s="30"/>
      <c r="OIW50" s="30"/>
      <c r="OIX50" s="30"/>
      <c r="OIY50" s="30"/>
      <c r="OIZ50" s="30"/>
      <c r="OJA50" s="30"/>
      <c r="OJB50" s="30"/>
      <c r="OJC50" s="30"/>
      <c r="OJD50" s="30"/>
      <c r="OJE50" s="30"/>
      <c r="OJF50" s="30"/>
      <c r="OJG50" s="30"/>
      <c r="OJH50" s="30"/>
      <c r="OJI50" s="30"/>
      <c r="OJJ50" s="30"/>
      <c r="OJK50" s="30"/>
      <c r="OJL50" s="30"/>
      <c r="OJM50" s="30"/>
      <c r="OJN50" s="30"/>
      <c r="OJO50" s="30"/>
      <c r="OJP50" s="30"/>
      <c r="OJQ50" s="30"/>
      <c r="OJR50" s="30"/>
      <c r="OJS50" s="30"/>
      <c r="OJT50" s="30"/>
      <c r="OJU50" s="30"/>
      <c r="OJV50" s="30"/>
      <c r="OJW50" s="30"/>
      <c r="OJX50" s="30"/>
      <c r="OJY50" s="30"/>
      <c r="OJZ50" s="30"/>
      <c r="OKA50" s="30"/>
      <c r="OKB50" s="30"/>
      <c r="OKC50" s="30"/>
      <c r="OKD50" s="30"/>
      <c r="OKE50" s="30"/>
      <c r="OKF50" s="30"/>
      <c r="OKG50" s="30"/>
      <c r="OKH50" s="30"/>
      <c r="OKI50" s="30"/>
      <c r="OKJ50" s="30"/>
      <c r="OKK50" s="30"/>
      <c r="OKL50" s="30"/>
      <c r="OKM50" s="30"/>
      <c r="OKN50" s="30"/>
      <c r="OKO50" s="30"/>
      <c r="OKP50" s="30"/>
      <c r="OKQ50" s="30"/>
      <c r="OKR50" s="30"/>
      <c r="OKS50" s="30"/>
      <c r="OKT50" s="30"/>
      <c r="OKU50" s="30"/>
      <c r="OKV50" s="30"/>
      <c r="OKW50" s="30"/>
      <c r="OKX50" s="30"/>
      <c r="OKY50" s="30"/>
      <c r="OKZ50" s="30"/>
      <c r="OLA50" s="30"/>
      <c r="OLB50" s="30"/>
      <c r="OLC50" s="30"/>
      <c r="OLD50" s="30"/>
      <c r="OLE50" s="30"/>
      <c r="OLF50" s="30"/>
      <c r="OLG50" s="30"/>
      <c r="OLH50" s="30"/>
      <c r="OLI50" s="30"/>
      <c r="OLJ50" s="30"/>
      <c r="OLK50" s="30"/>
      <c r="OLL50" s="30"/>
      <c r="OLM50" s="30"/>
      <c r="OLN50" s="30"/>
      <c r="OLO50" s="30"/>
      <c r="OLP50" s="30"/>
      <c r="OLQ50" s="30"/>
      <c r="OLR50" s="30"/>
      <c r="OLS50" s="30"/>
      <c r="OLT50" s="30"/>
      <c r="OLU50" s="30"/>
      <c r="OLV50" s="30"/>
      <c r="OLW50" s="30"/>
      <c r="OLX50" s="30"/>
      <c r="OLY50" s="30"/>
      <c r="OLZ50" s="30"/>
      <c r="OMA50" s="30"/>
      <c r="OMB50" s="30"/>
      <c r="OMC50" s="30"/>
      <c r="OMD50" s="30"/>
      <c r="OME50" s="30"/>
      <c r="OMF50" s="30"/>
      <c r="OMG50" s="30"/>
      <c r="OMH50" s="30"/>
      <c r="OMI50" s="30"/>
      <c r="OMJ50" s="30"/>
      <c r="OMK50" s="30"/>
      <c r="OML50" s="30"/>
      <c r="OMM50" s="30"/>
      <c r="OMN50" s="30"/>
      <c r="OMO50" s="30"/>
      <c r="OMP50" s="30"/>
      <c r="OMQ50" s="30"/>
      <c r="OMR50" s="30"/>
      <c r="OMS50" s="30"/>
      <c r="OMT50" s="30"/>
      <c r="OMU50" s="30"/>
      <c r="OMV50" s="30"/>
      <c r="OMW50" s="30"/>
      <c r="OMX50" s="30"/>
      <c r="OMY50" s="30"/>
      <c r="OMZ50" s="30"/>
      <c r="ONA50" s="30"/>
      <c r="ONB50" s="30"/>
      <c r="ONC50" s="30"/>
      <c r="OND50" s="30"/>
      <c r="ONE50" s="30"/>
      <c r="ONF50" s="30"/>
      <c r="ONG50" s="30"/>
      <c r="ONH50" s="30"/>
      <c r="ONI50" s="30"/>
      <c r="ONJ50" s="30"/>
      <c r="ONK50" s="30"/>
      <c r="ONL50" s="30"/>
      <c r="ONM50" s="30"/>
      <c r="ONN50" s="30"/>
      <c r="ONO50" s="30"/>
      <c r="ONP50" s="30"/>
      <c r="ONQ50" s="30"/>
      <c r="ONR50" s="30"/>
      <c r="ONS50" s="30"/>
      <c r="ONT50" s="30"/>
      <c r="ONU50" s="30"/>
      <c r="ONV50" s="30"/>
      <c r="ONW50" s="30"/>
      <c r="ONX50" s="30"/>
      <c r="ONY50" s="30"/>
      <c r="ONZ50" s="30"/>
      <c r="OOA50" s="30"/>
      <c r="OOB50" s="30"/>
      <c r="OOC50" s="30"/>
      <c r="OOD50" s="30"/>
      <c r="OOE50" s="30"/>
      <c r="OOF50" s="30"/>
      <c r="OOG50" s="30"/>
      <c r="OOH50" s="30"/>
      <c r="OOI50" s="30"/>
      <c r="OOJ50" s="30"/>
      <c r="OOK50" s="30"/>
      <c r="OOL50" s="30"/>
      <c r="OOM50" s="30"/>
      <c r="OON50" s="30"/>
      <c r="OOO50" s="30"/>
      <c r="OOP50" s="30"/>
      <c r="OOQ50" s="30"/>
      <c r="OOR50" s="30"/>
      <c r="OOS50" s="30"/>
      <c r="OOT50" s="30"/>
      <c r="OOU50" s="30"/>
      <c r="OOV50" s="30"/>
      <c r="OOW50" s="30"/>
      <c r="OOX50" s="30"/>
      <c r="OOY50" s="30"/>
      <c r="OOZ50" s="30"/>
      <c r="OPA50" s="30"/>
      <c r="OPB50" s="30"/>
      <c r="OPC50" s="30"/>
      <c r="OPD50" s="30"/>
      <c r="OPE50" s="30"/>
      <c r="OPF50" s="30"/>
      <c r="OPG50" s="30"/>
      <c r="OPH50" s="30"/>
      <c r="OPI50" s="30"/>
      <c r="OPJ50" s="30"/>
      <c r="OPK50" s="30"/>
      <c r="OPL50" s="30"/>
      <c r="OPM50" s="30"/>
      <c r="OPN50" s="30"/>
      <c r="OPO50" s="30"/>
      <c r="OPP50" s="30"/>
      <c r="OPQ50" s="30"/>
      <c r="OPR50" s="30"/>
      <c r="OPS50" s="30"/>
      <c r="OPT50" s="30"/>
      <c r="OPU50" s="30"/>
      <c r="OPV50" s="30"/>
      <c r="OPW50" s="30"/>
      <c r="OPX50" s="30"/>
      <c r="OPY50" s="30"/>
      <c r="OPZ50" s="30"/>
      <c r="OQA50" s="30"/>
      <c r="OQB50" s="30"/>
      <c r="OQC50" s="30"/>
      <c r="OQD50" s="30"/>
      <c r="OQE50" s="30"/>
      <c r="OQF50" s="30"/>
      <c r="OQG50" s="30"/>
      <c r="OQH50" s="30"/>
      <c r="OQI50" s="30"/>
      <c r="OQJ50" s="30"/>
      <c r="OQK50" s="30"/>
      <c r="OQL50" s="30"/>
      <c r="OQM50" s="30"/>
      <c r="OQN50" s="30"/>
      <c r="OQO50" s="30"/>
      <c r="OQP50" s="30"/>
      <c r="OQQ50" s="30"/>
      <c r="OQR50" s="30"/>
      <c r="OQS50" s="30"/>
      <c r="OQT50" s="30"/>
      <c r="OQU50" s="30"/>
      <c r="OQV50" s="30"/>
      <c r="OQW50" s="30"/>
      <c r="OQX50" s="30"/>
      <c r="OQY50" s="30"/>
      <c r="OQZ50" s="30"/>
      <c r="ORA50" s="30"/>
      <c r="ORB50" s="30"/>
      <c r="ORC50" s="30"/>
      <c r="ORD50" s="30"/>
      <c r="ORE50" s="30"/>
      <c r="ORF50" s="30"/>
      <c r="ORG50" s="30"/>
      <c r="ORH50" s="30"/>
      <c r="ORI50" s="30"/>
      <c r="ORJ50" s="30"/>
      <c r="ORK50" s="30"/>
      <c r="ORL50" s="30"/>
      <c r="ORM50" s="30"/>
      <c r="ORN50" s="30"/>
      <c r="ORO50" s="30"/>
      <c r="ORP50" s="30"/>
      <c r="ORQ50" s="30"/>
      <c r="ORR50" s="30"/>
      <c r="ORS50" s="30"/>
      <c r="ORT50" s="30"/>
      <c r="ORU50" s="30"/>
      <c r="ORV50" s="30"/>
      <c r="ORW50" s="30"/>
      <c r="ORX50" s="30"/>
      <c r="ORY50" s="30"/>
      <c r="ORZ50" s="30"/>
      <c r="OSA50" s="30"/>
      <c r="OSB50" s="30"/>
      <c r="OSC50" s="30"/>
      <c r="OSD50" s="30"/>
      <c r="OSE50" s="30"/>
      <c r="OSF50" s="30"/>
      <c r="OSG50" s="30"/>
      <c r="OSH50" s="30"/>
      <c r="OSI50" s="30"/>
      <c r="OSJ50" s="30"/>
      <c r="OSK50" s="30"/>
      <c r="OSL50" s="30"/>
      <c r="OSM50" s="30"/>
      <c r="OSN50" s="30"/>
      <c r="OSO50" s="30"/>
      <c r="OSP50" s="30"/>
      <c r="OSQ50" s="30"/>
      <c r="OSR50" s="30"/>
      <c r="OSS50" s="30"/>
      <c r="OST50" s="30"/>
      <c r="OSU50" s="30"/>
      <c r="OSV50" s="30"/>
      <c r="OSW50" s="30"/>
      <c r="OSX50" s="30"/>
      <c r="OSY50" s="30"/>
      <c r="OSZ50" s="30"/>
      <c r="OTA50" s="30"/>
      <c r="OTB50" s="30"/>
      <c r="OTC50" s="30"/>
      <c r="OTD50" s="30"/>
      <c r="OTE50" s="30"/>
      <c r="OTF50" s="30"/>
      <c r="OTG50" s="30"/>
      <c r="OTH50" s="30"/>
      <c r="OTI50" s="30"/>
      <c r="OTJ50" s="30"/>
      <c r="OTK50" s="30"/>
      <c r="OTL50" s="30"/>
      <c r="OTM50" s="30"/>
      <c r="OTN50" s="30"/>
      <c r="OTO50" s="30"/>
      <c r="OTP50" s="30"/>
      <c r="OTQ50" s="30"/>
      <c r="OTR50" s="30"/>
      <c r="OTS50" s="30"/>
      <c r="OTT50" s="30"/>
      <c r="OTU50" s="30"/>
      <c r="OTV50" s="30"/>
      <c r="OTW50" s="30"/>
      <c r="OTX50" s="30"/>
      <c r="OTY50" s="30"/>
      <c r="OTZ50" s="30"/>
      <c r="OUA50" s="30"/>
      <c r="OUB50" s="30"/>
      <c r="OUC50" s="30"/>
      <c r="OUD50" s="30"/>
      <c r="OUE50" s="30"/>
      <c r="OUF50" s="30"/>
      <c r="OUG50" s="30"/>
      <c r="OUH50" s="30"/>
      <c r="OUI50" s="30"/>
      <c r="OUJ50" s="30"/>
      <c r="OUK50" s="30"/>
      <c r="OUL50" s="30"/>
      <c r="OUM50" s="30"/>
      <c r="OUN50" s="30"/>
      <c r="OUO50" s="30"/>
      <c r="OUP50" s="30"/>
      <c r="OUQ50" s="30"/>
      <c r="OUR50" s="30"/>
      <c r="OUS50" s="30"/>
      <c r="OUT50" s="30"/>
      <c r="OUU50" s="30"/>
      <c r="OUV50" s="30"/>
      <c r="OUW50" s="30"/>
      <c r="OUX50" s="30"/>
      <c r="OUY50" s="30"/>
      <c r="OUZ50" s="30"/>
      <c r="OVA50" s="30"/>
      <c r="OVB50" s="30"/>
      <c r="OVC50" s="30"/>
      <c r="OVD50" s="30"/>
      <c r="OVE50" s="30"/>
      <c r="OVF50" s="30"/>
      <c r="OVG50" s="30"/>
      <c r="OVH50" s="30"/>
      <c r="OVI50" s="30"/>
      <c r="OVJ50" s="30"/>
      <c r="OVK50" s="30"/>
      <c r="OVL50" s="30"/>
      <c r="OVM50" s="30"/>
      <c r="OVN50" s="30"/>
      <c r="OVO50" s="30"/>
      <c r="OVP50" s="30"/>
      <c r="OVQ50" s="30"/>
      <c r="OVR50" s="30"/>
      <c r="OVS50" s="30"/>
      <c r="OVT50" s="30"/>
      <c r="OVU50" s="30"/>
      <c r="OVV50" s="30"/>
      <c r="OVW50" s="30"/>
      <c r="OVX50" s="30"/>
      <c r="OVY50" s="30"/>
      <c r="OVZ50" s="30"/>
      <c r="OWA50" s="30"/>
      <c r="OWB50" s="30"/>
      <c r="OWC50" s="30"/>
      <c r="OWD50" s="30"/>
      <c r="OWE50" s="30"/>
      <c r="OWF50" s="30"/>
      <c r="OWG50" s="30"/>
      <c r="OWH50" s="30"/>
      <c r="OWI50" s="30"/>
      <c r="OWJ50" s="30"/>
      <c r="OWK50" s="30"/>
      <c r="OWL50" s="30"/>
      <c r="OWM50" s="30"/>
      <c r="OWN50" s="30"/>
      <c r="OWO50" s="30"/>
      <c r="OWP50" s="30"/>
      <c r="OWQ50" s="30"/>
      <c r="OWR50" s="30"/>
      <c r="OWS50" s="30"/>
      <c r="OWT50" s="30"/>
      <c r="OWU50" s="30"/>
      <c r="OWV50" s="30"/>
      <c r="OWW50" s="30"/>
      <c r="OWX50" s="30"/>
      <c r="OWY50" s="30"/>
      <c r="OWZ50" s="30"/>
      <c r="OXA50" s="30"/>
      <c r="OXB50" s="30"/>
      <c r="OXC50" s="30"/>
      <c r="OXD50" s="30"/>
      <c r="OXE50" s="30"/>
      <c r="OXF50" s="30"/>
      <c r="OXG50" s="30"/>
      <c r="OXH50" s="30"/>
      <c r="OXI50" s="30"/>
      <c r="OXJ50" s="30"/>
      <c r="OXK50" s="30"/>
      <c r="OXL50" s="30"/>
      <c r="OXM50" s="30"/>
      <c r="OXN50" s="30"/>
      <c r="OXO50" s="30"/>
      <c r="OXP50" s="30"/>
      <c r="OXQ50" s="30"/>
      <c r="OXR50" s="30"/>
      <c r="OXS50" s="30"/>
      <c r="OXT50" s="30"/>
      <c r="OXU50" s="30"/>
      <c r="OXV50" s="30"/>
      <c r="OXW50" s="30"/>
      <c r="OXX50" s="30"/>
      <c r="OXY50" s="30"/>
      <c r="OXZ50" s="30"/>
      <c r="OYA50" s="30"/>
      <c r="OYB50" s="30"/>
      <c r="OYC50" s="30"/>
      <c r="OYD50" s="30"/>
      <c r="OYE50" s="30"/>
      <c r="OYF50" s="30"/>
      <c r="OYG50" s="30"/>
      <c r="OYH50" s="30"/>
      <c r="OYI50" s="30"/>
      <c r="OYJ50" s="30"/>
      <c r="OYK50" s="30"/>
      <c r="OYL50" s="30"/>
      <c r="OYM50" s="30"/>
      <c r="OYN50" s="30"/>
      <c r="OYO50" s="30"/>
      <c r="OYP50" s="30"/>
      <c r="OYQ50" s="30"/>
      <c r="OYR50" s="30"/>
      <c r="OYS50" s="30"/>
      <c r="OYT50" s="30"/>
      <c r="OYU50" s="30"/>
      <c r="OYV50" s="30"/>
      <c r="OYW50" s="30"/>
      <c r="OYX50" s="30"/>
      <c r="OYY50" s="30"/>
      <c r="OYZ50" s="30"/>
      <c r="OZA50" s="30"/>
      <c r="OZB50" s="30"/>
      <c r="OZC50" s="30"/>
      <c r="OZD50" s="30"/>
      <c r="OZE50" s="30"/>
      <c r="OZF50" s="30"/>
      <c r="OZG50" s="30"/>
      <c r="OZH50" s="30"/>
      <c r="OZI50" s="30"/>
      <c r="OZJ50" s="30"/>
      <c r="OZK50" s="30"/>
      <c r="OZL50" s="30"/>
      <c r="OZM50" s="30"/>
      <c r="OZN50" s="30"/>
      <c r="OZO50" s="30"/>
      <c r="OZP50" s="30"/>
      <c r="OZQ50" s="30"/>
      <c r="OZR50" s="30"/>
      <c r="OZS50" s="30"/>
      <c r="OZT50" s="30"/>
      <c r="OZU50" s="30"/>
      <c r="OZV50" s="30"/>
      <c r="OZW50" s="30"/>
      <c r="OZX50" s="30"/>
      <c r="OZY50" s="30"/>
      <c r="OZZ50" s="30"/>
      <c r="PAA50" s="30"/>
      <c r="PAB50" s="30"/>
      <c r="PAC50" s="30"/>
      <c r="PAD50" s="30"/>
      <c r="PAE50" s="30"/>
      <c r="PAF50" s="30"/>
      <c r="PAG50" s="30"/>
      <c r="PAH50" s="30"/>
      <c r="PAI50" s="30"/>
      <c r="PAJ50" s="30"/>
      <c r="PAK50" s="30"/>
      <c r="PAL50" s="30"/>
      <c r="PAM50" s="30"/>
      <c r="PAN50" s="30"/>
      <c r="PAO50" s="30"/>
      <c r="PAP50" s="30"/>
      <c r="PAQ50" s="30"/>
      <c r="PAR50" s="30"/>
      <c r="PAS50" s="30"/>
      <c r="PAT50" s="30"/>
      <c r="PAU50" s="30"/>
      <c r="PAV50" s="30"/>
      <c r="PAW50" s="30"/>
      <c r="PAX50" s="30"/>
      <c r="PAY50" s="30"/>
      <c r="PAZ50" s="30"/>
      <c r="PBA50" s="30"/>
      <c r="PBB50" s="30"/>
      <c r="PBC50" s="30"/>
      <c r="PBD50" s="30"/>
      <c r="PBE50" s="30"/>
      <c r="PBF50" s="30"/>
      <c r="PBG50" s="30"/>
      <c r="PBH50" s="30"/>
      <c r="PBI50" s="30"/>
      <c r="PBJ50" s="30"/>
      <c r="PBK50" s="30"/>
      <c r="PBL50" s="30"/>
      <c r="PBM50" s="30"/>
      <c r="PBN50" s="30"/>
      <c r="PBO50" s="30"/>
      <c r="PBP50" s="30"/>
      <c r="PBQ50" s="30"/>
      <c r="PBR50" s="30"/>
      <c r="PBS50" s="30"/>
      <c r="PBT50" s="30"/>
      <c r="PBU50" s="30"/>
      <c r="PBV50" s="30"/>
      <c r="PBW50" s="30"/>
      <c r="PBX50" s="30"/>
      <c r="PBY50" s="30"/>
      <c r="PBZ50" s="30"/>
      <c r="PCA50" s="30"/>
      <c r="PCB50" s="30"/>
      <c r="PCC50" s="30"/>
      <c r="PCD50" s="30"/>
      <c r="PCE50" s="30"/>
      <c r="PCF50" s="30"/>
      <c r="PCG50" s="30"/>
      <c r="PCH50" s="30"/>
      <c r="PCI50" s="30"/>
      <c r="PCJ50" s="30"/>
      <c r="PCK50" s="30"/>
      <c r="PCL50" s="30"/>
      <c r="PCM50" s="30"/>
      <c r="PCN50" s="30"/>
      <c r="PCO50" s="30"/>
      <c r="PCP50" s="30"/>
      <c r="PCQ50" s="30"/>
      <c r="PCR50" s="30"/>
      <c r="PCS50" s="30"/>
      <c r="PCT50" s="30"/>
      <c r="PCU50" s="30"/>
      <c r="PCV50" s="30"/>
      <c r="PCW50" s="30"/>
      <c r="PCX50" s="30"/>
      <c r="PCY50" s="30"/>
      <c r="PCZ50" s="30"/>
      <c r="PDA50" s="30"/>
      <c r="PDB50" s="30"/>
      <c r="PDC50" s="30"/>
      <c r="PDD50" s="30"/>
      <c r="PDE50" s="30"/>
      <c r="PDF50" s="30"/>
      <c r="PDG50" s="30"/>
      <c r="PDH50" s="30"/>
      <c r="PDI50" s="30"/>
      <c r="PDJ50" s="30"/>
      <c r="PDK50" s="30"/>
      <c r="PDL50" s="30"/>
      <c r="PDM50" s="30"/>
      <c r="PDN50" s="30"/>
      <c r="PDO50" s="30"/>
      <c r="PDP50" s="30"/>
      <c r="PDQ50" s="30"/>
      <c r="PDR50" s="30"/>
      <c r="PDS50" s="30"/>
      <c r="PDT50" s="30"/>
      <c r="PDU50" s="30"/>
      <c r="PDV50" s="30"/>
      <c r="PDW50" s="30"/>
      <c r="PDX50" s="30"/>
      <c r="PDY50" s="30"/>
      <c r="PDZ50" s="30"/>
      <c r="PEA50" s="30"/>
      <c r="PEB50" s="30"/>
      <c r="PEC50" s="30"/>
      <c r="PED50" s="30"/>
      <c r="PEE50" s="30"/>
      <c r="PEF50" s="30"/>
      <c r="PEG50" s="30"/>
      <c r="PEH50" s="30"/>
      <c r="PEI50" s="30"/>
      <c r="PEJ50" s="30"/>
      <c r="PEK50" s="30"/>
      <c r="PEL50" s="30"/>
      <c r="PEM50" s="30"/>
      <c r="PEN50" s="30"/>
      <c r="PEO50" s="30"/>
      <c r="PEP50" s="30"/>
      <c r="PEQ50" s="30"/>
      <c r="PER50" s="30"/>
      <c r="PES50" s="30"/>
      <c r="PET50" s="30"/>
      <c r="PEU50" s="30"/>
      <c r="PEV50" s="30"/>
      <c r="PEW50" s="30"/>
      <c r="PEX50" s="30"/>
      <c r="PEY50" s="30"/>
      <c r="PEZ50" s="30"/>
      <c r="PFA50" s="30"/>
      <c r="PFB50" s="30"/>
      <c r="PFC50" s="30"/>
      <c r="PFD50" s="30"/>
      <c r="PFE50" s="30"/>
      <c r="PFF50" s="30"/>
      <c r="PFG50" s="30"/>
      <c r="PFH50" s="30"/>
      <c r="PFI50" s="30"/>
      <c r="PFJ50" s="30"/>
      <c r="PFK50" s="30"/>
      <c r="PFL50" s="30"/>
      <c r="PFM50" s="30"/>
      <c r="PFN50" s="30"/>
      <c r="PFO50" s="30"/>
      <c r="PFP50" s="30"/>
      <c r="PFQ50" s="30"/>
      <c r="PFR50" s="30"/>
      <c r="PFS50" s="30"/>
      <c r="PFT50" s="30"/>
      <c r="PFU50" s="30"/>
      <c r="PFV50" s="30"/>
      <c r="PFW50" s="30"/>
      <c r="PFX50" s="30"/>
      <c r="PFY50" s="30"/>
      <c r="PFZ50" s="30"/>
      <c r="PGA50" s="30"/>
      <c r="PGB50" s="30"/>
      <c r="PGC50" s="30"/>
      <c r="PGD50" s="30"/>
      <c r="PGE50" s="30"/>
      <c r="PGF50" s="30"/>
      <c r="PGG50" s="30"/>
      <c r="PGH50" s="30"/>
      <c r="PGI50" s="30"/>
      <c r="PGJ50" s="30"/>
      <c r="PGK50" s="30"/>
      <c r="PGL50" s="30"/>
      <c r="PGM50" s="30"/>
      <c r="PGN50" s="30"/>
      <c r="PGO50" s="30"/>
      <c r="PGP50" s="30"/>
      <c r="PGQ50" s="30"/>
      <c r="PGR50" s="30"/>
      <c r="PGS50" s="30"/>
      <c r="PGT50" s="30"/>
      <c r="PGU50" s="30"/>
      <c r="PGV50" s="30"/>
      <c r="PGW50" s="30"/>
      <c r="PGX50" s="30"/>
      <c r="PGY50" s="30"/>
      <c r="PGZ50" s="30"/>
      <c r="PHA50" s="30"/>
      <c r="PHB50" s="30"/>
      <c r="PHC50" s="30"/>
      <c r="PHD50" s="30"/>
      <c r="PHE50" s="30"/>
      <c r="PHF50" s="30"/>
      <c r="PHG50" s="30"/>
      <c r="PHH50" s="30"/>
      <c r="PHI50" s="30"/>
      <c r="PHJ50" s="30"/>
      <c r="PHK50" s="30"/>
      <c r="PHL50" s="30"/>
      <c r="PHM50" s="30"/>
      <c r="PHN50" s="30"/>
      <c r="PHO50" s="30"/>
      <c r="PHP50" s="30"/>
      <c r="PHQ50" s="30"/>
      <c r="PHR50" s="30"/>
      <c r="PHS50" s="30"/>
      <c r="PHT50" s="30"/>
      <c r="PHU50" s="30"/>
      <c r="PHV50" s="30"/>
      <c r="PHW50" s="30"/>
      <c r="PHX50" s="30"/>
      <c r="PHY50" s="30"/>
      <c r="PHZ50" s="30"/>
      <c r="PIA50" s="30"/>
      <c r="PIB50" s="30"/>
      <c r="PIC50" s="30"/>
      <c r="PID50" s="30"/>
      <c r="PIE50" s="30"/>
      <c r="PIF50" s="30"/>
      <c r="PIG50" s="30"/>
      <c r="PIH50" s="30"/>
      <c r="PII50" s="30"/>
      <c r="PIJ50" s="30"/>
      <c r="PIK50" s="30"/>
      <c r="PIL50" s="30"/>
      <c r="PIM50" s="30"/>
      <c r="PIN50" s="30"/>
      <c r="PIO50" s="30"/>
      <c r="PIP50" s="30"/>
      <c r="PIQ50" s="30"/>
      <c r="PIR50" s="30"/>
      <c r="PIS50" s="30"/>
      <c r="PIT50" s="30"/>
      <c r="PIU50" s="30"/>
      <c r="PIV50" s="30"/>
      <c r="PIW50" s="30"/>
      <c r="PIX50" s="30"/>
      <c r="PIY50" s="30"/>
      <c r="PIZ50" s="30"/>
      <c r="PJA50" s="30"/>
      <c r="PJB50" s="30"/>
      <c r="PJC50" s="30"/>
      <c r="PJD50" s="30"/>
      <c r="PJE50" s="30"/>
      <c r="PJF50" s="30"/>
      <c r="PJG50" s="30"/>
      <c r="PJH50" s="30"/>
      <c r="PJI50" s="30"/>
      <c r="PJJ50" s="30"/>
      <c r="PJK50" s="30"/>
      <c r="PJL50" s="30"/>
      <c r="PJM50" s="30"/>
      <c r="PJN50" s="30"/>
      <c r="PJO50" s="30"/>
      <c r="PJP50" s="30"/>
      <c r="PJQ50" s="30"/>
      <c r="PJR50" s="30"/>
      <c r="PJS50" s="30"/>
      <c r="PJT50" s="30"/>
      <c r="PJU50" s="30"/>
      <c r="PJV50" s="30"/>
      <c r="PJW50" s="30"/>
      <c r="PJX50" s="30"/>
      <c r="PJY50" s="30"/>
      <c r="PJZ50" s="30"/>
      <c r="PKA50" s="30"/>
      <c r="PKB50" s="30"/>
      <c r="PKC50" s="30"/>
      <c r="PKD50" s="30"/>
      <c r="PKE50" s="30"/>
      <c r="PKF50" s="30"/>
      <c r="PKG50" s="30"/>
      <c r="PKH50" s="30"/>
      <c r="PKI50" s="30"/>
      <c r="PKJ50" s="30"/>
      <c r="PKK50" s="30"/>
      <c r="PKL50" s="30"/>
      <c r="PKM50" s="30"/>
      <c r="PKN50" s="30"/>
      <c r="PKO50" s="30"/>
      <c r="PKP50" s="30"/>
      <c r="PKQ50" s="30"/>
      <c r="PKR50" s="30"/>
      <c r="PKS50" s="30"/>
      <c r="PKT50" s="30"/>
      <c r="PKU50" s="30"/>
      <c r="PKV50" s="30"/>
      <c r="PKW50" s="30"/>
      <c r="PKX50" s="30"/>
      <c r="PKY50" s="30"/>
      <c r="PKZ50" s="30"/>
      <c r="PLA50" s="30"/>
      <c r="PLB50" s="30"/>
      <c r="PLC50" s="30"/>
      <c r="PLD50" s="30"/>
      <c r="PLE50" s="30"/>
      <c r="PLF50" s="30"/>
      <c r="PLG50" s="30"/>
      <c r="PLH50" s="30"/>
      <c r="PLI50" s="30"/>
      <c r="PLJ50" s="30"/>
      <c r="PLK50" s="30"/>
      <c r="PLL50" s="30"/>
      <c r="PLM50" s="30"/>
      <c r="PLN50" s="30"/>
      <c r="PLO50" s="30"/>
      <c r="PLP50" s="30"/>
      <c r="PLQ50" s="30"/>
      <c r="PLR50" s="30"/>
      <c r="PLS50" s="30"/>
      <c r="PLT50" s="30"/>
      <c r="PLU50" s="30"/>
      <c r="PLV50" s="30"/>
      <c r="PLW50" s="30"/>
      <c r="PLX50" s="30"/>
      <c r="PLY50" s="30"/>
      <c r="PLZ50" s="30"/>
      <c r="PMA50" s="30"/>
      <c r="PMB50" s="30"/>
      <c r="PMC50" s="30"/>
      <c r="PMD50" s="30"/>
      <c r="PME50" s="30"/>
      <c r="PMF50" s="30"/>
      <c r="PMG50" s="30"/>
      <c r="PMH50" s="30"/>
      <c r="PMI50" s="30"/>
      <c r="PMJ50" s="30"/>
      <c r="PMK50" s="30"/>
      <c r="PML50" s="30"/>
      <c r="PMM50" s="30"/>
      <c r="PMN50" s="30"/>
      <c r="PMO50" s="30"/>
      <c r="PMP50" s="30"/>
      <c r="PMQ50" s="30"/>
      <c r="PMR50" s="30"/>
      <c r="PMS50" s="30"/>
      <c r="PMT50" s="30"/>
      <c r="PMU50" s="30"/>
      <c r="PMV50" s="30"/>
      <c r="PMW50" s="30"/>
      <c r="PMX50" s="30"/>
      <c r="PMY50" s="30"/>
      <c r="PMZ50" s="30"/>
      <c r="PNA50" s="30"/>
      <c r="PNB50" s="30"/>
      <c r="PNC50" s="30"/>
      <c r="PND50" s="30"/>
      <c r="PNE50" s="30"/>
      <c r="PNF50" s="30"/>
      <c r="PNG50" s="30"/>
      <c r="PNH50" s="30"/>
      <c r="PNI50" s="30"/>
      <c r="PNJ50" s="30"/>
      <c r="PNK50" s="30"/>
      <c r="PNL50" s="30"/>
      <c r="PNM50" s="30"/>
      <c r="PNN50" s="30"/>
      <c r="PNO50" s="30"/>
      <c r="PNP50" s="30"/>
      <c r="PNQ50" s="30"/>
      <c r="PNR50" s="30"/>
      <c r="PNS50" s="30"/>
      <c r="PNT50" s="30"/>
      <c r="PNU50" s="30"/>
      <c r="PNV50" s="30"/>
      <c r="PNW50" s="30"/>
      <c r="PNX50" s="30"/>
      <c r="PNY50" s="30"/>
      <c r="PNZ50" s="30"/>
      <c r="POA50" s="30"/>
      <c r="POB50" s="30"/>
      <c r="POC50" s="30"/>
      <c r="POD50" s="30"/>
      <c r="POE50" s="30"/>
      <c r="POF50" s="30"/>
      <c r="POG50" s="30"/>
      <c r="POH50" s="30"/>
      <c r="POI50" s="30"/>
      <c r="POJ50" s="30"/>
      <c r="POK50" s="30"/>
      <c r="POL50" s="30"/>
      <c r="POM50" s="30"/>
      <c r="PON50" s="30"/>
      <c r="POO50" s="30"/>
      <c r="POP50" s="30"/>
      <c r="POQ50" s="30"/>
      <c r="POR50" s="30"/>
      <c r="POS50" s="30"/>
      <c r="POT50" s="30"/>
      <c r="POU50" s="30"/>
      <c r="POV50" s="30"/>
      <c r="POW50" s="30"/>
      <c r="POX50" s="30"/>
      <c r="POY50" s="30"/>
      <c r="POZ50" s="30"/>
      <c r="PPA50" s="30"/>
      <c r="PPB50" s="30"/>
      <c r="PPC50" s="30"/>
      <c r="PPD50" s="30"/>
      <c r="PPE50" s="30"/>
      <c r="PPF50" s="30"/>
      <c r="PPG50" s="30"/>
      <c r="PPH50" s="30"/>
      <c r="PPI50" s="30"/>
      <c r="PPJ50" s="30"/>
      <c r="PPK50" s="30"/>
      <c r="PPL50" s="30"/>
      <c r="PPM50" s="30"/>
      <c r="PPN50" s="30"/>
      <c r="PPO50" s="30"/>
      <c r="PPP50" s="30"/>
      <c r="PPQ50" s="30"/>
      <c r="PPR50" s="30"/>
      <c r="PPS50" s="30"/>
      <c r="PPT50" s="30"/>
      <c r="PPU50" s="30"/>
      <c r="PPV50" s="30"/>
      <c r="PPW50" s="30"/>
      <c r="PPX50" s="30"/>
      <c r="PPY50" s="30"/>
      <c r="PPZ50" s="30"/>
      <c r="PQA50" s="30"/>
      <c r="PQB50" s="30"/>
      <c r="PQC50" s="30"/>
      <c r="PQD50" s="30"/>
      <c r="PQE50" s="30"/>
      <c r="PQF50" s="30"/>
      <c r="PQG50" s="30"/>
      <c r="PQH50" s="30"/>
      <c r="PQI50" s="30"/>
      <c r="PQJ50" s="30"/>
      <c r="PQK50" s="30"/>
      <c r="PQL50" s="30"/>
      <c r="PQM50" s="30"/>
      <c r="PQN50" s="30"/>
      <c r="PQO50" s="30"/>
      <c r="PQP50" s="30"/>
      <c r="PQQ50" s="30"/>
      <c r="PQR50" s="30"/>
      <c r="PQS50" s="30"/>
      <c r="PQT50" s="30"/>
      <c r="PQU50" s="30"/>
      <c r="PQV50" s="30"/>
      <c r="PQW50" s="30"/>
      <c r="PQX50" s="30"/>
      <c r="PQY50" s="30"/>
      <c r="PQZ50" s="30"/>
      <c r="PRA50" s="30"/>
      <c r="PRB50" s="30"/>
      <c r="PRC50" s="30"/>
      <c r="PRD50" s="30"/>
      <c r="PRE50" s="30"/>
      <c r="PRF50" s="30"/>
      <c r="PRG50" s="30"/>
      <c r="PRH50" s="30"/>
      <c r="PRI50" s="30"/>
      <c r="PRJ50" s="30"/>
      <c r="PRK50" s="30"/>
      <c r="PRL50" s="30"/>
      <c r="PRM50" s="30"/>
      <c r="PRN50" s="30"/>
      <c r="PRO50" s="30"/>
      <c r="PRP50" s="30"/>
      <c r="PRQ50" s="30"/>
      <c r="PRR50" s="30"/>
      <c r="PRS50" s="30"/>
      <c r="PRT50" s="30"/>
      <c r="PRU50" s="30"/>
      <c r="PRV50" s="30"/>
      <c r="PRW50" s="30"/>
      <c r="PRX50" s="30"/>
      <c r="PRY50" s="30"/>
      <c r="PRZ50" s="30"/>
      <c r="PSA50" s="30"/>
      <c r="PSB50" s="30"/>
      <c r="PSC50" s="30"/>
      <c r="PSD50" s="30"/>
      <c r="PSE50" s="30"/>
      <c r="PSF50" s="30"/>
      <c r="PSG50" s="30"/>
      <c r="PSH50" s="30"/>
      <c r="PSI50" s="30"/>
      <c r="PSJ50" s="30"/>
      <c r="PSK50" s="30"/>
      <c r="PSL50" s="30"/>
      <c r="PSM50" s="30"/>
      <c r="PSN50" s="30"/>
      <c r="PSO50" s="30"/>
      <c r="PSP50" s="30"/>
      <c r="PSQ50" s="30"/>
      <c r="PSR50" s="30"/>
      <c r="PSS50" s="30"/>
      <c r="PST50" s="30"/>
      <c r="PSU50" s="30"/>
      <c r="PSV50" s="30"/>
      <c r="PSW50" s="30"/>
      <c r="PSX50" s="30"/>
      <c r="PSY50" s="30"/>
      <c r="PSZ50" s="30"/>
      <c r="PTA50" s="30"/>
      <c r="PTB50" s="30"/>
      <c r="PTC50" s="30"/>
      <c r="PTD50" s="30"/>
      <c r="PTE50" s="30"/>
      <c r="PTF50" s="30"/>
      <c r="PTG50" s="30"/>
      <c r="PTH50" s="30"/>
      <c r="PTI50" s="30"/>
      <c r="PTJ50" s="30"/>
      <c r="PTK50" s="30"/>
      <c r="PTL50" s="30"/>
      <c r="PTM50" s="30"/>
      <c r="PTN50" s="30"/>
      <c r="PTO50" s="30"/>
      <c r="PTP50" s="30"/>
      <c r="PTQ50" s="30"/>
      <c r="PTR50" s="30"/>
      <c r="PTS50" s="30"/>
      <c r="PTT50" s="30"/>
      <c r="PTU50" s="30"/>
      <c r="PTV50" s="30"/>
      <c r="PTW50" s="30"/>
      <c r="PTX50" s="30"/>
      <c r="PTY50" s="30"/>
      <c r="PTZ50" s="30"/>
      <c r="PUA50" s="30"/>
      <c r="PUB50" s="30"/>
      <c r="PUC50" s="30"/>
      <c r="PUD50" s="30"/>
      <c r="PUE50" s="30"/>
      <c r="PUF50" s="30"/>
      <c r="PUG50" s="30"/>
      <c r="PUH50" s="30"/>
      <c r="PUI50" s="30"/>
      <c r="PUJ50" s="30"/>
      <c r="PUK50" s="30"/>
      <c r="PUL50" s="30"/>
      <c r="PUM50" s="30"/>
      <c r="PUN50" s="30"/>
      <c r="PUO50" s="30"/>
      <c r="PUP50" s="30"/>
      <c r="PUQ50" s="30"/>
      <c r="PUR50" s="30"/>
      <c r="PUS50" s="30"/>
      <c r="PUT50" s="30"/>
      <c r="PUU50" s="30"/>
      <c r="PUV50" s="30"/>
      <c r="PUW50" s="30"/>
      <c r="PUX50" s="30"/>
      <c r="PUY50" s="30"/>
      <c r="PUZ50" s="30"/>
      <c r="PVA50" s="30"/>
      <c r="PVB50" s="30"/>
      <c r="PVC50" s="30"/>
      <c r="PVD50" s="30"/>
      <c r="PVE50" s="30"/>
      <c r="PVF50" s="30"/>
      <c r="PVG50" s="30"/>
      <c r="PVH50" s="30"/>
      <c r="PVI50" s="30"/>
      <c r="PVJ50" s="30"/>
      <c r="PVK50" s="30"/>
      <c r="PVL50" s="30"/>
      <c r="PVM50" s="30"/>
      <c r="PVN50" s="30"/>
      <c r="PVO50" s="30"/>
      <c r="PVP50" s="30"/>
      <c r="PVQ50" s="30"/>
      <c r="PVR50" s="30"/>
      <c r="PVS50" s="30"/>
      <c r="PVT50" s="30"/>
      <c r="PVU50" s="30"/>
      <c r="PVV50" s="30"/>
      <c r="PVW50" s="30"/>
      <c r="PVX50" s="30"/>
      <c r="PVY50" s="30"/>
      <c r="PVZ50" s="30"/>
      <c r="PWA50" s="30"/>
      <c r="PWB50" s="30"/>
      <c r="PWC50" s="30"/>
      <c r="PWD50" s="30"/>
      <c r="PWE50" s="30"/>
      <c r="PWF50" s="30"/>
      <c r="PWG50" s="30"/>
      <c r="PWH50" s="30"/>
      <c r="PWI50" s="30"/>
      <c r="PWJ50" s="30"/>
      <c r="PWK50" s="30"/>
      <c r="PWL50" s="30"/>
      <c r="PWM50" s="30"/>
      <c r="PWN50" s="30"/>
      <c r="PWO50" s="30"/>
      <c r="PWP50" s="30"/>
      <c r="PWQ50" s="30"/>
      <c r="PWR50" s="30"/>
      <c r="PWS50" s="30"/>
      <c r="PWT50" s="30"/>
      <c r="PWU50" s="30"/>
      <c r="PWV50" s="30"/>
      <c r="PWW50" s="30"/>
      <c r="PWX50" s="30"/>
      <c r="PWY50" s="30"/>
      <c r="PWZ50" s="30"/>
      <c r="PXA50" s="30"/>
      <c r="PXB50" s="30"/>
      <c r="PXC50" s="30"/>
      <c r="PXD50" s="30"/>
      <c r="PXE50" s="30"/>
      <c r="PXF50" s="30"/>
      <c r="PXG50" s="30"/>
      <c r="PXH50" s="30"/>
      <c r="PXI50" s="30"/>
      <c r="PXJ50" s="30"/>
      <c r="PXK50" s="30"/>
      <c r="PXL50" s="30"/>
      <c r="PXM50" s="30"/>
      <c r="PXN50" s="30"/>
      <c r="PXO50" s="30"/>
      <c r="PXP50" s="30"/>
      <c r="PXQ50" s="30"/>
      <c r="PXR50" s="30"/>
      <c r="PXS50" s="30"/>
      <c r="PXT50" s="30"/>
      <c r="PXU50" s="30"/>
      <c r="PXV50" s="30"/>
      <c r="PXW50" s="30"/>
      <c r="PXX50" s="30"/>
      <c r="PXY50" s="30"/>
      <c r="PXZ50" s="30"/>
      <c r="PYA50" s="30"/>
      <c r="PYB50" s="30"/>
      <c r="PYC50" s="30"/>
      <c r="PYD50" s="30"/>
      <c r="PYE50" s="30"/>
      <c r="PYF50" s="30"/>
      <c r="PYG50" s="30"/>
      <c r="PYH50" s="30"/>
      <c r="PYI50" s="30"/>
      <c r="PYJ50" s="30"/>
      <c r="PYK50" s="30"/>
      <c r="PYL50" s="30"/>
      <c r="PYM50" s="30"/>
      <c r="PYN50" s="30"/>
      <c r="PYO50" s="30"/>
      <c r="PYP50" s="30"/>
      <c r="PYQ50" s="30"/>
      <c r="PYR50" s="30"/>
      <c r="PYS50" s="30"/>
      <c r="PYT50" s="30"/>
      <c r="PYU50" s="30"/>
      <c r="PYV50" s="30"/>
      <c r="PYW50" s="30"/>
      <c r="PYX50" s="30"/>
      <c r="PYY50" s="30"/>
      <c r="PYZ50" s="30"/>
      <c r="PZA50" s="30"/>
      <c r="PZB50" s="30"/>
      <c r="PZC50" s="30"/>
      <c r="PZD50" s="30"/>
      <c r="PZE50" s="30"/>
      <c r="PZF50" s="30"/>
      <c r="PZG50" s="30"/>
      <c r="PZH50" s="30"/>
      <c r="PZI50" s="30"/>
      <c r="PZJ50" s="30"/>
      <c r="PZK50" s="30"/>
      <c r="PZL50" s="30"/>
      <c r="PZM50" s="30"/>
      <c r="PZN50" s="30"/>
      <c r="PZO50" s="30"/>
      <c r="PZP50" s="30"/>
      <c r="PZQ50" s="30"/>
      <c r="PZR50" s="30"/>
      <c r="PZS50" s="30"/>
      <c r="PZT50" s="30"/>
      <c r="PZU50" s="30"/>
      <c r="PZV50" s="30"/>
      <c r="PZW50" s="30"/>
      <c r="PZX50" s="30"/>
      <c r="PZY50" s="30"/>
      <c r="PZZ50" s="30"/>
      <c r="QAA50" s="30"/>
      <c r="QAB50" s="30"/>
      <c r="QAC50" s="30"/>
      <c r="QAD50" s="30"/>
      <c r="QAE50" s="30"/>
      <c r="QAF50" s="30"/>
      <c r="QAG50" s="30"/>
      <c r="QAH50" s="30"/>
      <c r="QAI50" s="30"/>
      <c r="QAJ50" s="30"/>
      <c r="QAK50" s="30"/>
      <c r="QAL50" s="30"/>
      <c r="QAM50" s="30"/>
      <c r="QAN50" s="30"/>
      <c r="QAO50" s="30"/>
      <c r="QAP50" s="30"/>
      <c r="QAQ50" s="30"/>
      <c r="QAR50" s="30"/>
      <c r="QAS50" s="30"/>
      <c r="QAT50" s="30"/>
      <c r="QAU50" s="30"/>
      <c r="QAV50" s="30"/>
      <c r="QAW50" s="30"/>
      <c r="QAX50" s="30"/>
      <c r="QAY50" s="30"/>
      <c r="QAZ50" s="30"/>
      <c r="QBA50" s="30"/>
      <c r="QBB50" s="30"/>
      <c r="QBC50" s="30"/>
      <c r="QBD50" s="30"/>
      <c r="QBE50" s="30"/>
      <c r="QBF50" s="30"/>
      <c r="QBG50" s="30"/>
      <c r="QBH50" s="30"/>
      <c r="QBI50" s="30"/>
      <c r="QBJ50" s="30"/>
      <c r="QBK50" s="30"/>
      <c r="QBL50" s="30"/>
      <c r="QBM50" s="30"/>
      <c r="QBN50" s="30"/>
      <c r="QBO50" s="30"/>
      <c r="QBP50" s="30"/>
      <c r="QBQ50" s="30"/>
      <c r="QBR50" s="30"/>
      <c r="QBS50" s="30"/>
      <c r="QBT50" s="30"/>
      <c r="QBU50" s="30"/>
      <c r="QBV50" s="30"/>
      <c r="QBW50" s="30"/>
      <c r="QBX50" s="30"/>
      <c r="QBY50" s="30"/>
      <c r="QBZ50" s="30"/>
      <c r="QCA50" s="30"/>
      <c r="QCB50" s="30"/>
      <c r="QCC50" s="30"/>
      <c r="QCD50" s="30"/>
      <c r="QCE50" s="30"/>
      <c r="QCF50" s="30"/>
      <c r="QCG50" s="30"/>
      <c r="QCH50" s="30"/>
      <c r="QCI50" s="30"/>
      <c r="QCJ50" s="30"/>
      <c r="QCK50" s="30"/>
      <c r="QCL50" s="30"/>
      <c r="QCM50" s="30"/>
      <c r="QCN50" s="30"/>
      <c r="QCO50" s="30"/>
      <c r="QCP50" s="30"/>
      <c r="QCQ50" s="30"/>
      <c r="QCR50" s="30"/>
      <c r="QCS50" s="30"/>
      <c r="QCT50" s="30"/>
      <c r="QCU50" s="30"/>
      <c r="QCV50" s="30"/>
      <c r="QCW50" s="30"/>
      <c r="QCX50" s="30"/>
      <c r="QCY50" s="30"/>
      <c r="QCZ50" s="30"/>
      <c r="QDA50" s="30"/>
      <c r="QDB50" s="30"/>
      <c r="QDC50" s="30"/>
      <c r="QDD50" s="30"/>
      <c r="QDE50" s="30"/>
      <c r="QDF50" s="30"/>
      <c r="QDG50" s="30"/>
      <c r="QDH50" s="30"/>
      <c r="QDI50" s="30"/>
      <c r="QDJ50" s="30"/>
      <c r="QDK50" s="30"/>
      <c r="QDL50" s="30"/>
      <c r="QDM50" s="30"/>
      <c r="QDN50" s="30"/>
      <c r="QDO50" s="30"/>
      <c r="QDP50" s="30"/>
      <c r="QDQ50" s="30"/>
      <c r="QDR50" s="30"/>
      <c r="QDS50" s="30"/>
      <c r="QDT50" s="30"/>
      <c r="QDU50" s="30"/>
      <c r="QDV50" s="30"/>
      <c r="QDW50" s="30"/>
      <c r="QDX50" s="30"/>
      <c r="QDY50" s="30"/>
      <c r="QDZ50" s="30"/>
      <c r="QEA50" s="30"/>
      <c r="QEB50" s="30"/>
      <c r="QEC50" s="30"/>
      <c r="QED50" s="30"/>
      <c r="QEE50" s="30"/>
      <c r="QEF50" s="30"/>
      <c r="QEG50" s="30"/>
      <c r="QEH50" s="30"/>
      <c r="QEI50" s="30"/>
      <c r="QEJ50" s="30"/>
      <c r="QEK50" s="30"/>
      <c r="QEL50" s="30"/>
      <c r="QEM50" s="30"/>
      <c r="QEN50" s="30"/>
      <c r="QEO50" s="30"/>
      <c r="QEP50" s="30"/>
      <c r="QEQ50" s="30"/>
      <c r="QER50" s="30"/>
      <c r="QES50" s="30"/>
      <c r="QET50" s="30"/>
      <c r="QEU50" s="30"/>
      <c r="QEV50" s="30"/>
      <c r="QEW50" s="30"/>
      <c r="QEX50" s="30"/>
      <c r="QEY50" s="30"/>
      <c r="QEZ50" s="30"/>
      <c r="QFA50" s="30"/>
      <c r="QFB50" s="30"/>
      <c r="QFC50" s="30"/>
      <c r="QFD50" s="30"/>
      <c r="QFE50" s="30"/>
      <c r="QFF50" s="30"/>
      <c r="QFG50" s="30"/>
      <c r="QFH50" s="30"/>
      <c r="QFI50" s="30"/>
      <c r="QFJ50" s="30"/>
      <c r="QFK50" s="30"/>
      <c r="QFL50" s="30"/>
      <c r="QFM50" s="30"/>
      <c r="QFN50" s="30"/>
      <c r="QFO50" s="30"/>
      <c r="QFP50" s="30"/>
      <c r="QFQ50" s="30"/>
      <c r="QFR50" s="30"/>
      <c r="QFS50" s="30"/>
      <c r="QFT50" s="30"/>
      <c r="QFU50" s="30"/>
      <c r="QFV50" s="30"/>
      <c r="QFW50" s="30"/>
      <c r="QFX50" s="30"/>
      <c r="QFY50" s="30"/>
      <c r="QFZ50" s="30"/>
      <c r="QGA50" s="30"/>
      <c r="QGB50" s="30"/>
      <c r="QGC50" s="30"/>
      <c r="QGD50" s="30"/>
      <c r="QGE50" s="30"/>
      <c r="QGF50" s="30"/>
      <c r="QGG50" s="30"/>
      <c r="QGH50" s="30"/>
      <c r="QGI50" s="30"/>
      <c r="QGJ50" s="30"/>
      <c r="QGK50" s="30"/>
      <c r="QGL50" s="30"/>
      <c r="QGM50" s="30"/>
      <c r="QGN50" s="30"/>
      <c r="QGO50" s="30"/>
      <c r="QGP50" s="30"/>
      <c r="QGQ50" s="30"/>
      <c r="QGR50" s="30"/>
      <c r="QGS50" s="30"/>
      <c r="QGT50" s="30"/>
      <c r="QGU50" s="30"/>
      <c r="QGV50" s="30"/>
      <c r="QGW50" s="30"/>
      <c r="QGX50" s="30"/>
      <c r="QGY50" s="30"/>
      <c r="QGZ50" s="30"/>
      <c r="QHA50" s="30"/>
      <c r="QHB50" s="30"/>
      <c r="QHC50" s="30"/>
      <c r="QHD50" s="30"/>
      <c r="QHE50" s="30"/>
      <c r="QHF50" s="30"/>
      <c r="QHG50" s="30"/>
      <c r="QHH50" s="30"/>
      <c r="QHI50" s="30"/>
      <c r="QHJ50" s="30"/>
      <c r="QHK50" s="30"/>
      <c r="QHL50" s="30"/>
      <c r="QHM50" s="30"/>
      <c r="QHN50" s="30"/>
      <c r="QHO50" s="30"/>
      <c r="QHP50" s="30"/>
      <c r="QHQ50" s="30"/>
      <c r="QHR50" s="30"/>
      <c r="QHS50" s="30"/>
      <c r="QHT50" s="30"/>
      <c r="QHU50" s="30"/>
      <c r="QHV50" s="30"/>
      <c r="QHW50" s="30"/>
      <c r="QHX50" s="30"/>
      <c r="QHY50" s="30"/>
      <c r="QHZ50" s="30"/>
      <c r="QIA50" s="30"/>
      <c r="QIB50" s="30"/>
      <c r="QIC50" s="30"/>
      <c r="QID50" s="30"/>
      <c r="QIE50" s="30"/>
      <c r="QIF50" s="30"/>
      <c r="QIG50" s="30"/>
      <c r="QIH50" s="30"/>
      <c r="QII50" s="30"/>
      <c r="QIJ50" s="30"/>
      <c r="QIK50" s="30"/>
      <c r="QIL50" s="30"/>
      <c r="QIM50" s="30"/>
      <c r="QIN50" s="30"/>
      <c r="QIO50" s="30"/>
      <c r="QIP50" s="30"/>
      <c r="QIQ50" s="30"/>
      <c r="QIR50" s="30"/>
      <c r="QIS50" s="30"/>
      <c r="QIT50" s="30"/>
      <c r="QIU50" s="30"/>
      <c r="QIV50" s="30"/>
      <c r="QIW50" s="30"/>
      <c r="QIX50" s="30"/>
      <c r="QIY50" s="30"/>
      <c r="QIZ50" s="30"/>
      <c r="QJA50" s="30"/>
      <c r="QJB50" s="30"/>
      <c r="QJC50" s="30"/>
      <c r="QJD50" s="30"/>
      <c r="QJE50" s="30"/>
      <c r="QJF50" s="30"/>
      <c r="QJG50" s="30"/>
      <c r="QJH50" s="30"/>
      <c r="QJI50" s="30"/>
      <c r="QJJ50" s="30"/>
      <c r="QJK50" s="30"/>
      <c r="QJL50" s="30"/>
      <c r="QJM50" s="30"/>
      <c r="QJN50" s="30"/>
      <c r="QJO50" s="30"/>
      <c r="QJP50" s="30"/>
      <c r="QJQ50" s="30"/>
      <c r="QJR50" s="30"/>
      <c r="QJS50" s="30"/>
      <c r="QJT50" s="30"/>
      <c r="QJU50" s="30"/>
      <c r="QJV50" s="30"/>
      <c r="QJW50" s="30"/>
      <c r="QJX50" s="30"/>
      <c r="QJY50" s="30"/>
      <c r="QJZ50" s="30"/>
      <c r="QKA50" s="30"/>
      <c r="QKB50" s="30"/>
      <c r="QKC50" s="30"/>
      <c r="QKD50" s="30"/>
      <c r="QKE50" s="30"/>
      <c r="QKF50" s="30"/>
      <c r="QKG50" s="30"/>
      <c r="QKH50" s="30"/>
      <c r="QKI50" s="30"/>
      <c r="QKJ50" s="30"/>
      <c r="QKK50" s="30"/>
      <c r="QKL50" s="30"/>
      <c r="QKM50" s="30"/>
      <c r="QKN50" s="30"/>
      <c r="QKO50" s="30"/>
      <c r="QKP50" s="30"/>
      <c r="QKQ50" s="30"/>
      <c r="QKR50" s="30"/>
      <c r="QKS50" s="30"/>
      <c r="QKT50" s="30"/>
      <c r="QKU50" s="30"/>
      <c r="QKV50" s="30"/>
      <c r="QKW50" s="30"/>
      <c r="QKX50" s="30"/>
      <c r="QKY50" s="30"/>
      <c r="QKZ50" s="30"/>
      <c r="QLA50" s="30"/>
      <c r="QLB50" s="30"/>
      <c r="QLC50" s="30"/>
      <c r="QLD50" s="30"/>
      <c r="QLE50" s="30"/>
      <c r="QLF50" s="30"/>
      <c r="QLG50" s="30"/>
      <c r="QLH50" s="30"/>
      <c r="QLI50" s="30"/>
      <c r="QLJ50" s="30"/>
      <c r="QLK50" s="30"/>
      <c r="QLL50" s="30"/>
      <c r="QLM50" s="30"/>
      <c r="QLN50" s="30"/>
      <c r="QLO50" s="30"/>
      <c r="QLP50" s="30"/>
      <c r="QLQ50" s="30"/>
      <c r="QLR50" s="30"/>
      <c r="QLS50" s="30"/>
      <c r="QLT50" s="30"/>
      <c r="QLU50" s="30"/>
      <c r="QLV50" s="30"/>
      <c r="QLW50" s="30"/>
      <c r="QLX50" s="30"/>
      <c r="QLY50" s="30"/>
      <c r="QLZ50" s="30"/>
      <c r="QMA50" s="30"/>
      <c r="QMB50" s="30"/>
      <c r="QMC50" s="30"/>
      <c r="QMD50" s="30"/>
      <c r="QME50" s="30"/>
      <c r="QMF50" s="30"/>
      <c r="QMG50" s="30"/>
      <c r="QMH50" s="30"/>
      <c r="QMI50" s="30"/>
      <c r="QMJ50" s="30"/>
      <c r="QMK50" s="30"/>
      <c r="QML50" s="30"/>
      <c r="QMM50" s="30"/>
      <c r="QMN50" s="30"/>
      <c r="QMO50" s="30"/>
      <c r="QMP50" s="30"/>
      <c r="QMQ50" s="30"/>
      <c r="QMR50" s="30"/>
      <c r="QMS50" s="30"/>
      <c r="QMT50" s="30"/>
      <c r="QMU50" s="30"/>
      <c r="QMV50" s="30"/>
      <c r="QMW50" s="30"/>
      <c r="QMX50" s="30"/>
      <c r="QMY50" s="30"/>
      <c r="QMZ50" s="30"/>
      <c r="QNA50" s="30"/>
      <c r="QNB50" s="30"/>
      <c r="QNC50" s="30"/>
      <c r="QND50" s="30"/>
      <c r="QNE50" s="30"/>
      <c r="QNF50" s="30"/>
      <c r="QNG50" s="30"/>
      <c r="QNH50" s="30"/>
      <c r="QNI50" s="30"/>
      <c r="QNJ50" s="30"/>
      <c r="QNK50" s="30"/>
      <c r="QNL50" s="30"/>
      <c r="QNM50" s="30"/>
      <c r="QNN50" s="30"/>
      <c r="QNO50" s="30"/>
      <c r="QNP50" s="30"/>
      <c r="QNQ50" s="30"/>
      <c r="QNR50" s="30"/>
      <c r="QNS50" s="30"/>
      <c r="QNT50" s="30"/>
      <c r="QNU50" s="30"/>
      <c r="QNV50" s="30"/>
      <c r="QNW50" s="30"/>
      <c r="QNX50" s="30"/>
      <c r="QNY50" s="30"/>
      <c r="QNZ50" s="30"/>
      <c r="QOA50" s="30"/>
      <c r="QOB50" s="30"/>
      <c r="QOC50" s="30"/>
      <c r="QOD50" s="30"/>
      <c r="QOE50" s="30"/>
      <c r="QOF50" s="30"/>
      <c r="QOG50" s="30"/>
      <c r="QOH50" s="30"/>
      <c r="QOI50" s="30"/>
      <c r="QOJ50" s="30"/>
      <c r="QOK50" s="30"/>
      <c r="QOL50" s="30"/>
      <c r="QOM50" s="30"/>
      <c r="QON50" s="30"/>
      <c r="QOO50" s="30"/>
      <c r="QOP50" s="30"/>
      <c r="QOQ50" s="30"/>
      <c r="QOR50" s="30"/>
      <c r="QOS50" s="30"/>
      <c r="QOT50" s="30"/>
      <c r="QOU50" s="30"/>
      <c r="QOV50" s="30"/>
      <c r="QOW50" s="30"/>
      <c r="QOX50" s="30"/>
      <c r="QOY50" s="30"/>
      <c r="QOZ50" s="30"/>
      <c r="QPA50" s="30"/>
      <c r="QPB50" s="30"/>
      <c r="QPC50" s="30"/>
      <c r="QPD50" s="30"/>
      <c r="QPE50" s="30"/>
      <c r="QPF50" s="30"/>
      <c r="QPG50" s="30"/>
      <c r="QPH50" s="30"/>
      <c r="QPI50" s="30"/>
      <c r="QPJ50" s="30"/>
      <c r="QPK50" s="30"/>
      <c r="QPL50" s="30"/>
      <c r="QPM50" s="30"/>
      <c r="QPN50" s="30"/>
      <c r="QPO50" s="30"/>
      <c r="QPP50" s="30"/>
      <c r="QPQ50" s="30"/>
      <c r="QPR50" s="30"/>
      <c r="QPS50" s="30"/>
      <c r="QPT50" s="30"/>
      <c r="QPU50" s="30"/>
      <c r="QPV50" s="30"/>
      <c r="QPW50" s="30"/>
      <c r="QPX50" s="30"/>
      <c r="QPY50" s="30"/>
      <c r="QPZ50" s="30"/>
      <c r="QQA50" s="30"/>
      <c r="QQB50" s="30"/>
      <c r="QQC50" s="30"/>
      <c r="QQD50" s="30"/>
      <c r="QQE50" s="30"/>
      <c r="QQF50" s="30"/>
      <c r="QQG50" s="30"/>
      <c r="QQH50" s="30"/>
      <c r="QQI50" s="30"/>
      <c r="QQJ50" s="30"/>
      <c r="QQK50" s="30"/>
      <c r="QQL50" s="30"/>
      <c r="QQM50" s="30"/>
      <c r="QQN50" s="30"/>
      <c r="QQO50" s="30"/>
      <c r="QQP50" s="30"/>
      <c r="QQQ50" s="30"/>
      <c r="QQR50" s="30"/>
      <c r="QQS50" s="30"/>
      <c r="QQT50" s="30"/>
      <c r="QQU50" s="30"/>
      <c r="QQV50" s="30"/>
      <c r="QQW50" s="30"/>
      <c r="QQX50" s="30"/>
      <c r="QQY50" s="30"/>
      <c r="QQZ50" s="30"/>
      <c r="QRA50" s="30"/>
      <c r="QRB50" s="30"/>
      <c r="QRC50" s="30"/>
      <c r="QRD50" s="30"/>
      <c r="QRE50" s="30"/>
      <c r="QRF50" s="30"/>
      <c r="QRG50" s="30"/>
      <c r="QRH50" s="30"/>
      <c r="QRI50" s="30"/>
      <c r="QRJ50" s="30"/>
      <c r="QRK50" s="30"/>
      <c r="QRL50" s="30"/>
      <c r="QRM50" s="30"/>
      <c r="QRN50" s="30"/>
      <c r="QRO50" s="30"/>
      <c r="QRP50" s="30"/>
      <c r="QRQ50" s="30"/>
      <c r="QRR50" s="30"/>
      <c r="QRS50" s="30"/>
      <c r="QRT50" s="30"/>
      <c r="QRU50" s="30"/>
      <c r="QRV50" s="30"/>
      <c r="QRW50" s="30"/>
      <c r="QRX50" s="30"/>
      <c r="QRY50" s="30"/>
      <c r="QRZ50" s="30"/>
      <c r="QSA50" s="30"/>
      <c r="QSB50" s="30"/>
      <c r="QSC50" s="30"/>
      <c r="QSD50" s="30"/>
      <c r="QSE50" s="30"/>
      <c r="QSF50" s="30"/>
      <c r="QSG50" s="30"/>
      <c r="QSH50" s="30"/>
      <c r="QSI50" s="30"/>
      <c r="QSJ50" s="30"/>
      <c r="QSK50" s="30"/>
      <c r="QSL50" s="30"/>
      <c r="QSM50" s="30"/>
      <c r="QSN50" s="30"/>
      <c r="QSO50" s="30"/>
      <c r="QSP50" s="30"/>
      <c r="QSQ50" s="30"/>
      <c r="QSR50" s="30"/>
      <c r="QSS50" s="30"/>
      <c r="QST50" s="30"/>
      <c r="QSU50" s="30"/>
      <c r="QSV50" s="30"/>
      <c r="QSW50" s="30"/>
      <c r="QSX50" s="30"/>
      <c r="QSY50" s="30"/>
      <c r="QSZ50" s="30"/>
      <c r="QTA50" s="30"/>
      <c r="QTB50" s="30"/>
      <c r="QTC50" s="30"/>
      <c r="QTD50" s="30"/>
      <c r="QTE50" s="30"/>
      <c r="QTF50" s="30"/>
      <c r="QTG50" s="30"/>
      <c r="QTH50" s="30"/>
      <c r="QTI50" s="30"/>
      <c r="QTJ50" s="30"/>
      <c r="QTK50" s="30"/>
      <c r="QTL50" s="30"/>
      <c r="QTM50" s="30"/>
      <c r="QTN50" s="30"/>
      <c r="QTO50" s="30"/>
      <c r="QTP50" s="30"/>
      <c r="QTQ50" s="30"/>
      <c r="QTR50" s="30"/>
      <c r="QTS50" s="30"/>
      <c r="QTT50" s="30"/>
      <c r="QTU50" s="30"/>
      <c r="QTV50" s="30"/>
      <c r="QTW50" s="30"/>
      <c r="QTX50" s="30"/>
      <c r="QTY50" s="30"/>
      <c r="QTZ50" s="30"/>
      <c r="QUA50" s="30"/>
      <c r="QUB50" s="30"/>
      <c r="QUC50" s="30"/>
      <c r="QUD50" s="30"/>
      <c r="QUE50" s="30"/>
      <c r="QUF50" s="30"/>
      <c r="QUG50" s="30"/>
      <c r="QUH50" s="30"/>
      <c r="QUI50" s="30"/>
      <c r="QUJ50" s="30"/>
      <c r="QUK50" s="30"/>
      <c r="QUL50" s="30"/>
      <c r="QUM50" s="30"/>
      <c r="QUN50" s="30"/>
      <c r="QUO50" s="30"/>
      <c r="QUP50" s="30"/>
      <c r="QUQ50" s="30"/>
      <c r="QUR50" s="30"/>
      <c r="QUS50" s="30"/>
      <c r="QUT50" s="30"/>
      <c r="QUU50" s="30"/>
      <c r="QUV50" s="30"/>
      <c r="QUW50" s="30"/>
      <c r="QUX50" s="30"/>
      <c r="QUY50" s="30"/>
      <c r="QUZ50" s="30"/>
      <c r="QVA50" s="30"/>
      <c r="QVB50" s="30"/>
      <c r="QVC50" s="30"/>
      <c r="QVD50" s="30"/>
      <c r="QVE50" s="30"/>
      <c r="QVF50" s="30"/>
      <c r="QVG50" s="30"/>
      <c r="QVH50" s="30"/>
      <c r="QVI50" s="30"/>
      <c r="QVJ50" s="30"/>
      <c r="QVK50" s="30"/>
      <c r="QVL50" s="30"/>
      <c r="QVM50" s="30"/>
      <c r="QVN50" s="30"/>
      <c r="QVO50" s="30"/>
      <c r="QVP50" s="30"/>
      <c r="QVQ50" s="30"/>
      <c r="QVR50" s="30"/>
      <c r="QVS50" s="30"/>
      <c r="QVT50" s="30"/>
      <c r="QVU50" s="30"/>
      <c r="QVV50" s="30"/>
      <c r="QVW50" s="30"/>
      <c r="QVX50" s="30"/>
      <c r="QVY50" s="30"/>
      <c r="QVZ50" s="30"/>
      <c r="QWA50" s="30"/>
      <c r="QWB50" s="30"/>
      <c r="QWC50" s="30"/>
      <c r="QWD50" s="30"/>
      <c r="QWE50" s="30"/>
      <c r="QWF50" s="30"/>
      <c r="QWG50" s="30"/>
      <c r="QWH50" s="30"/>
      <c r="QWI50" s="30"/>
      <c r="QWJ50" s="30"/>
      <c r="QWK50" s="30"/>
      <c r="QWL50" s="30"/>
      <c r="QWM50" s="30"/>
      <c r="QWN50" s="30"/>
      <c r="QWO50" s="30"/>
      <c r="QWP50" s="30"/>
      <c r="QWQ50" s="30"/>
      <c r="QWR50" s="30"/>
      <c r="QWS50" s="30"/>
      <c r="QWT50" s="30"/>
      <c r="QWU50" s="30"/>
      <c r="QWV50" s="30"/>
      <c r="QWW50" s="30"/>
      <c r="QWX50" s="30"/>
      <c r="QWY50" s="30"/>
      <c r="QWZ50" s="30"/>
      <c r="QXA50" s="30"/>
      <c r="QXB50" s="30"/>
      <c r="QXC50" s="30"/>
      <c r="QXD50" s="30"/>
      <c r="QXE50" s="30"/>
      <c r="QXF50" s="30"/>
      <c r="QXG50" s="30"/>
      <c r="QXH50" s="30"/>
      <c r="QXI50" s="30"/>
      <c r="QXJ50" s="30"/>
      <c r="QXK50" s="30"/>
      <c r="QXL50" s="30"/>
      <c r="QXM50" s="30"/>
      <c r="QXN50" s="30"/>
      <c r="QXO50" s="30"/>
      <c r="QXP50" s="30"/>
      <c r="QXQ50" s="30"/>
      <c r="QXR50" s="30"/>
      <c r="QXS50" s="30"/>
      <c r="QXT50" s="30"/>
      <c r="QXU50" s="30"/>
      <c r="QXV50" s="30"/>
      <c r="QXW50" s="30"/>
      <c r="QXX50" s="30"/>
      <c r="QXY50" s="30"/>
      <c r="QXZ50" s="30"/>
      <c r="QYA50" s="30"/>
      <c r="QYB50" s="30"/>
      <c r="QYC50" s="30"/>
      <c r="QYD50" s="30"/>
      <c r="QYE50" s="30"/>
      <c r="QYF50" s="30"/>
      <c r="QYG50" s="30"/>
      <c r="QYH50" s="30"/>
      <c r="QYI50" s="30"/>
      <c r="QYJ50" s="30"/>
      <c r="QYK50" s="30"/>
      <c r="QYL50" s="30"/>
      <c r="QYM50" s="30"/>
      <c r="QYN50" s="30"/>
      <c r="QYO50" s="30"/>
      <c r="QYP50" s="30"/>
      <c r="QYQ50" s="30"/>
      <c r="QYR50" s="30"/>
      <c r="QYS50" s="30"/>
      <c r="QYT50" s="30"/>
      <c r="QYU50" s="30"/>
      <c r="QYV50" s="30"/>
      <c r="QYW50" s="30"/>
      <c r="QYX50" s="30"/>
      <c r="QYY50" s="30"/>
      <c r="QYZ50" s="30"/>
      <c r="QZA50" s="30"/>
      <c r="QZB50" s="30"/>
      <c r="QZC50" s="30"/>
      <c r="QZD50" s="30"/>
      <c r="QZE50" s="30"/>
      <c r="QZF50" s="30"/>
      <c r="QZG50" s="30"/>
      <c r="QZH50" s="30"/>
      <c r="QZI50" s="30"/>
      <c r="QZJ50" s="30"/>
      <c r="QZK50" s="30"/>
      <c r="QZL50" s="30"/>
      <c r="QZM50" s="30"/>
      <c r="QZN50" s="30"/>
      <c r="QZO50" s="30"/>
      <c r="QZP50" s="30"/>
      <c r="QZQ50" s="30"/>
      <c r="QZR50" s="30"/>
      <c r="QZS50" s="30"/>
      <c r="QZT50" s="30"/>
      <c r="QZU50" s="30"/>
      <c r="QZV50" s="30"/>
      <c r="QZW50" s="30"/>
      <c r="QZX50" s="30"/>
      <c r="QZY50" s="30"/>
      <c r="QZZ50" s="30"/>
      <c r="RAA50" s="30"/>
      <c r="RAB50" s="30"/>
      <c r="RAC50" s="30"/>
      <c r="RAD50" s="30"/>
      <c r="RAE50" s="30"/>
      <c r="RAF50" s="30"/>
      <c r="RAG50" s="30"/>
      <c r="RAH50" s="30"/>
      <c r="RAI50" s="30"/>
      <c r="RAJ50" s="30"/>
      <c r="RAK50" s="30"/>
      <c r="RAL50" s="30"/>
      <c r="RAM50" s="30"/>
      <c r="RAN50" s="30"/>
      <c r="RAO50" s="30"/>
      <c r="RAP50" s="30"/>
      <c r="RAQ50" s="30"/>
      <c r="RAR50" s="30"/>
      <c r="RAS50" s="30"/>
      <c r="RAT50" s="30"/>
      <c r="RAU50" s="30"/>
      <c r="RAV50" s="30"/>
      <c r="RAW50" s="30"/>
      <c r="RAX50" s="30"/>
      <c r="RAY50" s="30"/>
      <c r="RAZ50" s="30"/>
      <c r="RBA50" s="30"/>
      <c r="RBB50" s="30"/>
      <c r="RBC50" s="30"/>
      <c r="RBD50" s="30"/>
      <c r="RBE50" s="30"/>
      <c r="RBF50" s="30"/>
      <c r="RBG50" s="30"/>
      <c r="RBH50" s="30"/>
      <c r="RBI50" s="30"/>
      <c r="RBJ50" s="30"/>
      <c r="RBK50" s="30"/>
      <c r="RBL50" s="30"/>
      <c r="RBM50" s="30"/>
      <c r="RBN50" s="30"/>
      <c r="RBO50" s="30"/>
      <c r="RBP50" s="30"/>
      <c r="RBQ50" s="30"/>
      <c r="RBR50" s="30"/>
      <c r="RBS50" s="30"/>
      <c r="RBT50" s="30"/>
      <c r="RBU50" s="30"/>
      <c r="RBV50" s="30"/>
      <c r="RBW50" s="30"/>
      <c r="RBX50" s="30"/>
      <c r="RBY50" s="30"/>
      <c r="RBZ50" s="30"/>
      <c r="RCA50" s="30"/>
      <c r="RCB50" s="30"/>
      <c r="RCC50" s="30"/>
      <c r="RCD50" s="30"/>
      <c r="RCE50" s="30"/>
      <c r="RCF50" s="30"/>
      <c r="RCG50" s="30"/>
      <c r="RCH50" s="30"/>
      <c r="RCI50" s="30"/>
      <c r="RCJ50" s="30"/>
      <c r="RCK50" s="30"/>
      <c r="RCL50" s="30"/>
      <c r="RCM50" s="30"/>
      <c r="RCN50" s="30"/>
      <c r="RCO50" s="30"/>
      <c r="RCP50" s="30"/>
      <c r="RCQ50" s="30"/>
      <c r="RCR50" s="30"/>
      <c r="RCS50" s="30"/>
      <c r="RCT50" s="30"/>
      <c r="RCU50" s="30"/>
      <c r="RCV50" s="30"/>
      <c r="RCW50" s="30"/>
      <c r="RCX50" s="30"/>
      <c r="RCY50" s="30"/>
      <c r="RCZ50" s="30"/>
      <c r="RDA50" s="30"/>
      <c r="RDB50" s="30"/>
      <c r="RDC50" s="30"/>
      <c r="RDD50" s="30"/>
      <c r="RDE50" s="30"/>
      <c r="RDF50" s="30"/>
      <c r="RDG50" s="30"/>
      <c r="RDH50" s="30"/>
      <c r="RDI50" s="30"/>
      <c r="RDJ50" s="30"/>
      <c r="RDK50" s="30"/>
      <c r="RDL50" s="30"/>
      <c r="RDM50" s="30"/>
      <c r="RDN50" s="30"/>
      <c r="RDO50" s="30"/>
      <c r="RDP50" s="30"/>
      <c r="RDQ50" s="30"/>
      <c r="RDR50" s="30"/>
      <c r="RDS50" s="30"/>
      <c r="RDT50" s="30"/>
      <c r="RDU50" s="30"/>
      <c r="RDV50" s="30"/>
      <c r="RDW50" s="30"/>
      <c r="RDX50" s="30"/>
      <c r="RDY50" s="30"/>
      <c r="RDZ50" s="30"/>
      <c r="REA50" s="30"/>
      <c r="REB50" s="30"/>
      <c r="REC50" s="30"/>
      <c r="RED50" s="30"/>
      <c r="REE50" s="30"/>
      <c r="REF50" s="30"/>
      <c r="REG50" s="30"/>
      <c r="REH50" s="30"/>
      <c r="REI50" s="30"/>
      <c r="REJ50" s="30"/>
      <c r="REK50" s="30"/>
      <c r="REL50" s="30"/>
      <c r="REM50" s="30"/>
      <c r="REN50" s="30"/>
      <c r="REO50" s="30"/>
      <c r="REP50" s="30"/>
      <c r="REQ50" s="30"/>
      <c r="RER50" s="30"/>
      <c r="RES50" s="30"/>
      <c r="RET50" s="30"/>
      <c r="REU50" s="30"/>
      <c r="REV50" s="30"/>
      <c r="REW50" s="30"/>
      <c r="REX50" s="30"/>
      <c r="REY50" s="30"/>
      <c r="REZ50" s="30"/>
      <c r="RFA50" s="30"/>
      <c r="RFB50" s="30"/>
      <c r="RFC50" s="30"/>
      <c r="RFD50" s="30"/>
      <c r="RFE50" s="30"/>
      <c r="RFF50" s="30"/>
      <c r="RFG50" s="30"/>
      <c r="RFH50" s="30"/>
      <c r="RFI50" s="30"/>
      <c r="RFJ50" s="30"/>
      <c r="RFK50" s="30"/>
      <c r="RFL50" s="30"/>
      <c r="RFM50" s="30"/>
      <c r="RFN50" s="30"/>
      <c r="RFO50" s="30"/>
      <c r="RFP50" s="30"/>
      <c r="RFQ50" s="30"/>
      <c r="RFR50" s="30"/>
      <c r="RFS50" s="30"/>
      <c r="RFT50" s="30"/>
      <c r="RFU50" s="30"/>
      <c r="RFV50" s="30"/>
      <c r="RFW50" s="30"/>
      <c r="RFX50" s="30"/>
      <c r="RFY50" s="30"/>
      <c r="RFZ50" s="30"/>
      <c r="RGA50" s="30"/>
      <c r="RGB50" s="30"/>
      <c r="RGC50" s="30"/>
      <c r="RGD50" s="30"/>
      <c r="RGE50" s="30"/>
      <c r="RGF50" s="30"/>
      <c r="RGG50" s="30"/>
      <c r="RGH50" s="30"/>
      <c r="RGI50" s="30"/>
      <c r="RGJ50" s="30"/>
      <c r="RGK50" s="30"/>
      <c r="RGL50" s="30"/>
      <c r="RGM50" s="30"/>
      <c r="RGN50" s="30"/>
      <c r="RGO50" s="30"/>
      <c r="RGP50" s="30"/>
      <c r="RGQ50" s="30"/>
      <c r="RGR50" s="30"/>
      <c r="RGS50" s="30"/>
      <c r="RGT50" s="30"/>
      <c r="RGU50" s="30"/>
      <c r="RGV50" s="30"/>
      <c r="RGW50" s="30"/>
      <c r="RGX50" s="30"/>
      <c r="RGY50" s="30"/>
      <c r="RGZ50" s="30"/>
      <c r="RHA50" s="30"/>
      <c r="RHB50" s="30"/>
      <c r="RHC50" s="30"/>
      <c r="RHD50" s="30"/>
      <c r="RHE50" s="30"/>
      <c r="RHF50" s="30"/>
      <c r="RHG50" s="30"/>
      <c r="RHH50" s="30"/>
      <c r="RHI50" s="30"/>
      <c r="RHJ50" s="30"/>
      <c r="RHK50" s="30"/>
      <c r="RHL50" s="30"/>
      <c r="RHM50" s="30"/>
      <c r="RHN50" s="30"/>
      <c r="RHO50" s="30"/>
      <c r="RHP50" s="30"/>
      <c r="RHQ50" s="30"/>
      <c r="RHR50" s="30"/>
      <c r="RHS50" s="30"/>
      <c r="RHT50" s="30"/>
      <c r="RHU50" s="30"/>
      <c r="RHV50" s="30"/>
      <c r="RHW50" s="30"/>
      <c r="RHX50" s="30"/>
      <c r="RHY50" s="30"/>
      <c r="RHZ50" s="30"/>
      <c r="RIA50" s="30"/>
      <c r="RIB50" s="30"/>
      <c r="RIC50" s="30"/>
      <c r="RID50" s="30"/>
      <c r="RIE50" s="30"/>
      <c r="RIF50" s="30"/>
      <c r="RIG50" s="30"/>
      <c r="RIH50" s="30"/>
      <c r="RII50" s="30"/>
      <c r="RIJ50" s="30"/>
      <c r="RIK50" s="30"/>
      <c r="RIL50" s="30"/>
      <c r="RIM50" s="30"/>
      <c r="RIN50" s="30"/>
      <c r="RIO50" s="30"/>
      <c r="RIP50" s="30"/>
      <c r="RIQ50" s="30"/>
      <c r="RIR50" s="30"/>
      <c r="RIS50" s="30"/>
      <c r="RIT50" s="30"/>
      <c r="RIU50" s="30"/>
      <c r="RIV50" s="30"/>
      <c r="RIW50" s="30"/>
      <c r="RIX50" s="30"/>
      <c r="RIY50" s="30"/>
      <c r="RIZ50" s="30"/>
      <c r="RJA50" s="30"/>
      <c r="RJB50" s="30"/>
      <c r="RJC50" s="30"/>
      <c r="RJD50" s="30"/>
      <c r="RJE50" s="30"/>
      <c r="RJF50" s="30"/>
      <c r="RJG50" s="30"/>
      <c r="RJH50" s="30"/>
      <c r="RJI50" s="30"/>
      <c r="RJJ50" s="30"/>
      <c r="RJK50" s="30"/>
      <c r="RJL50" s="30"/>
      <c r="RJM50" s="30"/>
      <c r="RJN50" s="30"/>
      <c r="RJO50" s="30"/>
      <c r="RJP50" s="30"/>
      <c r="RJQ50" s="30"/>
      <c r="RJR50" s="30"/>
      <c r="RJS50" s="30"/>
      <c r="RJT50" s="30"/>
      <c r="RJU50" s="30"/>
      <c r="RJV50" s="30"/>
      <c r="RJW50" s="30"/>
      <c r="RJX50" s="30"/>
      <c r="RJY50" s="30"/>
      <c r="RJZ50" s="30"/>
      <c r="RKA50" s="30"/>
      <c r="RKB50" s="30"/>
      <c r="RKC50" s="30"/>
      <c r="RKD50" s="30"/>
      <c r="RKE50" s="30"/>
      <c r="RKF50" s="30"/>
      <c r="RKG50" s="30"/>
      <c r="RKH50" s="30"/>
      <c r="RKI50" s="30"/>
      <c r="RKJ50" s="30"/>
      <c r="RKK50" s="30"/>
      <c r="RKL50" s="30"/>
      <c r="RKM50" s="30"/>
      <c r="RKN50" s="30"/>
      <c r="RKO50" s="30"/>
      <c r="RKP50" s="30"/>
      <c r="RKQ50" s="30"/>
      <c r="RKR50" s="30"/>
      <c r="RKS50" s="30"/>
      <c r="RKT50" s="30"/>
      <c r="RKU50" s="30"/>
      <c r="RKV50" s="30"/>
      <c r="RKW50" s="30"/>
      <c r="RKX50" s="30"/>
      <c r="RKY50" s="30"/>
      <c r="RKZ50" s="30"/>
      <c r="RLA50" s="30"/>
      <c r="RLB50" s="30"/>
      <c r="RLC50" s="30"/>
      <c r="RLD50" s="30"/>
      <c r="RLE50" s="30"/>
      <c r="RLF50" s="30"/>
      <c r="RLG50" s="30"/>
      <c r="RLH50" s="30"/>
      <c r="RLI50" s="30"/>
      <c r="RLJ50" s="30"/>
      <c r="RLK50" s="30"/>
      <c r="RLL50" s="30"/>
      <c r="RLM50" s="30"/>
      <c r="RLN50" s="30"/>
      <c r="RLO50" s="30"/>
      <c r="RLP50" s="30"/>
      <c r="RLQ50" s="30"/>
      <c r="RLR50" s="30"/>
      <c r="RLS50" s="30"/>
      <c r="RLT50" s="30"/>
      <c r="RLU50" s="30"/>
      <c r="RLV50" s="30"/>
      <c r="RLW50" s="30"/>
      <c r="RLX50" s="30"/>
      <c r="RLY50" s="30"/>
      <c r="RLZ50" s="30"/>
      <c r="RMA50" s="30"/>
      <c r="RMB50" s="30"/>
      <c r="RMC50" s="30"/>
      <c r="RMD50" s="30"/>
      <c r="RME50" s="30"/>
      <c r="RMF50" s="30"/>
      <c r="RMG50" s="30"/>
      <c r="RMH50" s="30"/>
      <c r="RMI50" s="30"/>
      <c r="RMJ50" s="30"/>
      <c r="RMK50" s="30"/>
      <c r="RML50" s="30"/>
      <c r="RMM50" s="30"/>
      <c r="RMN50" s="30"/>
      <c r="RMO50" s="30"/>
      <c r="RMP50" s="30"/>
      <c r="RMQ50" s="30"/>
      <c r="RMR50" s="30"/>
      <c r="RMS50" s="30"/>
      <c r="RMT50" s="30"/>
      <c r="RMU50" s="30"/>
      <c r="RMV50" s="30"/>
      <c r="RMW50" s="30"/>
      <c r="RMX50" s="30"/>
      <c r="RMY50" s="30"/>
      <c r="RMZ50" s="30"/>
      <c r="RNA50" s="30"/>
      <c r="RNB50" s="30"/>
      <c r="RNC50" s="30"/>
      <c r="RND50" s="30"/>
      <c r="RNE50" s="30"/>
      <c r="RNF50" s="30"/>
      <c r="RNG50" s="30"/>
      <c r="RNH50" s="30"/>
      <c r="RNI50" s="30"/>
      <c r="RNJ50" s="30"/>
      <c r="RNK50" s="30"/>
      <c r="RNL50" s="30"/>
      <c r="RNM50" s="30"/>
      <c r="RNN50" s="30"/>
      <c r="RNO50" s="30"/>
      <c r="RNP50" s="30"/>
      <c r="RNQ50" s="30"/>
      <c r="RNR50" s="30"/>
      <c r="RNS50" s="30"/>
      <c r="RNT50" s="30"/>
      <c r="RNU50" s="30"/>
      <c r="RNV50" s="30"/>
      <c r="RNW50" s="30"/>
      <c r="RNX50" s="30"/>
      <c r="RNY50" s="30"/>
      <c r="RNZ50" s="30"/>
      <c r="ROA50" s="30"/>
      <c r="ROB50" s="30"/>
      <c r="ROC50" s="30"/>
      <c r="ROD50" s="30"/>
      <c r="ROE50" s="30"/>
      <c r="ROF50" s="30"/>
      <c r="ROG50" s="30"/>
      <c r="ROH50" s="30"/>
      <c r="ROI50" s="30"/>
      <c r="ROJ50" s="30"/>
      <c r="ROK50" s="30"/>
      <c r="ROL50" s="30"/>
      <c r="ROM50" s="30"/>
      <c r="RON50" s="30"/>
      <c r="ROO50" s="30"/>
      <c r="ROP50" s="30"/>
      <c r="ROQ50" s="30"/>
      <c r="ROR50" s="30"/>
      <c r="ROS50" s="30"/>
      <c r="ROT50" s="30"/>
      <c r="ROU50" s="30"/>
      <c r="ROV50" s="30"/>
      <c r="ROW50" s="30"/>
      <c r="ROX50" s="30"/>
      <c r="ROY50" s="30"/>
      <c r="ROZ50" s="30"/>
      <c r="RPA50" s="30"/>
      <c r="RPB50" s="30"/>
      <c r="RPC50" s="30"/>
      <c r="RPD50" s="30"/>
      <c r="RPE50" s="30"/>
      <c r="RPF50" s="30"/>
      <c r="RPG50" s="30"/>
      <c r="RPH50" s="30"/>
      <c r="RPI50" s="30"/>
      <c r="RPJ50" s="30"/>
      <c r="RPK50" s="30"/>
      <c r="RPL50" s="30"/>
      <c r="RPM50" s="30"/>
      <c r="RPN50" s="30"/>
      <c r="RPO50" s="30"/>
      <c r="RPP50" s="30"/>
      <c r="RPQ50" s="30"/>
      <c r="RPR50" s="30"/>
      <c r="RPS50" s="30"/>
      <c r="RPT50" s="30"/>
      <c r="RPU50" s="30"/>
      <c r="RPV50" s="30"/>
      <c r="RPW50" s="30"/>
      <c r="RPX50" s="30"/>
      <c r="RPY50" s="30"/>
      <c r="RPZ50" s="30"/>
      <c r="RQA50" s="30"/>
      <c r="RQB50" s="30"/>
      <c r="RQC50" s="30"/>
      <c r="RQD50" s="30"/>
      <c r="RQE50" s="30"/>
      <c r="RQF50" s="30"/>
      <c r="RQG50" s="30"/>
      <c r="RQH50" s="30"/>
      <c r="RQI50" s="30"/>
      <c r="RQJ50" s="30"/>
      <c r="RQK50" s="30"/>
      <c r="RQL50" s="30"/>
      <c r="RQM50" s="30"/>
      <c r="RQN50" s="30"/>
      <c r="RQO50" s="30"/>
      <c r="RQP50" s="30"/>
      <c r="RQQ50" s="30"/>
      <c r="RQR50" s="30"/>
      <c r="RQS50" s="30"/>
      <c r="RQT50" s="30"/>
      <c r="RQU50" s="30"/>
      <c r="RQV50" s="30"/>
      <c r="RQW50" s="30"/>
      <c r="RQX50" s="30"/>
      <c r="RQY50" s="30"/>
      <c r="RQZ50" s="30"/>
      <c r="RRA50" s="30"/>
      <c r="RRB50" s="30"/>
      <c r="RRC50" s="30"/>
      <c r="RRD50" s="30"/>
      <c r="RRE50" s="30"/>
      <c r="RRF50" s="30"/>
      <c r="RRG50" s="30"/>
      <c r="RRH50" s="30"/>
      <c r="RRI50" s="30"/>
      <c r="RRJ50" s="30"/>
      <c r="RRK50" s="30"/>
      <c r="RRL50" s="30"/>
      <c r="RRM50" s="30"/>
      <c r="RRN50" s="30"/>
      <c r="RRO50" s="30"/>
      <c r="RRP50" s="30"/>
      <c r="RRQ50" s="30"/>
      <c r="RRR50" s="30"/>
      <c r="RRS50" s="30"/>
      <c r="RRT50" s="30"/>
      <c r="RRU50" s="30"/>
      <c r="RRV50" s="30"/>
      <c r="RRW50" s="30"/>
      <c r="RRX50" s="30"/>
      <c r="RRY50" s="30"/>
      <c r="RRZ50" s="30"/>
      <c r="RSA50" s="30"/>
      <c r="RSB50" s="30"/>
      <c r="RSC50" s="30"/>
      <c r="RSD50" s="30"/>
      <c r="RSE50" s="30"/>
      <c r="RSF50" s="30"/>
      <c r="RSG50" s="30"/>
      <c r="RSH50" s="30"/>
      <c r="RSI50" s="30"/>
      <c r="RSJ50" s="30"/>
      <c r="RSK50" s="30"/>
      <c r="RSL50" s="30"/>
      <c r="RSM50" s="30"/>
      <c r="RSN50" s="30"/>
      <c r="RSO50" s="30"/>
      <c r="RSP50" s="30"/>
      <c r="RSQ50" s="30"/>
      <c r="RSR50" s="30"/>
      <c r="RSS50" s="30"/>
      <c r="RST50" s="30"/>
      <c r="RSU50" s="30"/>
      <c r="RSV50" s="30"/>
      <c r="RSW50" s="30"/>
      <c r="RSX50" s="30"/>
      <c r="RSY50" s="30"/>
      <c r="RSZ50" s="30"/>
      <c r="RTA50" s="30"/>
      <c r="RTB50" s="30"/>
      <c r="RTC50" s="30"/>
      <c r="RTD50" s="30"/>
      <c r="RTE50" s="30"/>
      <c r="RTF50" s="30"/>
      <c r="RTG50" s="30"/>
      <c r="RTH50" s="30"/>
      <c r="RTI50" s="30"/>
      <c r="RTJ50" s="30"/>
      <c r="RTK50" s="30"/>
      <c r="RTL50" s="30"/>
      <c r="RTM50" s="30"/>
      <c r="RTN50" s="30"/>
      <c r="RTO50" s="30"/>
      <c r="RTP50" s="30"/>
      <c r="RTQ50" s="30"/>
      <c r="RTR50" s="30"/>
      <c r="RTS50" s="30"/>
      <c r="RTT50" s="30"/>
      <c r="RTU50" s="30"/>
      <c r="RTV50" s="30"/>
      <c r="RTW50" s="30"/>
      <c r="RTX50" s="30"/>
      <c r="RTY50" s="30"/>
      <c r="RTZ50" s="30"/>
      <c r="RUA50" s="30"/>
      <c r="RUB50" s="30"/>
      <c r="RUC50" s="30"/>
      <c r="RUD50" s="30"/>
      <c r="RUE50" s="30"/>
      <c r="RUF50" s="30"/>
      <c r="RUG50" s="30"/>
      <c r="RUH50" s="30"/>
      <c r="RUI50" s="30"/>
      <c r="RUJ50" s="30"/>
      <c r="RUK50" s="30"/>
      <c r="RUL50" s="30"/>
      <c r="RUM50" s="30"/>
      <c r="RUN50" s="30"/>
      <c r="RUO50" s="30"/>
      <c r="RUP50" s="30"/>
      <c r="RUQ50" s="30"/>
      <c r="RUR50" s="30"/>
      <c r="RUS50" s="30"/>
      <c r="RUT50" s="30"/>
      <c r="RUU50" s="30"/>
      <c r="RUV50" s="30"/>
      <c r="RUW50" s="30"/>
      <c r="RUX50" s="30"/>
      <c r="RUY50" s="30"/>
      <c r="RUZ50" s="30"/>
      <c r="RVA50" s="30"/>
      <c r="RVB50" s="30"/>
      <c r="RVC50" s="30"/>
      <c r="RVD50" s="30"/>
      <c r="RVE50" s="30"/>
      <c r="RVF50" s="30"/>
      <c r="RVG50" s="30"/>
      <c r="RVH50" s="30"/>
      <c r="RVI50" s="30"/>
      <c r="RVJ50" s="30"/>
      <c r="RVK50" s="30"/>
      <c r="RVL50" s="30"/>
      <c r="RVM50" s="30"/>
      <c r="RVN50" s="30"/>
      <c r="RVO50" s="30"/>
      <c r="RVP50" s="30"/>
      <c r="RVQ50" s="30"/>
      <c r="RVR50" s="30"/>
      <c r="RVS50" s="30"/>
      <c r="RVT50" s="30"/>
      <c r="RVU50" s="30"/>
      <c r="RVV50" s="30"/>
      <c r="RVW50" s="30"/>
      <c r="RVX50" s="30"/>
      <c r="RVY50" s="30"/>
      <c r="RVZ50" s="30"/>
      <c r="RWA50" s="30"/>
      <c r="RWB50" s="30"/>
      <c r="RWC50" s="30"/>
      <c r="RWD50" s="30"/>
      <c r="RWE50" s="30"/>
      <c r="RWF50" s="30"/>
      <c r="RWG50" s="30"/>
      <c r="RWH50" s="30"/>
      <c r="RWI50" s="30"/>
      <c r="RWJ50" s="30"/>
      <c r="RWK50" s="30"/>
      <c r="RWL50" s="30"/>
      <c r="RWM50" s="30"/>
      <c r="RWN50" s="30"/>
      <c r="RWO50" s="30"/>
      <c r="RWP50" s="30"/>
      <c r="RWQ50" s="30"/>
      <c r="RWR50" s="30"/>
      <c r="RWS50" s="30"/>
      <c r="RWT50" s="30"/>
      <c r="RWU50" s="30"/>
      <c r="RWV50" s="30"/>
      <c r="RWW50" s="30"/>
      <c r="RWX50" s="30"/>
      <c r="RWY50" s="30"/>
      <c r="RWZ50" s="30"/>
      <c r="RXA50" s="30"/>
      <c r="RXB50" s="30"/>
      <c r="RXC50" s="30"/>
      <c r="RXD50" s="30"/>
      <c r="RXE50" s="30"/>
      <c r="RXF50" s="30"/>
      <c r="RXG50" s="30"/>
      <c r="RXH50" s="30"/>
      <c r="RXI50" s="30"/>
      <c r="RXJ50" s="30"/>
      <c r="RXK50" s="30"/>
      <c r="RXL50" s="30"/>
      <c r="RXM50" s="30"/>
      <c r="RXN50" s="30"/>
      <c r="RXO50" s="30"/>
      <c r="RXP50" s="30"/>
      <c r="RXQ50" s="30"/>
      <c r="RXR50" s="30"/>
      <c r="RXS50" s="30"/>
      <c r="RXT50" s="30"/>
      <c r="RXU50" s="30"/>
      <c r="RXV50" s="30"/>
      <c r="RXW50" s="30"/>
      <c r="RXX50" s="30"/>
      <c r="RXY50" s="30"/>
      <c r="RXZ50" s="30"/>
      <c r="RYA50" s="30"/>
      <c r="RYB50" s="30"/>
      <c r="RYC50" s="30"/>
      <c r="RYD50" s="30"/>
      <c r="RYE50" s="30"/>
      <c r="RYF50" s="30"/>
      <c r="RYG50" s="30"/>
      <c r="RYH50" s="30"/>
      <c r="RYI50" s="30"/>
      <c r="RYJ50" s="30"/>
      <c r="RYK50" s="30"/>
      <c r="RYL50" s="30"/>
      <c r="RYM50" s="30"/>
      <c r="RYN50" s="30"/>
      <c r="RYO50" s="30"/>
      <c r="RYP50" s="30"/>
      <c r="RYQ50" s="30"/>
      <c r="RYR50" s="30"/>
      <c r="RYS50" s="30"/>
      <c r="RYT50" s="30"/>
      <c r="RYU50" s="30"/>
      <c r="RYV50" s="30"/>
      <c r="RYW50" s="30"/>
      <c r="RYX50" s="30"/>
      <c r="RYY50" s="30"/>
      <c r="RYZ50" s="30"/>
      <c r="RZA50" s="30"/>
      <c r="RZB50" s="30"/>
      <c r="RZC50" s="30"/>
      <c r="RZD50" s="30"/>
      <c r="RZE50" s="30"/>
      <c r="RZF50" s="30"/>
      <c r="RZG50" s="30"/>
      <c r="RZH50" s="30"/>
      <c r="RZI50" s="30"/>
      <c r="RZJ50" s="30"/>
      <c r="RZK50" s="30"/>
      <c r="RZL50" s="30"/>
      <c r="RZM50" s="30"/>
      <c r="RZN50" s="30"/>
      <c r="RZO50" s="30"/>
      <c r="RZP50" s="30"/>
      <c r="RZQ50" s="30"/>
      <c r="RZR50" s="30"/>
      <c r="RZS50" s="30"/>
      <c r="RZT50" s="30"/>
      <c r="RZU50" s="30"/>
      <c r="RZV50" s="30"/>
      <c r="RZW50" s="30"/>
      <c r="RZX50" s="30"/>
      <c r="RZY50" s="30"/>
      <c r="RZZ50" s="30"/>
      <c r="SAA50" s="30"/>
      <c r="SAB50" s="30"/>
      <c r="SAC50" s="30"/>
      <c r="SAD50" s="30"/>
      <c r="SAE50" s="30"/>
      <c r="SAF50" s="30"/>
      <c r="SAG50" s="30"/>
      <c r="SAH50" s="30"/>
      <c r="SAI50" s="30"/>
      <c r="SAJ50" s="30"/>
      <c r="SAK50" s="30"/>
      <c r="SAL50" s="30"/>
      <c r="SAM50" s="30"/>
      <c r="SAN50" s="30"/>
      <c r="SAO50" s="30"/>
      <c r="SAP50" s="30"/>
      <c r="SAQ50" s="30"/>
      <c r="SAR50" s="30"/>
      <c r="SAS50" s="30"/>
      <c r="SAT50" s="30"/>
      <c r="SAU50" s="30"/>
      <c r="SAV50" s="30"/>
      <c r="SAW50" s="30"/>
      <c r="SAX50" s="30"/>
      <c r="SAY50" s="30"/>
      <c r="SAZ50" s="30"/>
      <c r="SBA50" s="30"/>
      <c r="SBB50" s="30"/>
      <c r="SBC50" s="30"/>
      <c r="SBD50" s="30"/>
      <c r="SBE50" s="30"/>
      <c r="SBF50" s="30"/>
      <c r="SBG50" s="30"/>
      <c r="SBH50" s="30"/>
      <c r="SBI50" s="30"/>
      <c r="SBJ50" s="30"/>
      <c r="SBK50" s="30"/>
      <c r="SBL50" s="30"/>
      <c r="SBM50" s="30"/>
      <c r="SBN50" s="30"/>
      <c r="SBO50" s="30"/>
      <c r="SBP50" s="30"/>
      <c r="SBQ50" s="30"/>
      <c r="SBR50" s="30"/>
      <c r="SBS50" s="30"/>
      <c r="SBT50" s="30"/>
      <c r="SBU50" s="30"/>
      <c r="SBV50" s="30"/>
      <c r="SBW50" s="30"/>
      <c r="SBX50" s="30"/>
      <c r="SBY50" s="30"/>
      <c r="SBZ50" s="30"/>
      <c r="SCA50" s="30"/>
      <c r="SCB50" s="30"/>
      <c r="SCC50" s="30"/>
      <c r="SCD50" s="30"/>
      <c r="SCE50" s="30"/>
      <c r="SCF50" s="30"/>
      <c r="SCG50" s="30"/>
      <c r="SCH50" s="30"/>
      <c r="SCI50" s="30"/>
      <c r="SCJ50" s="30"/>
      <c r="SCK50" s="30"/>
      <c r="SCL50" s="30"/>
      <c r="SCM50" s="30"/>
      <c r="SCN50" s="30"/>
      <c r="SCO50" s="30"/>
      <c r="SCP50" s="30"/>
      <c r="SCQ50" s="30"/>
      <c r="SCR50" s="30"/>
      <c r="SCS50" s="30"/>
      <c r="SCT50" s="30"/>
      <c r="SCU50" s="30"/>
      <c r="SCV50" s="30"/>
      <c r="SCW50" s="30"/>
      <c r="SCX50" s="30"/>
      <c r="SCY50" s="30"/>
      <c r="SCZ50" s="30"/>
      <c r="SDA50" s="30"/>
      <c r="SDB50" s="30"/>
      <c r="SDC50" s="30"/>
      <c r="SDD50" s="30"/>
      <c r="SDE50" s="30"/>
      <c r="SDF50" s="30"/>
      <c r="SDG50" s="30"/>
      <c r="SDH50" s="30"/>
      <c r="SDI50" s="30"/>
      <c r="SDJ50" s="30"/>
      <c r="SDK50" s="30"/>
      <c r="SDL50" s="30"/>
      <c r="SDM50" s="30"/>
      <c r="SDN50" s="30"/>
      <c r="SDO50" s="30"/>
      <c r="SDP50" s="30"/>
      <c r="SDQ50" s="30"/>
      <c r="SDR50" s="30"/>
      <c r="SDS50" s="30"/>
      <c r="SDT50" s="30"/>
      <c r="SDU50" s="30"/>
      <c r="SDV50" s="30"/>
      <c r="SDW50" s="30"/>
      <c r="SDX50" s="30"/>
      <c r="SDY50" s="30"/>
      <c r="SDZ50" s="30"/>
      <c r="SEA50" s="30"/>
      <c r="SEB50" s="30"/>
      <c r="SEC50" s="30"/>
      <c r="SED50" s="30"/>
      <c r="SEE50" s="30"/>
      <c r="SEF50" s="30"/>
      <c r="SEG50" s="30"/>
      <c r="SEH50" s="30"/>
      <c r="SEI50" s="30"/>
      <c r="SEJ50" s="30"/>
      <c r="SEK50" s="30"/>
      <c r="SEL50" s="30"/>
      <c r="SEM50" s="30"/>
      <c r="SEN50" s="30"/>
      <c r="SEO50" s="30"/>
      <c r="SEP50" s="30"/>
      <c r="SEQ50" s="30"/>
      <c r="SER50" s="30"/>
      <c r="SES50" s="30"/>
      <c r="SET50" s="30"/>
      <c r="SEU50" s="30"/>
      <c r="SEV50" s="30"/>
      <c r="SEW50" s="30"/>
      <c r="SEX50" s="30"/>
      <c r="SEY50" s="30"/>
      <c r="SEZ50" s="30"/>
      <c r="SFA50" s="30"/>
      <c r="SFB50" s="30"/>
      <c r="SFC50" s="30"/>
      <c r="SFD50" s="30"/>
      <c r="SFE50" s="30"/>
      <c r="SFF50" s="30"/>
      <c r="SFG50" s="30"/>
      <c r="SFH50" s="30"/>
      <c r="SFI50" s="30"/>
      <c r="SFJ50" s="30"/>
      <c r="SFK50" s="30"/>
      <c r="SFL50" s="30"/>
      <c r="SFM50" s="30"/>
      <c r="SFN50" s="30"/>
      <c r="SFO50" s="30"/>
      <c r="SFP50" s="30"/>
      <c r="SFQ50" s="30"/>
      <c r="SFR50" s="30"/>
      <c r="SFS50" s="30"/>
      <c r="SFT50" s="30"/>
      <c r="SFU50" s="30"/>
      <c r="SFV50" s="30"/>
      <c r="SFW50" s="30"/>
      <c r="SFX50" s="30"/>
      <c r="SFY50" s="30"/>
      <c r="SFZ50" s="30"/>
      <c r="SGA50" s="30"/>
      <c r="SGB50" s="30"/>
      <c r="SGC50" s="30"/>
      <c r="SGD50" s="30"/>
      <c r="SGE50" s="30"/>
      <c r="SGF50" s="30"/>
      <c r="SGG50" s="30"/>
      <c r="SGH50" s="30"/>
      <c r="SGI50" s="30"/>
      <c r="SGJ50" s="30"/>
      <c r="SGK50" s="30"/>
      <c r="SGL50" s="30"/>
      <c r="SGM50" s="30"/>
      <c r="SGN50" s="30"/>
      <c r="SGO50" s="30"/>
      <c r="SGP50" s="30"/>
      <c r="SGQ50" s="30"/>
      <c r="SGR50" s="30"/>
      <c r="SGS50" s="30"/>
      <c r="SGT50" s="30"/>
      <c r="SGU50" s="30"/>
      <c r="SGV50" s="30"/>
      <c r="SGW50" s="30"/>
      <c r="SGX50" s="30"/>
      <c r="SGY50" s="30"/>
      <c r="SGZ50" s="30"/>
      <c r="SHA50" s="30"/>
      <c r="SHB50" s="30"/>
      <c r="SHC50" s="30"/>
      <c r="SHD50" s="30"/>
      <c r="SHE50" s="30"/>
      <c r="SHF50" s="30"/>
      <c r="SHG50" s="30"/>
      <c r="SHH50" s="30"/>
      <c r="SHI50" s="30"/>
      <c r="SHJ50" s="30"/>
      <c r="SHK50" s="30"/>
      <c r="SHL50" s="30"/>
      <c r="SHM50" s="30"/>
      <c r="SHN50" s="30"/>
      <c r="SHO50" s="30"/>
      <c r="SHP50" s="30"/>
      <c r="SHQ50" s="30"/>
      <c r="SHR50" s="30"/>
      <c r="SHS50" s="30"/>
      <c r="SHT50" s="30"/>
      <c r="SHU50" s="30"/>
      <c r="SHV50" s="30"/>
      <c r="SHW50" s="30"/>
      <c r="SHX50" s="30"/>
      <c r="SHY50" s="30"/>
      <c r="SHZ50" s="30"/>
      <c r="SIA50" s="30"/>
      <c r="SIB50" s="30"/>
      <c r="SIC50" s="30"/>
      <c r="SID50" s="30"/>
      <c r="SIE50" s="30"/>
      <c r="SIF50" s="30"/>
      <c r="SIG50" s="30"/>
      <c r="SIH50" s="30"/>
      <c r="SII50" s="30"/>
      <c r="SIJ50" s="30"/>
      <c r="SIK50" s="30"/>
      <c r="SIL50" s="30"/>
      <c r="SIM50" s="30"/>
      <c r="SIN50" s="30"/>
      <c r="SIO50" s="30"/>
      <c r="SIP50" s="30"/>
      <c r="SIQ50" s="30"/>
      <c r="SIR50" s="30"/>
      <c r="SIS50" s="30"/>
      <c r="SIT50" s="30"/>
      <c r="SIU50" s="30"/>
      <c r="SIV50" s="30"/>
      <c r="SIW50" s="30"/>
      <c r="SIX50" s="30"/>
      <c r="SIY50" s="30"/>
      <c r="SIZ50" s="30"/>
      <c r="SJA50" s="30"/>
      <c r="SJB50" s="30"/>
      <c r="SJC50" s="30"/>
      <c r="SJD50" s="30"/>
      <c r="SJE50" s="30"/>
      <c r="SJF50" s="30"/>
      <c r="SJG50" s="30"/>
      <c r="SJH50" s="30"/>
      <c r="SJI50" s="30"/>
      <c r="SJJ50" s="30"/>
      <c r="SJK50" s="30"/>
      <c r="SJL50" s="30"/>
      <c r="SJM50" s="30"/>
      <c r="SJN50" s="30"/>
      <c r="SJO50" s="30"/>
      <c r="SJP50" s="30"/>
      <c r="SJQ50" s="30"/>
      <c r="SJR50" s="30"/>
      <c r="SJS50" s="30"/>
      <c r="SJT50" s="30"/>
      <c r="SJU50" s="30"/>
      <c r="SJV50" s="30"/>
      <c r="SJW50" s="30"/>
      <c r="SJX50" s="30"/>
      <c r="SJY50" s="30"/>
      <c r="SJZ50" s="30"/>
      <c r="SKA50" s="30"/>
      <c r="SKB50" s="30"/>
      <c r="SKC50" s="30"/>
      <c r="SKD50" s="30"/>
      <c r="SKE50" s="30"/>
      <c r="SKF50" s="30"/>
      <c r="SKG50" s="30"/>
      <c r="SKH50" s="30"/>
      <c r="SKI50" s="30"/>
      <c r="SKJ50" s="30"/>
      <c r="SKK50" s="30"/>
      <c r="SKL50" s="30"/>
      <c r="SKM50" s="30"/>
      <c r="SKN50" s="30"/>
      <c r="SKO50" s="30"/>
      <c r="SKP50" s="30"/>
      <c r="SKQ50" s="30"/>
      <c r="SKR50" s="30"/>
      <c r="SKS50" s="30"/>
      <c r="SKT50" s="30"/>
      <c r="SKU50" s="30"/>
      <c r="SKV50" s="30"/>
      <c r="SKW50" s="30"/>
      <c r="SKX50" s="30"/>
      <c r="SKY50" s="30"/>
      <c r="SKZ50" s="30"/>
      <c r="SLA50" s="30"/>
      <c r="SLB50" s="30"/>
      <c r="SLC50" s="30"/>
      <c r="SLD50" s="30"/>
      <c r="SLE50" s="30"/>
      <c r="SLF50" s="30"/>
      <c r="SLG50" s="30"/>
      <c r="SLH50" s="30"/>
      <c r="SLI50" s="30"/>
      <c r="SLJ50" s="30"/>
      <c r="SLK50" s="30"/>
      <c r="SLL50" s="30"/>
      <c r="SLM50" s="30"/>
      <c r="SLN50" s="30"/>
      <c r="SLO50" s="30"/>
      <c r="SLP50" s="30"/>
      <c r="SLQ50" s="30"/>
      <c r="SLR50" s="30"/>
      <c r="SLS50" s="30"/>
      <c r="SLT50" s="30"/>
      <c r="SLU50" s="30"/>
      <c r="SLV50" s="30"/>
      <c r="SLW50" s="30"/>
      <c r="SLX50" s="30"/>
      <c r="SLY50" s="30"/>
      <c r="SLZ50" s="30"/>
      <c r="SMA50" s="30"/>
      <c r="SMB50" s="30"/>
      <c r="SMC50" s="30"/>
      <c r="SMD50" s="30"/>
      <c r="SME50" s="30"/>
      <c r="SMF50" s="30"/>
      <c r="SMG50" s="30"/>
      <c r="SMH50" s="30"/>
      <c r="SMI50" s="30"/>
      <c r="SMJ50" s="30"/>
      <c r="SMK50" s="30"/>
      <c r="SML50" s="30"/>
      <c r="SMM50" s="30"/>
      <c r="SMN50" s="30"/>
      <c r="SMO50" s="30"/>
      <c r="SMP50" s="30"/>
      <c r="SMQ50" s="30"/>
      <c r="SMR50" s="30"/>
      <c r="SMS50" s="30"/>
      <c r="SMT50" s="30"/>
      <c r="SMU50" s="30"/>
      <c r="SMV50" s="30"/>
      <c r="SMW50" s="30"/>
      <c r="SMX50" s="30"/>
      <c r="SMY50" s="30"/>
      <c r="SMZ50" s="30"/>
      <c r="SNA50" s="30"/>
      <c r="SNB50" s="30"/>
      <c r="SNC50" s="30"/>
      <c r="SND50" s="30"/>
      <c r="SNE50" s="30"/>
      <c r="SNF50" s="30"/>
      <c r="SNG50" s="30"/>
      <c r="SNH50" s="30"/>
      <c r="SNI50" s="30"/>
      <c r="SNJ50" s="30"/>
      <c r="SNK50" s="30"/>
      <c r="SNL50" s="30"/>
      <c r="SNM50" s="30"/>
      <c r="SNN50" s="30"/>
      <c r="SNO50" s="30"/>
      <c r="SNP50" s="30"/>
      <c r="SNQ50" s="30"/>
      <c r="SNR50" s="30"/>
      <c r="SNS50" s="30"/>
      <c r="SNT50" s="30"/>
      <c r="SNU50" s="30"/>
      <c r="SNV50" s="30"/>
      <c r="SNW50" s="30"/>
      <c r="SNX50" s="30"/>
      <c r="SNY50" s="30"/>
      <c r="SNZ50" s="30"/>
      <c r="SOA50" s="30"/>
      <c r="SOB50" s="30"/>
      <c r="SOC50" s="30"/>
      <c r="SOD50" s="30"/>
      <c r="SOE50" s="30"/>
      <c r="SOF50" s="30"/>
      <c r="SOG50" s="30"/>
      <c r="SOH50" s="30"/>
      <c r="SOI50" s="30"/>
      <c r="SOJ50" s="30"/>
      <c r="SOK50" s="30"/>
      <c r="SOL50" s="30"/>
      <c r="SOM50" s="30"/>
      <c r="SON50" s="30"/>
      <c r="SOO50" s="30"/>
      <c r="SOP50" s="30"/>
      <c r="SOQ50" s="30"/>
      <c r="SOR50" s="30"/>
      <c r="SOS50" s="30"/>
      <c r="SOT50" s="30"/>
      <c r="SOU50" s="30"/>
      <c r="SOV50" s="30"/>
      <c r="SOW50" s="30"/>
      <c r="SOX50" s="30"/>
      <c r="SOY50" s="30"/>
      <c r="SOZ50" s="30"/>
      <c r="SPA50" s="30"/>
      <c r="SPB50" s="30"/>
      <c r="SPC50" s="30"/>
      <c r="SPD50" s="30"/>
      <c r="SPE50" s="30"/>
      <c r="SPF50" s="30"/>
      <c r="SPG50" s="30"/>
      <c r="SPH50" s="30"/>
      <c r="SPI50" s="30"/>
      <c r="SPJ50" s="30"/>
      <c r="SPK50" s="30"/>
      <c r="SPL50" s="30"/>
      <c r="SPM50" s="30"/>
      <c r="SPN50" s="30"/>
      <c r="SPO50" s="30"/>
      <c r="SPP50" s="30"/>
      <c r="SPQ50" s="30"/>
      <c r="SPR50" s="30"/>
      <c r="SPS50" s="30"/>
      <c r="SPT50" s="30"/>
      <c r="SPU50" s="30"/>
      <c r="SPV50" s="30"/>
      <c r="SPW50" s="30"/>
      <c r="SPX50" s="30"/>
      <c r="SPY50" s="30"/>
      <c r="SPZ50" s="30"/>
      <c r="SQA50" s="30"/>
      <c r="SQB50" s="30"/>
      <c r="SQC50" s="30"/>
      <c r="SQD50" s="30"/>
      <c r="SQE50" s="30"/>
      <c r="SQF50" s="30"/>
      <c r="SQG50" s="30"/>
      <c r="SQH50" s="30"/>
      <c r="SQI50" s="30"/>
      <c r="SQJ50" s="30"/>
      <c r="SQK50" s="30"/>
      <c r="SQL50" s="30"/>
      <c r="SQM50" s="30"/>
      <c r="SQN50" s="30"/>
      <c r="SQO50" s="30"/>
      <c r="SQP50" s="30"/>
      <c r="SQQ50" s="30"/>
      <c r="SQR50" s="30"/>
      <c r="SQS50" s="30"/>
      <c r="SQT50" s="30"/>
      <c r="SQU50" s="30"/>
      <c r="SQV50" s="30"/>
      <c r="SQW50" s="30"/>
      <c r="SQX50" s="30"/>
      <c r="SQY50" s="30"/>
      <c r="SQZ50" s="30"/>
      <c r="SRA50" s="30"/>
      <c r="SRB50" s="30"/>
      <c r="SRC50" s="30"/>
      <c r="SRD50" s="30"/>
      <c r="SRE50" s="30"/>
      <c r="SRF50" s="30"/>
      <c r="SRG50" s="30"/>
      <c r="SRH50" s="30"/>
      <c r="SRI50" s="30"/>
      <c r="SRJ50" s="30"/>
      <c r="SRK50" s="30"/>
      <c r="SRL50" s="30"/>
      <c r="SRM50" s="30"/>
      <c r="SRN50" s="30"/>
      <c r="SRO50" s="30"/>
      <c r="SRP50" s="30"/>
      <c r="SRQ50" s="30"/>
      <c r="SRR50" s="30"/>
      <c r="SRS50" s="30"/>
      <c r="SRT50" s="30"/>
      <c r="SRU50" s="30"/>
      <c r="SRV50" s="30"/>
      <c r="SRW50" s="30"/>
      <c r="SRX50" s="30"/>
      <c r="SRY50" s="30"/>
      <c r="SRZ50" s="30"/>
      <c r="SSA50" s="30"/>
      <c r="SSB50" s="30"/>
      <c r="SSC50" s="30"/>
      <c r="SSD50" s="30"/>
      <c r="SSE50" s="30"/>
      <c r="SSF50" s="30"/>
      <c r="SSG50" s="30"/>
      <c r="SSH50" s="30"/>
      <c r="SSI50" s="30"/>
      <c r="SSJ50" s="30"/>
      <c r="SSK50" s="30"/>
      <c r="SSL50" s="30"/>
      <c r="SSM50" s="30"/>
      <c r="SSN50" s="30"/>
      <c r="SSO50" s="30"/>
      <c r="SSP50" s="30"/>
      <c r="SSQ50" s="30"/>
      <c r="SSR50" s="30"/>
      <c r="SSS50" s="30"/>
      <c r="SST50" s="30"/>
      <c r="SSU50" s="30"/>
      <c r="SSV50" s="30"/>
      <c r="SSW50" s="30"/>
      <c r="SSX50" s="30"/>
      <c r="SSY50" s="30"/>
      <c r="SSZ50" s="30"/>
      <c r="STA50" s="30"/>
      <c r="STB50" s="30"/>
      <c r="STC50" s="30"/>
      <c r="STD50" s="30"/>
      <c r="STE50" s="30"/>
      <c r="STF50" s="30"/>
      <c r="STG50" s="30"/>
      <c r="STH50" s="30"/>
      <c r="STI50" s="30"/>
      <c r="STJ50" s="30"/>
      <c r="STK50" s="30"/>
      <c r="STL50" s="30"/>
      <c r="STM50" s="30"/>
      <c r="STN50" s="30"/>
      <c r="STO50" s="30"/>
      <c r="STP50" s="30"/>
      <c r="STQ50" s="30"/>
      <c r="STR50" s="30"/>
      <c r="STS50" s="30"/>
      <c r="STT50" s="30"/>
      <c r="STU50" s="30"/>
      <c r="STV50" s="30"/>
      <c r="STW50" s="30"/>
      <c r="STX50" s="30"/>
      <c r="STY50" s="30"/>
      <c r="STZ50" s="30"/>
      <c r="SUA50" s="30"/>
      <c r="SUB50" s="30"/>
      <c r="SUC50" s="30"/>
      <c r="SUD50" s="30"/>
      <c r="SUE50" s="30"/>
      <c r="SUF50" s="30"/>
      <c r="SUG50" s="30"/>
      <c r="SUH50" s="30"/>
      <c r="SUI50" s="30"/>
      <c r="SUJ50" s="30"/>
      <c r="SUK50" s="30"/>
      <c r="SUL50" s="30"/>
      <c r="SUM50" s="30"/>
      <c r="SUN50" s="30"/>
      <c r="SUO50" s="30"/>
      <c r="SUP50" s="30"/>
      <c r="SUQ50" s="30"/>
      <c r="SUR50" s="30"/>
      <c r="SUS50" s="30"/>
      <c r="SUT50" s="30"/>
      <c r="SUU50" s="30"/>
      <c r="SUV50" s="30"/>
      <c r="SUW50" s="30"/>
      <c r="SUX50" s="30"/>
      <c r="SUY50" s="30"/>
      <c r="SUZ50" s="30"/>
      <c r="SVA50" s="30"/>
      <c r="SVB50" s="30"/>
      <c r="SVC50" s="30"/>
      <c r="SVD50" s="30"/>
      <c r="SVE50" s="30"/>
      <c r="SVF50" s="30"/>
      <c r="SVG50" s="30"/>
      <c r="SVH50" s="30"/>
      <c r="SVI50" s="30"/>
      <c r="SVJ50" s="30"/>
      <c r="SVK50" s="30"/>
      <c r="SVL50" s="30"/>
      <c r="SVM50" s="30"/>
      <c r="SVN50" s="30"/>
      <c r="SVO50" s="30"/>
      <c r="SVP50" s="30"/>
      <c r="SVQ50" s="30"/>
      <c r="SVR50" s="30"/>
      <c r="SVS50" s="30"/>
      <c r="SVT50" s="30"/>
      <c r="SVU50" s="30"/>
      <c r="SVV50" s="30"/>
      <c r="SVW50" s="30"/>
      <c r="SVX50" s="30"/>
      <c r="SVY50" s="30"/>
      <c r="SVZ50" s="30"/>
      <c r="SWA50" s="30"/>
      <c r="SWB50" s="30"/>
      <c r="SWC50" s="30"/>
      <c r="SWD50" s="30"/>
      <c r="SWE50" s="30"/>
      <c r="SWF50" s="30"/>
      <c r="SWG50" s="30"/>
      <c r="SWH50" s="30"/>
      <c r="SWI50" s="30"/>
      <c r="SWJ50" s="30"/>
      <c r="SWK50" s="30"/>
      <c r="SWL50" s="30"/>
      <c r="SWM50" s="30"/>
      <c r="SWN50" s="30"/>
      <c r="SWO50" s="30"/>
      <c r="SWP50" s="30"/>
      <c r="SWQ50" s="30"/>
      <c r="SWR50" s="30"/>
      <c r="SWS50" s="30"/>
      <c r="SWT50" s="30"/>
      <c r="SWU50" s="30"/>
      <c r="SWV50" s="30"/>
      <c r="SWW50" s="30"/>
      <c r="SWX50" s="30"/>
      <c r="SWY50" s="30"/>
      <c r="SWZ50" s="30"/>
      <c r="SXA50" s="30"/>
      <c r="SXB50" s="30"/>
      <c r="SXC50" s="30"/>
      <c r="SXD50" s="30"/>
      <c r="SXE50" s="30"/>
      <c r="SXF50" s="30"/>
      <c r="SXG50" s="30"/>
      <c r="SXH50" s="30"/>
      <c r="SXI50" s="30"/>
      <c r="SXJ50" s="30"/>
      <c r="SXK50" s="30"/>
      <c r="SXL50" s="30"/>
      <c r="SXM50" s="30"/>
      <c r="SXN50" s="30"/>
      <c r="SXO50" s="30"/>
      <c r="SXP50" s="30"/>
      <c r="SXQ50" s="30"/>
      <c r="SXR50" s="30"/>
      <c r="SXS50" s="30"/>
      <c r="SXT50" s="30"/>
      <c r="SXU50" s="30"/>
      <c r="SXV50" s="30"/>
      <c r="SXW50" s="30"/>
      <c r="SXX50" s="30"/>
      <c r="SXY50" s="30"/>
      <c r="SXZ50" s="30"/>
      <c r="SYA50" s="30"/>
      <c r="SYB50" s="30"/>
      <c r="SYC50" s="30"/>
      <c r="SYD50" s="30"/>
      <c r="SYE50" s="30"/>
      <c r="SYF50" s="30"/>
      <c r="SYG50" s="30"/>
      <c r="SYH50" s="30"/>
      <c r="SYI50" s="30"/>
      <c r="SYJ50" s="30"/>
      <c r="SYK50" s="30"/>
      <c r="SYL50" s="30"/>
      <c r="SYM50" s="30"/>
      <c r="SYN50" s="30"/>
      <c r="SYO50" s="30"/>
      <c r="SYP50" s="30"/>
      <c r="SYQ50" s="30"/>
      <c r="SYR50" s="30"/>
      <c r="SYS50" s="30"/>
      <c r="SYT50" s="30"/>
      <c r="SYU50" s="30"/>
      <c r="SYV50" s="30"/>
      <c r="SYW50" s="30"/>
      <c r="SYX50" s="30"/>
      <c r="SYY50" s="30"/>
      <c r="SYZ50" s="30"/>
      <c r="SZA50" s="30"/>
      <c r="SZB50" s="30"/>
      <c r="SZC50" s="30"/>
      <c r="SZD50" s="30"/>
      <c r="SZE50" s="30"/>
      <c r="SZF50" s="30"/>
      <c r="SZG50" s="30"/>
      <c r="SZH50" s="30"/>
      <c r="SZI50" s="30"/>
      <c r="SZJ50" s="30"/>
      <c r="SZK50" s="30"/>
      <c r="SZL50" s="30"/>
      <c r="SZM50" s="30"/>
      <c r="SZN50" s="30"/>
      <c r="SZO50" s="30"/>
      <c r="SZP50" s="30"/>
      <c r="SZQ50" s="30"/>
      <c r="SZR50" s="30"/>
      <c r="SZS50" s="30"/>
      <c r="SZT50" s="30"/>
      <c r="SZU50" s="30"/>
      <c r="SZV50" s="30"/>
      <c r="SZW50" s="30"/>
      <c r="SZX50" s="30"/>
      <c r="SZY50" s="30"/>
      <c r="SZZ50" s="30"/>
      <c r="TAA50" s="30"/>
      <c r="TAB50" s="30"/>
      <c r="TAC50" s="30"/>
      <c r="TAD50" s="30"/>
      <c r="TAE50" s="30"/>
      <c r="TAF50" s="30"/>
      <c r="TAG50" s="30"/>
      <c r="TAH50" s="30"/>
      <c r="TAI50" s="30"/>
      <c r="TAJ50" s="30"/>
      <c r="TAK50" s="30"/>
      <c r="TAL50" s="30"/>
      <c r="TAM50" s="30"/>
      <c r="TAN50" s="30"/>
      <c r="TAO50" s="30"/>
      <c r="TAP50" s="30"/>
      <c r="TAQ50" s="30"/>
      <c r="TAR50" s="30"/>
      <c r="TAS50" s="30"/>
      <c r="TAT50" s="30"/>
      <c r="TAU50" s="30"/>
      <c r="TAV50" s="30"/>
      <c r="TAW50" s="30"/>
      <c r="TAX50" s="30"/>
      <c r="TAY50" s="30"/>
      <c r="TAZ50" s="30"/>
      <c r="TBA50" s="30"/>
      <c r="TBB50" s="30"/>
      <c r="TBC50" s="30"/>
      <c r="TBD50" s="30"/>
      <c r="TBE50" s="30"/>
      <c r="TBF50" s="30"/>
      <c r="TBG50" s="30"/>
      <c r="TBH50" s="30"/>
      <c r="TBI50" s="30"/>
      <c r="TBJ50" s="30"/>
      <c r="TBK50" s="30"/>
      <c r="TBL50" s="30"/>
      <c r="TBM50" s="30"/>
      <c r="TBN50" s="30"/>
      <c r="TBO50" s="30"/>
      <c r="TBP50" s="30"/>
      <c r="TBQ50" s="30"/>
      <c r="TBR50" s="30"/>
      <c r="TBS50" s="30"/>
      <c r="TBT50" s="30"/>
      <c r="TBU50" s="30"/>
      <c r="TBV50" s="30"/>
      <c r="TBW50" s="30"/>
      <c r="TBX50" s="30"/>
      <c r="TBY50" s="30"/>
      <c r="TBZ50" s="30"/>
      <c r="TCA50" s="30"/>
      <c r="TCB50" s="30"/>
      <c r="TCC50" s="30"/>
      <c r="TCD50" s="30"/>
      <c r="TCE50" s="30"/>
      <c r="TCF50" s="30"/>
      <c r="TCG50" s="30"/>
      <c r="TCH50" s="30"/>
      <c r="TCI50" s="30"/>
      <c r="TCJ50" s="30"/>
      <c r="TCK50" s="30"/>
      <c r="TCL50" s="30"/>
      <c r="TCM50" s="30"/>
      <c r="TCN50" s="30"/>
      <c r="TCO50" s="30"/>
      <c r="TCP50" s="30"/>
      <c r="TCQ50" s="30"/>
      <c r="TCR50" s="30"/>
      <c r="TCS50" s="30"/>
      <c r="TCT50" s="30"/>
      <c r="TCU50" s="30"/>
      <c r="TCV50" s="30"/>
      <c r="TCW50" s="30"/>
      <c r="TCX50" s="30"/>
      <c r="TCY50" s="30"/>
      <c r="TCZ50" s="30"/>
      <c r="TDA50" s="30"/>
      <c r="TDB50" s="30"/>
      <c r="TDC50" s="30"/>
      <c r="TDD50" s="30"/>
      <c r="TDE50" s="30"/>
      <c r="TDF50" s="30"/>
      <c r="TDG50" s="30"/>
      <c r="TDH50" s="30"/>
      <c r="TDI50" s="30"/>
      <c r="TDJ50" s="30"/>
      <c r="TDK50" s="30"/>
      <c r="TDL50" s="30"/>
      <c r="TDM50" s="30"/>
      <c r="TDN50" s="30"/>
      <c r="TDO50" s="30"/>
      <c r="TDP50" s="30"/>
      <c r="TDQ50" s="30"/>
      <c r="TDR50" s="30"/>
      <c r="TDS50" s="30"/>
      <c r="TDT50" s="30"/>
      <c r="TDU50" s="30"/>
      <c r="TDV50" s="30"/>
      <c r="TDW50" s="30"/>
      <c r="TDX50" s="30"/>
      <c r="TDY50" s="30"/>
      <c r="TDZ50" s="30"/>
      <c r="TEA50" s="30"/>
      <c r="TEB50" s="30"/>
      <c r="TEC50" s="30"/>
      <c r="TED50" s="30"/>
      <c r="TEE50" s="30"/>
      <c r="TEF50" s="30"/>
      <c r="TEG50" s="30"/>
      <c r="TEH50" s="30"/>
      <c r="TEI50" s="30"/>
      <c r="TEJ50" s="30"/>
      <c r="TEK50" s="30"/>
      <c r="TEL50" s="30"/>
      <c r="TEM50" s="30"/>
      <c r="TEN50" s="30"/>
      <c r="TEO50" s="30"/>
      <c r="TEP50" s="30"/>
      <c r="TEQ50" s="30"/>
      <c r="TER50" s="30"/>
      <c r="TES50" s="30"/>
      <c r="TET50" s="30"/>
      <c r="TEU50" s="30"/>
      <c r="TEV50" s="30"/>
      <c r="TEW50" s="30"/>
      <c r="TEX50" s="30"/>
      <c r="TEY50" s="30"/>
      <c r="TEZ50" s="30"/>
      <c r="TFA50" s="30"/>
      <c r="TFB50" s="30"/>
      <c r="TFC50" s="30"/>
      <c r="TFD50" s="30"/>
      <c r="TFE50" s="30"/>
      <c r="TFF50" s="30"/>
      <c r="TFG50" s="30"/>
      <c r="TFH50" s="30"/>
      <c r="TFI50" s="30"/>
      <c r="TFJ50" s="30"/>
      <c r="TFK50" s="30"/>
      <c r="TFL50" s="30"/>
      <c r="TFM50" s="30"/>
      <c r="TFN50" s="30"/>
      <c r="TFO50" s="30"/>
      <c r="TFP50" s="30"/>
      <c r="TFQ50" s="30"/>
      <c r="TFR50" s="30"/>
      <c r="TFS50" s="30"/>
      <c r="TFT50" s="30"/>
      <c r="TFU50" s="30"/>
      <c r="TFV50" s="30"/>
      <c r="TFW50" s="30"/>
      <c r="TFX50" s="30"/>
      <c r="TFY50" s="30"/>
      <c r="TFZ50" s="30"/>
      <c r="TGA50" s="30"/>
      <c r="TGB50" s="30"/>
      <c r="TGC50" s="30"/>
      <c r="TGD50" s="30"/>
      <c r="TGE50" s="30"/>
      <c r="TGF50" s="30"/>
      <c r="TGG50" s="30"/>
      <c r="TGH50" s="30"/>
      <c r="TGI50" s="30"/>
      <c r="TGJ50" s="30"/>
      <c r="TGK50" s="30"/>
      <c r="TGL50" s="30"/>
      <c r="TGM50" s="30"/>
      <c r="TGN50" s="30"/>
      <c r="TGO50" s="30"/>
      <c r="TGP50" s="30"/>
      <c r="TGQ50" s="30"/>
      <c r="TGR50" s="30"/>
      <c r="TGS50" s="30"/>
      <c r="TGT50" s="30"/>
      <c r="TGU50" s="30"/>
      <c r="TGV50" s="30"/>
      <c r="TGW50" s="30"/>
      <c r="TGX50" s="30"/>
      <c r="TGY50" s="30"/>
      <c r="TGZ50" s="30"/>
      <c r="THA50" s="30"/>
      <c r="THB50" s="30"/>
      <c r="THC50" s="30"/>
      <c r="THD50" s="30"/>
      <c r="THE50" s="30"/>
      <c r="THF50" s="30"/>
      <c r="THG50" s="30"/>
      <c r="THH50" s="30"/>
      <c r="THI50" s="30"/>
      <c r="THJ50" s="30"/>
      <c r="THK50" s="30"/>
      <c r="THL50" s="30"/>
      <c r="THM50" s="30"/>
      <c r="THN50" s="30"/>
      <c r="THO50" s="30"/>
      <c r="THP50" s="30"/>
      <c r="THQ50" s="30"/>
      <c r="THR50" s="30"/>
      <c r="THS50" s="30"/>
      <c r="THT50" s="30"/>
      <c r="THU50" s="30"/>
      <c r="THV50" s="30"/>
      <c r="THW50" s="30"/>
      <c r="THX50" s="30"/>
      <c r="THY50" s="30"/>
      <c r="THZ50" s="30"/>
      <c r="TIA50" s="30"/>
      <c r="TIB50" s="30"/>
      <c r="TIC50" s="30"/>
      <c r="TID50" s="30"/>
      <c r="TIE50" s="30"/>
      <c r="TIF50" s="30"/>
      <c r="TIG50" s="30"/>
      <c r="TIH50" s="30"/>
      <c r="TII50" s="30"/>
      <c r="TIJ50" s="30"/>
      <c r="TIK50" s="30"/>
      <c r="TIL50" s="30"/>
      <c r="TIM50" s="30"/>
      <c r="TIN50" s="30"/>
      <c r="TIO50" s="30"/>
      <c r="TIP50" s="30"/>
      <c r="TIQ50" s="30"/>
      <c r="TIR50" s="30"/>
      <c r="TIS50" s="30"/>
      <c r="TIT50" s="30"/>
      <c r="TIU50" s="30"/>
      <c r="TIV50" s="30"/>
      <c r="TIW50" s="30"/>
      <c r="TIX50" s="30"/>
      <c r="TIY50" s="30"/>
      <c r="TIZ50" s="30"/>
      <c r="TJA50" s="30"/>
      <c r="TJB50" s="30"/>
      <c r="TJC50" s="30"/>
      <c r="TJD50" s="30"/>
      <c r="TJE50" s="30"/>
      <c r="TJF50" s="30"/>
      <c r="TJG50" s="30"/>
      <c r="TJH50" s="30"/>
      <c r="TJI50" s="30"/>
      <c r="TJJ50" s="30"/>
      <c r="TJK50" s="30"/>
      <c r="TJL50" s="30"/>
      <c r="TJM50" s="30"/>
      <c r="TJN50" s="30"/>
      <c r="TJO50" s="30"/>
      <c r="TJP50" s="30"/>
      <c r="TJQ50" s="30"/>
      <c r="TJR50" s="30"/>
      <c r="TJS50" s="30"/>
      <c r="TJT50" s="30"/>
      <c r="TJU50" s="30"/>
      <c r="TJV50" s="30"/>
      <c r="TJW50" s="30"/>
      <c r="TJX50" s="30"/>
      <c r="TJY50" s="30"/>
      <c r="TJZ50" s="30"/>
      <c r="TKA50" s="30"/>
      <c r="TKB50" s="30"/>
      <c r="TKC50" s="30"/>
      <c r="TKD50" s="30"/>
      <c r="TKE50" s="30"/>
      <c r="TKF50" s="30"/>
      <c r="TKG50" s="30"/>
      <c r="TKH50" s="30"/>
      <c r="TKI50" s="30"/>
      <c r="TKJ50" s="30"/>
      <c r="TKK50" s="30"/>
      <c r="TKL50" s="30"/>
      <c r="TKM50" s="30"/>
      <c r="TKN50" s="30"/>
      <c r="TKO50" s="30"/>
      <c r="TKP50" s="30"/>
      <c r="TKQ50" s="30"/>
      <c r="TKR50" s="30"/>
      <c r="TKS50" s="30"/>
      <c r="TKT50" s="30"/>
      <c r="TKU50" s="30"/>
      <c r="TKV50" s="30"/>
      <c r="TKW50" s="30"/>
      <c r="TKX50" s="30"/>
      <c r="TKY50" s="30"/>
      <c r="TKZ50" s="30"/>
      <c r="TLA50" s="30"/>
      <c r="TLB50" s="30"/>
      <c r="TLC50" s="30"/>
      <c r="TLD50" s="30"/>
      <c r="TLE50" s="30"/>
      <c r="TLF50" s="30"/>
      <c r="TLG50" s="30"/>
      <c r="TLH50" s="30"/>
      <c r="TLI50" s="30"/>
      <c r="TLJ50" s="30"/>
      <c r="TLK50" s="30"/>
      <c r="TLL50" s="30"/>
      <c r="TLM50" s="30"/>
      <c r="TLN50" s="30"/>
      <c r="TLO50" s="30"/>
      <c r="TLP50" s="30"/>
      <c r="TLQ50" s="30"/>
      <c r="TLR50" s="30"/>
      <c r="TLS50" s="30"/>
      <c r="TLT50" s="30"/>
      <c r="TLU50" s="30"/>
      <c r="TLV50" s="30"/>
      <c r="TLW50" s="30"/>
      <c r="TLX50" s="30"/>
      <c r="TLY50" s="30"/>
      <c r="TLZ50" s="30"/>
      <c r="TMA50" s="30"/>
      <c r="TMB50" s="30"/>
      <c r="TMC50" s="30"/>
      <c r="TMD50" s="30"/>
      <c r="TME50" s="30"/>
      <c r="TMF50" s="30"/>
      <c r="TMG50" s="30"/>
      <c r="TMH50" s="30"/>
      <c r="TMI50" s="30"/>
      <c r="TMJ50" s="30"/>
      <c r="TMK50" s="30"/>
      <c r="TML50" s="30"/>
      <c r="TMM50" s="30"/>
      <c r="TMN50" s="30"/>
      <c r="TMO50" s="30"/>
      <c r="TMP50" s="30"/>
      <c r="TMQ50" s="30"/>
      <c r="TMR50" s="30"/>
      <c r="TMS50" s="30"/>
      <c r="TMT50" s="30"/>
      <c r="TMU50" s="30"/>
      <c r="TMV50" s="30"/>
      <c r="TMW50" s="30"/>
      <c r="TMX50" s="30"/>
      <c r="TMY50" s="30"/>
      <c r="TMZ50" s="30"/>
      <c r="TNA50" s="30"/>
      <c r="TNB50" s="30"/>
      <c r="TNC50" s="30"/>
      <c r="TND50" s="30"/>
      <c r="TNE50" s="30"/>
      <c r="TNF50" s="30"/>
      <c r="TNG50" s="30"/>
      <c r="TNH50" s="30"/>
      <c r="TNI50" s="30"/>
      <c r="TNJ50" s="30"/>
      <c r="TNK50" s="30"/>
      <c r="TNL50" s="30"/>
      <c r="TNM50" s="30"/>
      <c r="TNN50" s="30"/>
      <c r="TNO50" s="30"/>
      <c r="TNP50" s="30"/>
      <c r="TNQ50" s="30"/>
      <c r="TNR50" s="30"/>
      <c r="TNS50" s="30"/>
      <c r="TNT50" s="30"/>
      <c r="TNU50" s="30"/>
      <c r="TNV50" s="30"/>
      <c r="TNW50" s="30"/>
      <c r="TNX50" s="30"/>
      <c r="TNY50" s="30"/>
      <c r="TNZ50" s="30"/>
      <c r="TOA50" s="30"/>
      <c r="TOB50" s="30"/>
      <c r="TOC50" s="30"/>
      <c r="TOD50" s="30"/>
      <c r="TOE50" s="30"/>
      <c r="TOF50" s="30"/>
      <c r="TOG50" s="30"/>
      <c r="TOH50" s="30"/>
      <c r="TOI50" s="30"/>
      <c r="TOJ50" s="30"/>
      <c r="TOK50" s="30"/>
      <c r="TOL50" s="30"/>
      <c r="TOM50" s="30"/>
      <c r="TON50" s="30"/>
      <c r="TOO50" s="30"/>
      <c r="TOP50" s="30"/>
      <c r="TOQ50" s="30"/>
      <c r="TOR50" s="30"/>
      <c r="TOS50" s="30"/>
      <c r="TOT50" s="30"/>
      <c r="TOU50" s="30"/>
      <c r="TOV50" s="30"/>
      <c r="TOW50" s="30"/>
      <c r="TOX50" s="30"/>
      <c r="TOY50" s="30"/>
      <c r="TOZ50" s="30"/>
      <c r="TPA50" s="30"/>
      <c r="TPB50" s="30"/>
      <c r="TPC50" s="30"/>
      <c r="TPD50" s="30"/>
      <c r="TPE50" s="30"/>
      <c r="TPF50" s="30"/>
      <c r="TPG50" s="30"/>
      <c r="TPH50" s="30"/>
      <c r="TPI50" s="30"/>
      <c r="TPJ50" s="30"/>
      <c r="TPK50" s="30"/>
      <c r="TPL50" s="30"/>
      <c r="TPM50" s="30"/>
      <c r="TPN50" s="30"/>
      <c r="TPO50" s="30"/>
      <c r="TPP50" s="30"/>
      <c r="TPQ50" s="30"/>
      <c r="TPR50" s="30"/>
      <c r="TPS50" s="30"/>
      <c r="TPT50" s="30"/>
      <c r="TPU50" s="30"/>
      <c r="TPV50" s="30"/>
      <c r="TPW50" s="30"/>
      <c r="TPX50" s="30"/>
      <c r="TPY50" s="30"/>
      <c r="TPZ50" s="30"/>
      <c r="TQA50" s="30"/>
      <c r="TQB50" s="30"/>
      <c r="TQC50" s="30"/>
      <c r="TQD50" s="30"/>
      <c r="TQE50" s="30"/>
      <c r="TQF50" s="30"/>
      <c r="TQG50" s="30"/>
      <c r="TQH50" s="30"/>
      <c r="TQI50" s="30"/>
      <c r="TQJ50" s="30"/>
      <c r="TQK50" s="30"/>
      <c r="TQL50" s="30"/>
      <c r="TQM50" s="30"/>
      <c r="TQN50" s="30"/>
      <c r="TQO50" s="30"/>
      <c r="TQP50" s="30"/>
      <c r="TQQ50" s="30"/>
      <c r="TQR50" s="30"/>
      <c r="TQS50" s="30"/>
      <c r="TQT50" s="30"/>
      <c r="TQU50" s="30"/>
      <c r="TQV50" s="30"/>
      <c r="TQW50" s="30"/>
      <c r="TQX50" s="30"/>
      <c r="TQY50" s="30"/>
      <c r="TQZ50" s="30"/>
      <c r="TRA50" s="30"/>
      <c r="TRB50" s="30"/>
      <c r="TRC50" s="30"/>
      <c r="TRD50" s="30"/>
      <c r="TRE50" s="30"/>
      <c r="TRF50" s="30"/>
      <c r="TRG50" s="30"/>
      <c r="TRH50" s="30"/>
      <c r="TRI50" s="30"/>
      <c r="TRJ50" s="30"/>
      <c r="TRK50" s="30"/>
      <c r="TRL50" s="30"/>
      <c r="TRM50" s="30"/>
      <c r="TRN50" s="30"/>
      <c r="TRO50" s="30"/>
      <c r="TRP50" s="30"/>
      <c r="TRQ50" s="30"/>
      <c r="TRR50" s="30"/>
      <c r="TRS50" s="30"/>
      <c r="TRT50" s="30"/>
      <c r="TRU50" s="30"/>
      <c r="TRV50" s="30"/>
      <c r="TRW50" s="30"/>
      <c r="TRX50" s="30"/>
      <c r="TRY50" s="30"/>
      <c r="TRZ50" s="30"/>
      <c r="TSA50" s="30"/>
      <c r="TSB50" s="30"/>
      <c r="TSC50" s="30"/>
      <c r="TSD50" s="30"/>
      <c r="TSE50" s="30"/>
      <c r="TSF50" s="30"/>
      <c r="TSG50" s="30"/>
      <c r="TSH50" s="30"/>
      <c r="TSI50" s="30"/>
      <c r="TSJ50" s="30"/>
      <c r="TSK50" s="30"/>
      <c r="TSL50" s="30"/>
      <c r="TSM50" s="30"/>
      <c r="TSN50" s="30"/>
      <c r="TSO50" s="30"/>
      <c r="TSP50" s="30"/>
      <c r="TSQ50" s="30"/>
      <c r="TSR50" s="30"/>
      <c r="TSS50" s="30"/>
      <c r="TST50" s="30"/>
      <c r="TSU50" s="30"/>
      <c r="TSV50" s="30"/>
      <c r="TSW50" s="30"/>
      <c r="TSX50" s="30"/>
      <c r="TSY50" s="30"/>
      <c r="TSZ50" s="30"/>
      <c r="TTA50" s="30"/>
      <c r="TTB50" s="30"/>
      <c r="TTC50" s="30"/>
      <c r="TTD50" s="30"/>
      <c r="TTE50" s="30"/>
      <c r="TTF50" s="30"/>
      <c r="TTG50" s="30"/>
      <c r="TTH50" s="30"/>
      <c r="TTI50" s="30"/>
      <c r="TTJ50" s="30"/>
      <c r="TTK50" s="30"/>
      <c r="TTL50" s="30"/>
      <c r="TTM50" s="30"/>
      <c r="TTN50" s="30"/>
      <c r="TTO50" s="30"/>
      <c r="TTP50" s="30"/>
      <c r="TTQ50" s="30"/>
      <c r="TTR50" s="30"/>
      <c r="TTS50" s="30"/>
      <c r="TTT50" s="30"/>
      <c r="TTU50" s="30"/>
      <c r="TTV50" s="30"/>
      <c r="TTW50" s="30"/>
      <c r="TTX50" s="30"/>
      <c r="TTY50" s="30"/>
      <c r="TTZ50" s="30"/>
      <c r="TUA50" s="30"/>
      <c r="TUB50" s="30"/>
      <c r="TUC50" s="30"/>
      <c r="TUD50" s="30"/>
      <c r="TUE50" s="30"/>
      <c r="TUF50" s="30"/>
      <c r="TUG50" s="30"/>
      <c r="TUH50" s="30"/>
      <c r="TUI50" s="30"/>
      <c r="TUJ50" s="30"/>
      <c r="TUK50" s="30"/>
      <c r="TUL50" s="30"/>
      <c r="TUM50" s="30"/>
      <c r="TUN50" s="30"/>
      <c r="TUO50" s="30"/>
      <c r="TUP50" s="30"/>
      <c r="TUQ50" s="30"/>
      <c r="TUR50" s="30"/>
      <c r="TUS50" s="30"/>
      <c r="TUT50" s="30"/>
      <c r="TUU50" s="30"/>
      <c r="TUV50" s="30"/>
      <c r="TUW50" s="30"/>
      <c r="TUX50" s="30"/>
      <c r="TUY50" s="30"/>
      <c r="TUZ50" s="30"/>
      <c r="TVA50" s="30"/>
      <c r="TVB50" s="30"/>
      <c r="TVC50" s="30"/>
      <c r="TVD50" s="30"/>
      <c r="TVE50" s="30"/>
      <c r="TVF50" s="30"/>
      <c r="TVG50" s="30"/>
      <c r="TVH50" s="30"/>
      <c r="TVI50" s="30"/>
      <c r="TVJ50" s="30"/>
      <c r="TVK50" s="30"/>
      <c r="TVL50" s="30"/>
      <c r="TVM50" s="30"/>
      <c r="TVN50" s="30"/>
      <c r="TVO50" s="30"/>
      <c r="TVP50" s="30"/>
      <c r="TVQ50" s="30"/>
      <c r="TVR50" s="30"/>
      <c r="TVS50" s="30"/>
      <c r="TVT50" s="30"/>
      <c r="TVU50" s="30"/>
      <c r="TVV50" s="30"/>
      <c r="TVW50" s="30"/>
      <c r="TVX50" s="30"/>
      <c r="TVY50" s="30"/>
      <c r="TVZ50" s="30"/>
      <c r="TWA50" s="30"/>
      <c r="TWB50" s="30"/>
      <c r="TWC50" s="30"/>
      <c r="TWD50" s="30"/>
      <c r="TWE50" s="30"/>
      <c r="TWF50" s="30"/>
      <c r="TWG50" s="30"/>
      <c r="TWH50" s="30"/>
      <c r="TWI50" s="30"/>
      <c r="TWJ50" s="30"/>
      <c r="TWK50" s="30"/>
      <c r="TWL50" s="30"/>
      <c r="TWM50" s="30"/>
      <c r="TWN50" s="30"/>
      <c r="TWO50" s="30"/>
      <c r="TWP50" s="30"/>
      <c r="TWQ50" s="30"/>
      <c r="TWR50" s="30"/>
      <c r="TWS50" s="30"/>
      <c r="TWT50" s="30"/>
      <c r="TWU50" s="30"/>
      <c r="TWV50" s="30"/>
      <c r="TWW50" s="30"/>
      <c r="TWX50" s="30"/>
      <c r="TWY50" s="30"/>
      <c r="TWZ50" s="30"/>
      <c r="TXA50" s="30"/>
      <c r="TXB50" s="30"/>
      <c r="TXC50" s="30"/>
      <c r="TXD50" s="30"/>
      <c r="TXE50" s="30"/>
      <c r="TXF50" s="30"/>
      <c r="TXG50" s="30"/>
      <c r="TXH50" s="30"/>
      <c r="TXI50" s="30"/>
      <c r="TXJ50" s="30"/>
      <c r="TXK50" s="30"/>
      <c r="TXL50" s="30"/>
      <c r="TXM50" s="30"/>
      <c r="TXN50" s="30"/>
      <c r="TXO50" s="30"/>
      <c r="TXP50" s="30"/>
      <c r="TXQ50" s="30"/>
      <c r="TXR50" s="30"/>
      <c r="TXS50" s="30"/>
      <c r="TXT50" s="30"/>
      <c r="TXU50" s="30"/>
      <c r="TXV50" s="30"/>
      <c r="TXW50" s="30"/>
      <c r="TXX50" s="30"/>
      <c r="TXY50" s="30"/>
      <c r="TXZ50" s="30"/>
      <c r="TYA50" s="30"/>
      <c r="TYB50" s="30"/>
      <c r="TYC50" s="30"/>
      <c r="TYD50" s="30"/>
      <c r="TYE50" s="30"/>
      <c r="TYF50" s="30"/>
      <c r="TYG50" s="30"/>
      <c r="TYH50" s="30"/>
      <c r="TYI50" s="30"/>
      <c r="TYJ50" s="30"/>
      <c r="TYK50" s="30"/>
      <c r="TYL50" s="30"/>
      <c r="TYM50" s="30"/>
      <c r="TYN50" s="30"/>
      <c r="TYO50" s="30"/>
      <c r="TYP50" s="30"/>
      <c r="TYQ50" s="30"/>
      <c r="TYR50" s="30"/>
      <c r="TYS50" s="30"/>
      <c r="TYT50" s="30"/>
      <c r="TYU50" s="30"/>
      <c r="TYV50" s="30"/>
      <c r="TYW50" s="30"/>
      <c r="TYX50" s="30"/>
      <c r="TYY50" s="30"/>
      <c r="TYZ50" s="30"/>
      <c r="TZA50" s="30"/>
      <c r="TZB50" s="30"/>
      <c r="TZC50" s="30"/>
      <c r="TZD50" s="30"/>
      <c r="TZE50" s="30"/>
      <c r="TZF50" s="30"/>
      <c r="TZG50" s="30"/>
      <c r="TZH50" s="30"/>
      <c r="TZI50" s="30"/>
      <c r="TZJ50" s="30"/>
      <c r="TZK50" s="30"/>
      <c r="TZL50" s="30"/>
      <c r="TZM50" s="30"/>
      <c r="TZN50" s="30"/>
      <c r="TZO50" s="30"/>
      <c r="TZP50" s="30"/>
      <c r="TZQ50" s="30"/>
      <c r="TZR50" s="30"/>
      <c r="TZS50" s="30"/>
      <c r="TZT50" s="30"/>
      <c r="TZU50" s="30"/>
      <c r="TZV50" s="30"/>
      <c r="TZW50" s="30"/>
      <c r="TZX50" s="30"/>
      <c r="TZY50" s="30"/>
      <c r="TZZ50" s="30"/>
      <c r="UAA50" s="30"/>
      <c r="UAB50" s="30"/>
      <c r="UAC50" s="30"/>
      <c r="UAD50" s="30"/>
      <c r="UAE50" s="30"/>
      <c r="UAF50" s="30"/>
      <c r="UAG50" s="30"/>
      <c r="UAH50" s="30"/>
      <c r="UAI50" s="30"/>
      <c r="UAJ50" s="30"/>
      <c r="UAK50" s="30"/>
      <c r="UAL50" s="30"/>
      <c r="UAM50" s="30"/>
      <c r="UAN50" s="30"/>
      <c r="UAO50" s="30"/>
      <c r="UAP50" s="30"/>
      <c r="UAQ50" s="30"/>
      <c r="UAR50" s="30"/>
      <c r="UAS50" s="30"/>
      <c r="UAT50" s="30"/>
      <c r="UAU50" s="30"/>
      <c r="UAV50" s="30"/>
      <c r="UAW50" s="30"/>
      <c r="UAX50" s="30"/>
      <c r="UAY50" s="30"/>
      <c r="UAZ50" s="30"/>
      <c r="UBA50" s="30"/>
      <c r="UBB50" s="30"/>
      <c r="UBC50" s="30"/>
      <c r="UBD50" s="30"/>
      <c r="UBE50" s="30"/>
      <c r="UBF50" s="30"/>
      <c r="UBG50" s="30"/>
      <c r="UBH50" s="30"/>
      <c r="UBI50" s="30"/>
      <c r="UBJ50" s="30"/>
      <c r="UBK50" s="30"/>
      <c r="UBL50" s="30"/>
      <c r="UBM50" s="30"/>
      <c r="UBN50" s="30"/>
      <c r="UBO50" s="30"/>
      <c r="UBP50" s="30"/>
      <c r="UBQ50" s="30"/>
      <c r="UBR50" s="30"/>
      <c r="UBS50" s="30"/>
      <c r="UBT50" s="30"/>
      <c r="UBU50" s="30"/>
      <c r="UBV50" s="30"/>
      <c r="UBW50" s="30"/>
      <c r="UBX50" s="30"/>
      <c r="UBY50" s="30"/>
      <c r="UBZ50" s="30"/>
      <c r="UCA50" s="30"/>
      <c r="UCB50" s="30"/>
      <c r="UCC50" s="30"/>
      <c r="UCD50" s="30"/>
      <c r="UCE50" s="30"/>
      <c r="UCF50" s="30"/>
      <c r="UCG50" s="30"/>
      <c r="UCH50" s="30"/>
      <c r="UCI50" s="30"/>
      <c r="UCJ50" s="30"/>
      <c r="UCK50" s="30"/>
      <c r="UCL50" s="30"/>
      <c r="UCM50" s="30"/>
      <c r="UCN50" s="30"/>
      <c r="UCO50" s="30"/>
      <c r="UCP50" s="30"/>
      <c r="UCQ50" s="30"/>
      <c r="UCR50" s="30"/>
      <c r="UCS50" s="30"/>
      <c r="UCT50" s="30"/>
      <c r="UCU50" s="30"/>
      <c r="UCV50" s="30"/>
      <c r="UCW50" s="30"/>
      <c r="UCX50" s="30"/>
      <c r="UCY50" s="30"/>
      <c r="UCZ50" s="30"/>
      <c r="UDA50" s="30"/>
      <c r="UDB50" s="30"/>
      <c r="UDC50" s="30"/>
      <c r="UDD50" s="30"/>
      <c r="UDE50" s="30"/>
      <c r="UDF50" s="30"/>
      <c r="UDG50" s="30"/>
      <c r="UDH50" s="30"/>
      <c r="UDI50" s="30"/>
      <c r="UDJ50" s="30"/>
      <c r="UDK50" s="30"/>
      <c r="UDL50" s="30"/>
      <c r="UDM50" s="30"/>
      <c r="UDN50" s="30"/>
      <c r="UDO50" s="30"/>
      <c r="UDP50" s="30"/>
      <c r="UDQ50" s="30"/>
      <c r="UDR50" s="30"/>
      <c r="UDS50" s="30"/>
      <c r="UDT50" s="30"/>
      <c r="UDU50" s="30"/>
      <c r="UDV50" s="30"/>
      <c r="UDW50" s="30"/>
      <c r="UDX50" s="30"/>
      <c r="UDY50" s="30"/>
      <c r="UDZ50" s="30"/>
      <c r="UEA50" s="30"/>
      <c r="UEB50" s="30"/>
      <c r="UEC50" s="30"/>
      <c r="UED50" s="30"/>
      <c r="UEE50" s="30"/>
      <c r="UEF50" s="30"/>
      <c r="UEG50" s="30"/>
      <c r="UEH50" s="30"/>
      <c r="UEI50" s="30"/>
      <c r="UEJ50" s="30"/>
      <c r="UEK50" s="30"/>
      <c r="UEL50" s="30"/>
      <c r="UEM50" s="30"/>
      <c r="UEN50" s="30"/>
      <c r="UEO50" s="30"/>
      <c r="UEP50" s="30"/>
      <c r="UEQ50" s="30"/>
      <c r="UER50" s="30"/>
      <c r="UES50" s="30"/>
      <c r="UET50" s="30"/>
      <c r="UEU50" s="30"/>
      <c r="UEV50" s="30"/>
      <c r="UEW50" s="30"/>
      <c r="UEX50" s="30"/>
      <c r="UEY50" s="30"/>
      <c r="UEZ50" s="30"/>
      <c r="UFA50" s="30"/>
      <c r="UFB50" s="30"/>
      <c r="UFC50" s="30"/>
      <c r="UFD50" s="30"/>
      <c r="UFE50" s="30"/>
      <c r="UFF50" s="30"/>
      <c r="UFG50" s="30"/>
      <c r="UFH50" s="30"/>
      <c r="UFI50" s="30"/>
      <c r="UFJ50" s="30"/>
      <c r="UFK50" s="30"/>
      <c r="UFL50" s="30"/>
      <c r="UFM50" s="30"/>
      <c r="UFN50" s="30"/>
      <c r="UFO50" s="30"/>
      <c r="UFP50" s="30"/>
      <c r="UFQ50" s="30"/>
      <c r="UFR50" s="30"/>
      <c r="UFS50" s="30"/>
      <c r="UFT50" s="30"/>
      <c r="UFU50" s="30"/>
      <c r="UFV50" s="30"/>
      <c r="UFW50" s="30"/>
      <c r="UFX50" s="30"/>
      <c r="UFY50" s="30"/>
      <c r="UFZ50" s="30"/>
      <c r="UGA50" s="30"/>
      <c r="UGB50" s="30"/>
      <c r="UGC50" s="30"/>
      <c r="UGD50" s="30"/>
      <c r="UGE50" s="30"/>
      <c r="UGF50" s="30"/>
      <c r="UGG50" s="30"/>
      <c r="UGH50" s="30"/>
      <c r="UGI50" s="30"/>
      <c r="UGJ50" s="30"/>
      <c r="UGK50" s="30"/>
      <c r="UGL50" s="30"/>
      <c r="UGM50" s="30"/>
      <c r="UGN50" s="30"/>
      <c r="UGO50" s="30"/>
      <c r="UGP50" s="30"/>
      <c r="UGQ50" s="30"/>
      <c r="UGR50" s="30"/>
      <c r="UGS50" s="30"/>
      <c r="UGT50" s="30"/>
      <c r="UGU50" s="30"/>
      <c r="UGV50" s="30"/>
      <c r="UGW50" s="30"/>
      <c r="UGX50" s="30"/>
      <c r="UGY50" s="30"/>
      <c r="UGZ50" s="30"/>
      <c r="UHA50" s="30"/>
      <c r="UHB50" s="30"/>
      <c r="UHC50" s="30"/>
      <c r="UHD50" s="30"/>
      <c r="UHE50" s="30"/>
      <c r="UHF50" s="30"/>
      <c r="UHG50" s="30"/>
      <c r="UHH50" s="30"/>
      <c r="UHI50" s="30"/>
      <c r="UHJ50" s="30"/>
      <c r="UHK50" s="30"/>
      <c r="UHL50" s="30"/>
      <c r="UHM50" s="30"/>
      <c r="UHN50" s="30"/>
      <c r="UHO50" s="30"/>
      <c r="UHP50" s="30"/>
      <c r="UHQ50" s="30"/>
      <c r="UHR50" s="30"/>
      <c r="UHS50" s="30"/>
      <c r="UHT50" s="30"/>
      <c r="UHU50" s="30"/>
      <c r="UHV50" s="30"/>
      <c r="UHW50" s="30"/>
      <c r="UHX50" s="30"/>
      <c r="UHY50" s="30"/>
      <c r="UHZ50" s="30"/>
      <c r="UIA50" s="30"/>
      <c r="UIB50" s="30"/>
      <c r="UIC50" s="30"/>
      <c r="UID50" s="30"/>
      <c r="UIE50" s="30"/>
      <c r="UIF50" s="30"/>
      <c r="UIG50" s="30"/>
      <c r="UIH50" s="30"/>
      <c r="UII50" s="30"/>
      <c r="UIJ50" s="30"/>
      <c r="UIK50" s="30"/>
      <c r="UIL50" s="30"/>
      <c r="UIM50" s="30"/>
      <c r="UIN50" s="30"/>
      <c r="UIO50" s="30"/>
      <c r="UIP50" s="30"/>
      <c r="UIQ50" s="30"/>
      <c r="UIR50" s="30"/>
      <c r="UIS50" s="30"/>
      <c r="UIT50" s="30"/>
      <c r="UIU50" s="30"/>
      <c r="UIV50" s="30"/>
      <c r="UIW50" s="30"/>
      <c r="UIX50" s="30"/>
      <c r="UIY50" s="30"/>
      <c r="UIZ50" s="30"/>
      <c r="UJA50" s="30"/>
      <c r="UJB50" s="30"/>
      <c r="UJC50" s="30"/>
      <c r="UJD50" s="30"/>
      <c r="UJE50" s="30"/>
      <c r="UJF50" s="30"/>
      <c r="UJG50" s="30"/>
      <c r="UJH50" s="30"/>
      <c r="UJI50" s="30"/>
      <c r="UJJ50" s="30"/>
      <c r="UJK50" s="30"/>
      <c r="UJL50" s="30"/>
      <c r="UJM50" s="30"/>
      <c r="UJN50" s="30"/>
      <c r="UJO50" s="30"/>
      <c r="UJP50" s="30"/>
      <c r="UJQ50" s="30"/>
      <c r="UJR50" s="30"/>
      <c r="UJS50" s="30"/>
      <c r="UJT50" s="30"/>
      <c r="UJU50" s="30"/>
      <c r="UJV50" s="30"/>
      <c r="UJW50" s="30"/>
      <c r="UJX50" s="30"/>
      <c r="UJY50" s="30"/>
      <c r="UJZ50" s="30"/>
      <c r="UKA50" s="30"/>
      <c r="UKB50" s="30"/>
      <c r="UKC50" s="30"/>
      <c r="UKD50" s="30"/>
      <c r="UKE50" s="30"/>
      <c r="UKF50" s="30"/>
      <c r="UKG50" s="30"/>
      <c r="UKH50" s="30"/>
      <c r="UKI50" s="30"/>
      <c r="UKJ50" s="30"/>
      <c r="UKK50" s="30"/>
      <c r="UKL50" s="30"/>
      <c r="UKM50" s="30"/>
      <c r="UKN50" s="30"/>
      <c r="UKO50" s="30"/>
      <c r="UKP50" s="30"/>
      <c r="UKQ50" s="30"/>
      <c r="UKR50" s="30"/>
      <c r="UKS50" s="30"/>
      <c r="UKT50" s="30"/>
      <c r="UKU50" s="30"/>
      <c r="UKV50" s="30"/>
      <c r="UKW50" s="30"/>
      <c r="UKX50" s="30"/>
      <c r="UKY50" s="30"/>
      <c r="UKZ50" s="30"/>
      <c r="ULA50" s="30"/>
      <c r="ULB50" s="30"/>
      <c r="ULC50" s="30"/>
      <c r="ULD50" s="30"/>
      <c r="ULE50" s="30"/>
      <c r="ULF50" s="30"/>
      <c r="ULG50" s="30"/>
      <c r="ULH50" s="30"/>
      <c r="ULI50" s="30"/>
      <c r="ULJ50" s="30"/>
      <c r="ULK50" s="30"/>
      <c r="ULL50" s="30"/>
      <c r="ULM50" s="30"/>
      <c r="ULN50" s="30"/>
      <c r="ULO50" s="30"/>
      <c r="ULP50" s="30"/>
      <c r="ULQ50" s="30"/>
      <c r="ULR50" s="30"/>
      <c r="ULS50" s="30"/>
      <c r="ULT50" s="30"/>
      <c r="ULU50" s="30"/>
      <c r="ULV50" s="30"/>
      <c r="ULW50" s="30"/>
      <c r="ULX50" s="30"/>
      <c r="ULY50" s="30"/>
      <c r="ULZ50" s="30"/>
      <c r="UMA50" s="30"/>
      <c r="UMB50" s="30"/>
      <c r="UMC50" s="30"/>
      <c r="UMD50" s="30"/>
      <c r="UME50" s="30"/>
      <c r="UMF50" s="30"/>
      <c r="UMG50" s="30"/>
      <c r="UMH50" s="30"/>
      <c r="UMI50" s="30"/>
      <c r="UMJ50" s="30"/>
      <c r="UMK50" s="30"/>
      <c r="UML50" s="30"/>
      <c r="UMM50" s="30"/>
      <c r="UMN50" s="30"/>
      <c r="UMO50" s="30"/>
      <c r="UMP50" s="30"/>
      <c r="UMQ50" s="30"/>
      <c r="UMR50" s="30"/>
      <c r="UMS50" s="30"/>
      <c r="UMT50" s="30"/>
      <c r="UMU50" s="30"/>
      <c r="UMV50" s="30"/>
      <c r="UMW50" s="30"/>
      <c r="UMX50" s="30"/>
      <c r="UMY50" s="30"/>
      <c r="UMZ50" s="30"/>
      <c r="UNA50" s="30"/>
      <c r="UNB50" s="30"/>
      <c r="UNC50" s="30"/>
      <c r="UND50" s="30"/>
      <c r="UNE50" s="30"/>
      <c r="UNF50" s="30"/>
      <c r="UNG50" s="30"/>
      <c r="UNH50" s="30"/>
      <c r="UNI50" s="30"/>
      <c r="UNJ50" s="30"/>
      <c r="UNK50" s="30"/>
      <c r="UNL50" s="30"/>
      <c r="UNM50" s="30"/>
      <c r="UNN50" s="30"/>
      <c r="UNO50" s="30"/>
      <c r="UNP50" s="30"/>
      <c r="UNQ50" s="30"/>
      <c r="UNR50" s="30"/>
      <c r="UNS50" s="30"/>
      <c r="UNT50" s="30"/>
      <c r="UNU50" s="30"/>
      <c r="UNV50" s="30"/>
      <c r="UNW50" s="30"/>
      <c r="UNX50" s="30"/>
      <c r="UNY50" s="30"/>
      <c r="UNZ50" s="30"/>
      <c r="UOA50" s="30"/>
      <c r="UOB50" s="30"/>
      <c r="UOC50" s="30"/>
      <c r="UOD50" s="30"/>
      <c r="UOE50" s="30"/>
      <c r="UOF50" s="30"/>
      <c r="UOG50" s="30"/>
      <c r="UOH50" s="30"/>
      <c r="UOI50" s="30"/>
      <c r="UOJ50" s="30"/>
      <c r="UOK50" s="30"/>
      <c r="UOL50" s="30"/>
      <c r="UOM50" s="30"/>
      <c r="UON50" s="30"/>
      <c r="UOO50" s="30"/>
      <c r="UOP50" s="30"/>
      <c r="UOQ50" s="30"/>
      <c r="UOR50" s="30"/>
      <c r="UOS50" s="30"/>
      <c r="UOT50" s="30"/>
      <c r="UOU50" s="30"/>
      <c r="UOV50" s="30"/>
      <c r="UOW50" s="30"/>
      <c r="UOX50" s="30"/>
      <c r="UOY50" s="30"/>
      <c r="UOZ50" s="30"/>
      <c r="UPA50" s="30"/>
      <c r="UPB50" s="30"/>
      <c r="UPC50" s="30"/>
      <c r="UPD50" s="30"/>
      <c r="UPE50" s="30"/>
      <c r="UPF50" s="30"/>
      <c r="UPG50" s="30"/>
      <c r="UPH50" s="30"/>
      <c r="UPI50" s="30"/>
      <c r="UPJ50" s="30"/>
      <c r="UPK50" s="30"/>
      <c r="UPL50" s="30"/>
      <c r="UPM50" s="30"/>
      <c r="UPN50" s="30"/>
      <c r="UPO50" s="30"/>
      <c r="UPP50" s="30"/>
      <c r="UPQ50" s="30"/>
      <c r="UPR50" s="30"/>
      <c r="UPS50" s="30"/>
      <c r="UPT50" s="30"/>
      <c r="UPU50" s="30"/>
      <c r="UPV50" s="30"/>
      <c r="UPW50" s="30"/>
      <c r="UPX50" s="30"/>
      <c r="UPY50" s="30"/>
      <c r="UPZ50" s="30"/>
      <c r="UQA50" s="30"/>
      <c r="UQB50" s="30"/>
      <c r="UQC50" s="30"/>
      <c r="UQD50" s="30"/>
      <c r="UQE50" s="30"/>
      <c r="UQF50" s="30"/>
      <c r="UQG50" s="30"/>
      <c r="UQH50" s="30"/>
      <c r="UQI50" s="30"/>
      <c r="UQJ50" s="30"/>
      <c r="UQK50" s="30"/>
      <c r="UQL50" s="30"/>
      <c r="UQM50" s="30"/>
      <c r="UQN50" s="30"/>
      <c r="UQO50" s="30"/>
      <c r="UQP50" s="30"/>
      <c r="UQQ50" s="30"/>
      <c r="UQR50" s="30"/>
      <c r="UQS50" s="30"/>
      <c r="UQT50" s="30"/>
      <c r="UQU50" s="30"/>
      <c r="UQV50" s="30"/>
      <c r="UQW50" s="30"/>
      <c r="UQX50" s="30"/>
      <c r="UQY50" s="30"/>
      <c r="UQZ50" s="30"/>
      <c r="URA50" s="30"/>
      <c r="URB50" s="30"/>
      <c r="URC50" s="30"/>
      <c r="URD50" s="30"/>
      <c r="URE50" s="30"/>
      <c r="URF50" s="30"/>
      <c r="URG50" s="30"/>
      <c r="URH50" s="30"/>
      <c r="URI50" s="30"/>
      <c r="URJ50" s="30"/>
      <c r="URK50" s="30"/>
      <c r="URL50" s="30"/>
      <c r="URM50" s="30"/>
      <c r="URN50" s="30"/>
      <c r="URO50" s="30"/>
      <c r="URP50" s="30"/>
      <c r="URQ50" s="30"/>
      <c r="URR50" s="30"/>
      <c r="URS50" s="30"/>
      <c r="URT50" s="30"/>
      <c r="URU50" s="30"/>
      <c r="URV50" s="30"/>
      <c r="URW50" s="30"/>
      <c r="URX50" s="30"/>
      <c r="URY50" s="30"/>
      <c r="URZ50" s="30"/>
      <c r="USA50" s="30"/>
      <c r="USB50" s="30"/>
      <c r="USC50" s="30"/>
      <c r="USD50" s="30"/>
      <c r="USE50" s="30"/>
      <c r="USF50" s="30"/>
      <c r="USG50" s="30"/>
      <c r="USH50" s="30"/>
      <c r="USI50" s="30"/>
      <c r="USJ50" s="30"/>
      <c r="USK50" s="30"/>
      <c r="USL50" s="30"/>
      <c r="USM50" s="30"/>
      <c r="USN50" s="30"/>
      <c r="USO50" s="30"/>
      <c r="USP50" s="30"/>
      <c r="USQ50" s="30"/>
      <c r="USR50" s="30"/>
      <c r="USS50" s="30"/>
      <c r="UST50" s="30"/>
      <c r="USU50" s="30"/>
      <c r="USV50" s="30"/>
      <c r="USW50" s="30"/>
      <c r="USX50" s="30"/>
      <c r="USY50" s="30"/>
      <c r="USZ50" s="30"/>
      <c r="UTA50" s="30"/>
      <c r="UTB50" s="30"/>
      <c r="UTC50" s="30"/>
      <c r="UTD50" s="30"/>
      <c r="UTE50" s="30"/>
      <c r="UTF50" s="30"/>
      <c r="UTG50" s="30"/>
      <c r="UTH50" s="30"/>
      <c r="UTI50" s="30"/>
      <c r="UTJ50" s="30"/>
      <c r="UTK50" s="30"/>
      <c r="UTL50" s="30"/>
      <c r="UTM50" s="30"/>
      <c r="UTN50" s="30"/>
      <c r="UTO50" s="30"/>
      <c r="UTP50" s="30"/>
      <c r="UTQ50" s="30"/>
      <c r="UTR50" s="30"/>
      <c r="UTS50" s="30"/>
      <c r="UTT50" s="30"/>
      <c r="UTU50" s="30"/>
      <c r="UTV50" s="30"/>
      <c r="UTW50" s="30"/>
      <c r="UTX50" s="30"/>
      <c r="UTY50" s="30"/>
      <c r="UTZ50" s="30"/>
      <c r="UUA50" s="30"/>
      <c r="UUB50" s="30"/>
      <c r="UUC50" s="30"/>
      <c r="UUD50" s="30"/>
      <c r="UUE50" s="30"/>
      <c r="UUF50" s="30"/>
      <c r="UUG50" s="30"/>
      <c r="UUH50" s="30"/>
      <c r="UUI50" s="30"/>
      <c r="UUJ50" s="30"/>
      <c r="UUK50" s="30"/>
      <c r="UUL50" s="30"/>
      <c r="UUM50" s="30"/>
      <c r="UUN50" s="30"/>
      <c r="UUO50" s="30"/>
      <c r="UUP50" s="30"/>
      <c r="UUQ50" s="30"/>
      <c r="UUR50" s="30"/>
      <c r="UUS50" s="30"/>
      <c r="UUT50" s="30"/>
      <c r="UUU50" s="30"/>
      <c r="UUV50" s="30"/>
      <c r="UUW50" s="30"/>
      <c r="UUX50" s="30"/>
      <c r="UUY50" s="30"/>
      <c r="UUZ50" s="30"/>
      <c r="UVA50" s="30"/>
      <c r="UVB50" s="30"/>
      <c r="UVC50" s="30"/>
      <c r="UVD50" s="30"/>
      <c r="UVE50" s="30"/>
      <c r="UVF50" s="30"/>
      <c r="UVG50" s="30"/>
      <c r="UVH50" s="30"/>
      <c r="UVI50" s="30"/>
      <c r="UVJ50" s="30"/>
      <c r="UVK50" s="30"/>
      <c r="UVL50" s="30"/>
      <c r="UVM50" s="30"/>
      <c r="UVN50" s="30"/>
      <c r="UVO50" s="30"/>
      <c r="UVP50" s="30"/>
      <c r="UVQ50" s="30"/>
      <c r="UVR50" s="30"/>
      <c r="UVS50" s="30"/>
      <c r="UVT50" s="30"/>
      <c r="UVU50" s="30"/>
      <c r="UVV50" s="30"/>
      <c r="UVW50" s="30"/>
      <c r="UVX50" s="30"/>
      <c r="UVY50" s="30"/>
      <c r="UVZ50" s="30"/>
      <c r="UWA50" s="30"/>
      <c r="UWB50" s="30"/>
      <c r="UWC50" s="30"/>
      <c r="UWD50" s="30"/>
      <c r="UWE50" s="30"/>
      <c r="UWF50" s="30"/>
      <c r="UWG50" s="30"/>
      <c r="UWH50" s="30"/>
      <c r="UWI50" s="30"/>
      <c r="UWJ50" s="30"/>
      <c r="UWK50" s="30"/>
      <c r="UWL50" s="30"/>
      <c r="UWM50" s="30"/>
      <c r="UWN50" s="30"/>
      <c r="UWO50" s="30"/>
      <c r="UWP50" s="30"/>
      <c r="UWQ50" s="30"/>
      <c r="UWR50" s="30"/>
      <c r="UWS50" s="30"/>
      <c r="UWT50" s="30"/>
      <c r="UWU50" s="30"/>
      <c r="UWV50" s="30"/>
      <c r="UWW50" s="30"/>
      <c r="UWX50" s="30"/>
      <c r="UWY50" s="30"/>
      <c r="UWZ50" s="30"/>
      <c r="UXA50" s="30"/>
      <c r="UXB50" s="30"/>
      <c r="UXC50" s="30"/>
      <c r="UXD50" s="30"/>
      <c r="UXE50" s="30"/>
      <c r="UXF50" s="30"/>
      <c r="UXG50" s="30"/>
      <c r="UXH50" s="30"/>
      <c r="UXI50" s="30"/>
      <c r="UXJ50" s="30"/>
      <c r="UXK50" s="30"/>
      <c r="UXL50" s="30"/>
      <c r="UXM50" s="30"/>
      <c r="UXN50" s="30"/>
      <c r="UXO50" s="30"/>
      <c r="UXP50" s="30"/>
      <c r="UXQ50" s="30"/>
      <c r="UXR50" s="30"/>
      <c r="UXS50" s="30"/>
      <c r="UXT50" s="30"/>
      <c r="UXU50" s="30"/>
      <c r="UXV50" s="30"/>
      <c r="UXW50" s="30"/>
      <c r="UXX50" s="30"/>
      <c r="UXY50" s="30"/>
      <c r="UXZ50" s="30"/>
      <c r="UYA50" s="30"/>
      <c r="UYB50" s="30"/>
      <c r="UYC50" s="30"/>
      <c r="UYD50" s="30"/>
      <c r="UYE50" s="30"/>
      <c r="UYF50" s="30"/>
      <c r="UYG50" s="30"/>
      <c r="UYH50" s="30"/>
      <c r="UYI50" s="30"/>
      <c r="UYJ50" s="30"/>
      <c r="UYK50" s="30"/>
      <c r="UYL50" s="30"/>
      <c r="UYM50" s="30"/>
      <c r="UYN50" s="30"/>
      <c r="UYO50" s="30"/>
      <c r="UYP50" s="30"/>
      <c r="UYQ50" s="30"/>
      <c r="UYR50" s="30"/>
      <c r="UYS50" s="30"/>
      <c r="UYT50" s="30"/>
      <c r="UYU50" s="30"/>
      <c r="UYV50" s="30"/>
      <c r="UYW50" s="30"/>
      <c r="UYX50" s="30"/>
      <c r="UYY50" s="30"/>
      <c r="UYZ50" s="30"/>
      <c r="UZA50" s="30"/>
      <c r="UZB50" s="30"/>
      <c r="UZC50" s="30"/>
      <c r="UZD50" s="30"/>
      <c r="UZE50" s="30"/>
      <c r="UZF50" s="30"/>
      <c r="UZG50" s="30"/>
      <c r="UZH50" s="30"/>
      <c r="UZI50" s="30"/>
      <c r="UZJ50" s="30"/>
      <c r="UZK50" s="30"/>
      <c r="UZL50" s="30"/>
      <c r="UZM50" s="30"/>
      <c r="UZN50" s="30"/>
      <c r="UZO50" s="30"/>
      <c r="UZP50" s="30"/>
      <c r="UZQ50" s="30"/>
      <c r="UZR50" s="30"/>
      <c r="UZS50" s="30"/>
      <c r="UZT50" s="30"/>
      <c r="UZU50" s="30"/>
      <c r="UZV50" s="30"/>
      <c r="UZW50" s="30"/>
      <c r="UZX50" s="30"/>
      <c r="UZY50" s="30"/>
      <c r="UZZ50" s="30"/>
      <c r="VAA50" s="30"/>
      <c r="VAB50" s="30"/>
      <c r="VAC50" s="30"/>
      <c r="VAD50" s="30"/>
      <c r="VAE50" s="30"/>
      <c r="VAF50" s="30"/>
      <c r="VAG50" s="30"/>
      <c r="VAH50" s="30"/>
      <c r="VAI50" s="30"/>
      <c r="VAJ50" s="30"/>
      <c r="VAK50" s="30"/>
      <c r="VAL50" s="30"/>
      <c r="VAM50" s="30"/>
      <c r="VAN50" s="30"/>
      <c r="VAO50" s="30"/>
      <c r="VAP50" s="30"/>
      <c r="VAQ50" s="30"/>
      <c r="VAR50" s="30"/>
      <c r="VAS50" s="30"/>
      <c r="VAT50" s="30"/>
      <c r="VAU50" s="30"/>
      <c r="VAV50" s="30"/>
      <c r="VAW50" s="30"/>
      <c r="VAX50" s="30"/>
      <c r="VAY50" s="30"/>
      <c r="VAZ50" s="30"/>
      <c r="VBA50" s="30"/>
      <c r="VBB50" s="30"/>
      <c r="VBC50" s="30"/>
      <c r="VBD50" s="30"/>
      <c r="VBE50" s="30"/>
      <c r="VBF50" s="30"/>
      <c r="VBG50" s="30"/>
      <c r="VBH50" s="30"/>
      <c r="VBI50" s="30"/>
      <c r="VBJ50" s="30"/>
      <c r="VBK50" s="30"/>
      <c r="VBL50" s="30"/>
      <c r="VBM50" s="30"/>
      <c r="VBN50" s="30"/>
      <c r="VBO50" s="30"/>
      <c r="VBP50" s="30"/>
      <c r="VBQ50" s="30"/>
      <c r="VBR50" s="30"/>
      <c r="VBS50" s="30"/>
      <c r="VBT50" s="30"/>
      <c r="VBU50" s="30"/>
      <c r="VBV50" s="30"/>
      <c r="VBW50" s="30"/>
      <c r="VBX50" s="30"/>
      <c r="VBY50" s="30"/>
      <c r="VBZ50" s="30"/>
      <c r="VCA50" s="30"/>
      <c r="VCB50" s="30"/>
      <c r="VCC50" s="30"/>
      <c r="VCD50" s="30"/>
      <c r="VCE50" s="30"/>
      <c r="VCF50" s="30"/>
      <c r="VCG50" s="30"/>
      <c r="VCH50" s="30"/>
      <c r="VCI50" s="30"/>
      <c r="VCJ50" s="30"/>
      <c r="VCK50" s="30"/>
      <c r="VCL50" s="30"/>
      <c r="VCM50" s="30"/>
      <c r="VCN50" s="30"/>
      <c r="VCO50" s="30"/>
      <c r="VCP50" s="30"/>
      <c r="VCQ50" s="30"/>
      <c r="VCR50" s="30"/>
      <c r="VCS50" s="30"/>
      <c r="VCT50" s="30"/>
      <c r="VCU50" s="30"/>
      <c r="VCV50" s="30"/>
      <c r="VCW50" s="30"/>
      <c r="VCX50" s="30"/>
      <c r="VCY50" s="30"/>
      <c r="VCZ50" s="30"/>
      <c r="VDA50" s="30"/>
      <c r="VDB50" s="30"/>
      <c r="VDC50" s="30"/>
      <c r="VDD50" s="30"/>
      <c r="VDE50" s="30"/>
      <c r="VDF50" s="30"/>
      <c r="VDG50" s="30"/>
      <c r="VDH50" s="30"/>
      <c r="VDI50" s="30"/>
      <c r="VDJ50" s="30"/>
      <c r="VDK50" s="30"/>
      <c r="VDL50" s="30"/>
      <c r="VDM50" s="30"/>
      <c r="VDN50" s="30"/>
      <c r="VDO50" s="30"/>
      <c r="VDP50" s="30"/>
      <c r="VDQ50" s="30"/>
      <c r="VDR50" s="30"/>
      <c r="VDS50" s="30"/>
      <c r="VDT50" s="30"/>
      <c r="VDU50" s="30"/>
      <c r="VDV50" s="30"/>
      <c r="VDW50" s="30"/>
      <c r="VDX50" s="30"/>
      <c r="VDY50" s="30"/>
      <c r="VDZ50" s="30"/>
      <c r="VEA50" s="30"/>
      <c r="VEB50" s="30"/>
      <c r="VEC50" s="30"/>
      <c r="VED50" s="30"/>
      <c r="VEE50" s="30"/>
      <c r="VEF50" s="30"/>
      <c r="VEG50" s="30"/>
      <c r="VEH50" s="30"/>
      <c r="VEI50" s="30"/>
      <c r="VEJ50" s="30"/>
      <c r="VEK50" s="30"/>
      <c r="VEL50" s="30"/>
      <c r="VEM50" s="30"/>
      <c r="VEN50" s="30"/>
      <c r="VEO50" s="30"/>
      <c r="VEP50" s="30"/>
      <c r="VEQ50" s="30"/>
      <c r="VER50" s="30"/>
      <c r="VES50" s="30"/>
      <c r="VET50" s="30"/>
      <c r="VEU50" s="30"/>
      <c r="VEV50" s="30"/>
      <c r="VEW50" s="30"/>
      <c r="VEX50" s="30"/>
      <c r="VEY50" s="30"/>
      <c r="VEZ50" s="30"/>
      <c r="VFA50" s="30"/>
      <c r="VFB50" s="30"/>
      <c r="VFC50" s="30"/>
      <c r="VFD50" s="30"/>
      <c r="VFE50" s="30"/>
      <c r="VFF50" s="30"/>
      <c r="VFG50" s="30"/>
      <c r="VFH50" s="30"/>
      <c r="VFI50" s="30"/>
      <c r="VFJ50" s="30"/>
      <c r="VFK50" s="30"/>
      <c r="VFL50" s="30"/>
      <c r="VFM50" s="30"/>
      <c r="VFN50" s="30"/>
      <c r="VFO50" s="30"/>
      <c r="VFP50" s="30"/>
      <c r="VFQ50" s="30"/>
      <c r="VFR50" s="30"/>
      <c r="VFS50" s="30"/>
      <c r="VFT50" s="30"/>
      <c r="VFU50" s="30"/>
      <c r="VFV50" s="30"/>
      <c r="VFW50" s="30"/>
      <c r="VFX50" s="30"/>
      <c r="VFY50" s="30"/>
      <c r="VFZ50" s="30"/>
      <c r="VGA50" s="30"/>
      <c r="VGB50" s="30"/>
      <c r="VGC50" s="30"/>
      <c r="VGD50" s="30"/>
      <c r="VGE50" s="30"/>
      <c r="VGF50" s="30"/>
      <c r="VGG50" s="30"/>
      <c r="VGH50" s="30"/>
      <c r="VGI50" s="30"/>
      <c r="VGJ50" s="30"/>
      <c r="VGK50" s="30"/>
      <c r="VGL50" s="30"/>
      <c r="VGM50" s="30"/>
      <c r="VGN50" s="30"/>
      <c r="VGO50" s="30"/>
      <c r="VGP50" s="30"/>
      <c r="VGQ50" s="30"/>
      <c r="VGR50" s="30"/>
      <c r="VGS50" s="30"/>
      <c r="VGT50" s="30"/>
      <c r="VGU50" s="30"/>
      <c r="VGV50" s="30"/>
      <c r="VGW50" s="30"/>
      <c r="VGX50" s="30"/>
      <c r="VGY50" s="30"/>
      <c r="VGZ50" s="30"/>
      <c r="VHA50" s="30"/>
      <c r="VHB50" s="30"/>
      <c r="VHC50" s="30"/>
      <c r="VHD50" s="30"/>
      <c r="VHE50" s="30"/>
      <c r="VHF50" s="30"/>
      <c r="VHG50" s="30"/>
      <c r="VHH50" s="30"/>
      <c r="VHI50" s="30"/>
      <c r="VHJ50" s="30"/>
      <c r="VHK50" s="30"/>
      <c r="VHL50" s="30"/>
      <c r="VHM50" s="30"/>
      <c r="VHN50" s="30"/>
      <c r="VHO50" s="30"/>
      <c r="VHP50" s="30"/>
      <c r="VHQ50" s="30"/>
      <c r="VHR50" s="30"/>
      <c r="VHS50" s="30"/>
      <c r="VHT50" s="30"/>
      <c r="VHU50" s="30"/>
      <c r="VHV50" s="30"/>
      <c r="VHW50" s="30"/>
      <c r="VHX50" s="30"/>
      <c r="VHY50" s="30"/>
      <c r="VHZ50" s="30"/>
      <c r="VIA50" s="30"/>
      <c r="VIB50" s="30"/>
      <c r="VIC50" s="30"/>
      <c r="VID50" s="30"/>
      <c r="VIE50" s="30"/>
      <c r="VIF50" s="30"/>
      <c r="VIG50" s="30"/>
      <c r="VIH50" s="30"/>
      <c r="VII50" s="30"/>
      <c r="VIJ50" s="30"/>
      <c r="VIK50" s="30"/>
      <c r="VIL50" s="30"/>
      <c r="VIM50" s="30"/>
      <c r="VIN50" s="30"/>
      <c r="VIO50" s="30"/>
      <c r="VIP50" s="30"/>
      <c r="VIQ50" s="30"/>
      <c r="VIR50" s="30"/>
      <c r="VIS50" s="30"/>
      <c r="VIT50" s="30"/>
      <c r="VIU50" s="30"/>
      <c r="VIV50" s="30"/>
      <c r="VIW50" s="30"/>
      <c r="VIX50" s="30"/>
      <c r="VIY50" s="30"/>
      <c r="VIZ50" s="30"/>
      <c r="VJA50" s="30"/>
      <c r="VJB50" s="30"/>
      <c r="VJC50" s="30"/>
      <c r="VJD50" s="30"/>
      <c r="VJE50" s="30"/>
      <c r="VJF50" s="30"/>
      <c r="VJG50" s="30"/>
      <c r="VJH50" s="30"/>
      <c r="VJI50" s="30"/>
      <c r="VJJ50" s="30"/>
      <c r="VJK50" s="30"/>
      <c r="VJL50" s="30"/>
      <c r="VJM50" s="30"/>
      <c r="VJN50" s="30"/>
      <c r="VJO50" s="30"/>
      <c r="VJP50" s="30"/>
      <c r="VJQ50" s="30"/>
      <c r="VJR50" s="30"/>
      <c r="VJS50" s="30"/>
      <c r="VJT50" s="30"/>
      <c r="VJU50" s="30"/>
      <c r="VJV50" s="30"/>
      <c r="VJW50" s="30"/>
      <c r="VJX50" s="30"/>
      <c r="VJY50" s="30"/>
      <c r="VJZ50" s="30"/>
      <c r="VKA50" s="30"/>
      <c r="VKB50" s="30"/>
      <c r="VKC50" s="30"/>
      <c r="VKD50" s="30"/>
      <c r="VKE50" s="30"/>
      <c r="VKF50" s="30"/>
      <c r="VKG50" s="30"/>
      <c r="VKH50" s="30"/>
      <c r="VKI50" s="30"/>
      <c r="VKJ50" s="30"/>
      <c r="VKK50" s="30"/>
      <c r="VKL50" s="30"/>
      <c r="VKM50" s="30"/>
      <c r="VKN50" s="30"/>
      <c r="VKO50" s="30"/>
      <c r="VKP50" s="30"/>
      <c r="VKQ50" s="30"/>
      <c r="VKR50" s="30"/>
      <c r="VKS50" s="30"/>
      <c r="VKT50" s="30"/>
      <c r="VKU50" s="30"/>
      <c r="VKV50" s="30"/>
      <c r="VKW50" s="30"/>
      <c r="VKX50" s="30"/>
      <c r="VKY50" s="30"/>
      <c r="VKZ50" s="30"/>
      <c r="VLA50" s="30"/>
      <c r="VLB50" s="30"/>
      <c r="VLC50" s="30"/>
      <c r="VLD50" s="30"/>
      <c r="VLE50" s="30"/>
      <c r="VLF50" s="30"/>
      <c r="VLG50" s="30"/>
      <c r="VLH50" s="30"/>
      <c r="VLI50" s="30"/>
      <c r="VLJ50" s="30"/>
      <c r="VLK50" s="30"/>
      <c r="VLL50" s="30"/>
      <c r="VLM50" s="30"/>
      <c r="VLN50" s="30"/>
      <c r="VLO50" s="30"/>
      <c r="VLP50" s="30"/>
      <c r="VLQ50" s="30"/>
      <c r="VLR50" s="30"/>
      <c r="VLS50" s="30"/>
      <c r="VLT50" s="30"/>
      <c r="VLU50" s="30"/>
      <c r="VLV50" s="30"/>
      <c r="VLW50" s="30"/>
      <c r="VLX50" s="30"/>
      <c r="VLY50" s="30"/>
      <c r="VLZ50" s="30"/>
      <c r="VMA50" s="30"/>
      <c r="VMB50" s="30"/>
      <c r="VMC50" s="30"/>
      <c r="VMD50" s="30"/>
      <c r="VME50" s="30"/>
      <c r="VMF50" s="30"/>
      <c r="VMG50" s="30"/>
      <c r="VMH50" s="30"/>
      <c r="VMI50" s="30"/>
      <c r="VMJ50" s="30"/>
      <c r="VMK50" s="30"/>
      <c r="VML50" s="30"/>
      <c r="VMM50" s="30"/>
      <c r="VMN50" s="30"/>
      <c r="VMO50" s="30"/>
      <c r="VMP50" s="30"/>
      <c r="VMQ50" s="30"/>
      <c r="VMR50" s="30"/>
      <c r="VMS50" s="30"/>
      <c r="VMT50" s="30"/>
      <c r="VMU50" s="30"/>
      <c r="VMV50" s="30"/>
      <c r="VMW50" s="30"/>
      <c r="VMX50" s="30"/>
      <c r="VMY50" s="30"/>
      <c r="VMZ50" s="30"/>
      <c r="VNA50" s="30"/>
      <c r="VNB50" s="30"/>
      <c r="VNC50" s="30"/>
      <c r="VND50" s="30"/>
      <c r="VNE50" s="30"/>
      <c r="VNF50" s="30"/>
      <c r="VNG50" s="30"/>
      <c r="VNH50" s="30"/>
      <c r="VNI50" s="30"/>
      <c r="VNJ50" s="30"/>
      <c r="VNK50" s="30"/>
      <c r="VNL50" s="30"/>
      <c r="VNM50" s="30"/>
      <c r="VNN50" s="30"/>
      <c r="VNO50" s="30"/>
      <c r="VNP50" s="30"/>
      <c r="VNQ50" s="30"/>
      <c r="VNR50" s="30"/>
      <c r="VNS50" s="30"/>
      <c r="VNT50" s="30"/>
      <c r="VNU50" s="30"/>
      <c r="VNV50" s="30"/>
      <c r="VNW50" s="30"/>
      <c r="VNX50" s="30"/>
      <c r="VNY50" s="30"/>
      <c r="VNZ50" s="30"/>
      <c r="VOA50" s="30"/>
      <c r="VOB50" s="30"/>
      <c r="VOC50" s="30"/>
      <c r="VOD50" s="30"/>
      <c r="VOE50" s="30"/>
      <c r="VOF50" s="30"/>
      <c r="VOG50" s="30"/>
      <c r="VOH50" s="30"/>
      <c r="VOI50" s="30"/>
      <c r="VOJ50" s="30"/>
      <c r="VOK50" s="30"/>
      <c r="VOL50" s="30"/>
      <c r="VOM50" s="30"/>
      <c r="VON50" s="30"/>
      <c r="VOO50" s="30"/>
      <c r="VOP50" s="30"/>
      <c r="VOQ50" s="30"/>
      <c r="VOR50" s="30"/>
      <c r="VOS50" s="30"/>
      <c r="VOT50" s="30"/>
      <c r="VOU50" s="30"/>
      <c r="VOV50" s="30"/>
      <c r="VOW50" s="30"/>
      <c r="VOX50" s="30"/>
      <c r="VOY50" s="30"/>
      <c r="VOZ50" s="30"/>
      <c r="VPA50" s="30"/>
      <c r="VPB50" s="30"/>
      <c r="VPC50" s="30"/>
      <c r="VPD50" s="30"/>
      <c r="VPE50" s="30"/>
      <c r="VPF50" s="30"/>
      <c r="VPG50" s="30"/>
      <c r="VPH50" s="30"/>
      <c r="VPI50" s="30"/>
      <c r="VPJ50" s="30"/>
      <c r="VPK50" s="30"/>
      <c r="VPL50" s="30"/>
      <c r="VPM50" s="30"/>
      <c r="VPN50" s="30"/>
      <c r="VPO50" s="30"/>
      <c r="VPP50" s="30"/>
      <c r="VPQ50" s="30"/>
      <c r="VPR50" s="30"/>
      <c r="VPS50" s="30"/>
      <c r="VPT50" s="30"/>
      <c r="VPU50" s="30"/>
      <c r="VPV50" s="30"/>
      <c r="VPW50" s="30"/>
      <c r="VPX50" s="30"/>
      <c r="VPY50" s="30"/>
      <c r="VPZ50" s="30"/>
      <c r="VQA50" s="30"/>
      <c r="VQB50" s="30"/>
      <c r="VQC50" s="30"/>
      <c r="VQD50" s="30"/>
      <c r="VQE50" s="30"/>
      <c r="VQF50" s="30"/>
      <c r="VQG50" s="30"/>
      <c r="VQH50" s="30"/>
      <c r="VQI50" s="30"/>
      <c r="VQJ50" s="30"/>
      <c r="VQK50" s="30"/>
      <c r="VQL50" s="30"/>
      <c r="VQM50" s="30"/>
      <c r="VQN50" s="30"/>
      <c r="VQO50" s="30"/>
      <c r="VQP50" s="30"/>
      <c r="VQQ50" s="30"/>
      <c r="VQR50" s="30"/>
      <c r="VQS50" s="30"/>
      <c r="VQT50" s="30"/>
      <c r="VQU50" s="30"/>
      <c r="VQV50" s="30"/>
      <c r="VQW50" s="30"/>
      <c r="VQX50" s="30"/>
      <c r="VQY50" s="30"/>
      <c r="VQZ50" s="30"/>
      <c r="VRA50" s="30"/>
      <c r="VRB50" s="30"/>
      <c r="VRC50" s="30"/>
      <c r="VRD50" s="30"/>
      <c r="VRE50" s="30"/>
      <c r="VRF50" s="30"/>
      <c r="VRG50" s="30"/>
      <c r="VRH50" s="30"/>
      <c r="VRI50" s="30"/>
      <c r="VRJ50" s="30"/>
      <c r="VRK50" s="30"/>
      <c r="VRL50" s="30"/>
      <c r="VRM50" s="30"/>
      <c r="VRN50" s="30"/>
      <c r="VRO50" s="30"/>
      <c r="VRP50" s="30"/>
      <c r="VRQ50" s="30"/>
      <c r="VRR50" s="30"/>
      <c r="VRS50" s="30"/>
      <c r="VRT50" s="30"/>
      <c r="VRU50" s="30"/>
      <c r="VRV50" s="30"/>
      <c r="VRW50" s="30"/>
      <c r="VRX50" s="30"/>
      <c r="VRY50" s="30"/>
      <c r="VRZ50" s="30"/>
      <c r="VSA50" s="30"/>
      <c r="VSB50" s="30"/>
      <c r="VSC50" s="30"/>
      <c r="VSD50" s="30"/>
      <c r="VSE50" s="30"/>
      <c r="VSF50" s="30"/>
      <c r="VSG50" s="30"/>
      <c r="VSH50" s="30"/>
      <c r="VSI50" s="30"/>
      <c r="VSJ50" s="30"/>
      <c r="VSK50" s="30"/>
      <c r="VSL50" s="30"/>
      <c r="VSM50" s="30"/>
      <c r="VSN50" s="30"/>
      <c r="VSO50" s="30"/>
      <c r="VSP50" s="30"/>
      <c r="VSQ50" s="30"/>
      <c r="VSR50" s="30"/>
      <c r="VSS50" s="30"/>
      <c r="VST50" s="30"/>
      <c r="VSU50" s="30"/>
      <c r="VSV50" s="30"/>
      <c r="VSW50" s="30"/>
      <c r="VSX50" s="30"/>
      <c r="VSY50" s="30"/>
      <c r="VSZ50" s="30"/>
      <c r="VTA50" s="30"/>
      <c r="VTB50" s="30"/>
      <c r="VTC50" s="30"/>
      <c r="VTD50" s="30"/>
      <c r="VTE50" s="30"/>
      <c r="VTF50" s="30"/>
      <c r="VTG50" s="30"/>
      <c r="VTH50" s="30"/>
      <c r="VTI50" s="30"/>
      <c r="VTJ50" s="30"/>
      <c r="VTK50" s="30"/>
      <c r="VTL50" s="30"/>
      <c r="VTM50" s="30"/>
      <c r="VTN50" s="30"/>
      <c r="VTO50" s="30"/>
      <c r="VTP50" s="30"/>
      <c r="VTQ50" s="30"/>
      <c r="VTR50" s="30"/>
      <c r="VTS50" s="30"/>
      <c r="VTT50" s="30"/>
      <c r="VTU50" s="30"/>
      <c r="VTV50" s="30"/>
      <c r="VTW50" s="30"/>
      <c r="VTX50" s="30"/>
      <c r="VTY50" s="30"/>
      <c r="VTZ50" s="30"/>
      <c r="VUA50" s="30"/>
      <c r="VUB50" s="30"/>
      <c r="VUC50" s="30"/>
      <c r="VUD50" s="30"/>
      <c r="VUE50" s="30"/>
      <c r="VUF50" s="30"/>
      <c r="VUG50" s="30"/>
      <c r="VUH50" s="30"/>
      <c r="VUI50" s="30"/>
      <c r="VUJ50" s="30"/>
      <c r="VUK50" s="30"/>
      <c r="VUL50" s="30"/>
      <c r="VUM50" s="30"/>
      <c r="VUN50" s="30"/>
      <c r="VUO50" s="30"/>
      <c r="VUP50" s="30"/>
      <c r="VUQ50" s="30"/>
      <c r="VUR50" s="30"/>
      <c r="VUS50" s="30"/>
      <c r="VUT50" s="30"/>
      <c r="VUU50" s="30"/>
      <c r="VUV50" s="30"/>
      <c r="VUW50" s="30"/>
      <c r="VUX50" s="30"/>
      <c r="VUY50" s="30"/>
      <c r="VUZ50" s="30"/>
      <c r="VVA50" s="30"/>
      <c r="VVB50" s="30"/>
      <c r="VVC50" s="30"/>
      <c r="VVD50" s="30"/>
      <c r="VVE50" s="30"/>
      <c r="VVF50" s="30"/>
      <c r="VVG50" s="30"/>
      <c r="VVH50" s="30"/>
      <c r="VVI50" s="30"/>
      <c r="VVJ50" s="30"/>
      <c r="VVK50" s="30"/>
      <c r="VVL50" s="30"/>
      <c r="VVM50" s="30"/>
      <c r="VVN50" s="30"/>
      <c r="VVO50" s="30"/>
      <c r="VVP50" s="30"/>
      <c r="VVQ50" s="30"/>
      <c r="VVR50" s="30"/>
      <c r="VVS50" s="30"/>
      <c r="VVT50" s="30"/>
      <c r="VVU50" s="30"/>
      <c r="VVV50" s="30"/>
      <c r="VVW50" s="30"/>
      <c r="VVX50" s="30"/>
      <c r="VVY50" s="30"/>
      <c r="VVZ50" s="30"/>
      <c r="VWA50" s="30"/>
      <c r="VWB50" s="30"/>
      <c r="VWC50" s="30"/>
      <c r="VWD50" s="30"/>
      <c r="VWE50" s="30"/>
      <c r="VWF50" s="30"/>
      <c r="VWG50" s="30"/>
      <c r="VWH50" s="30"/>
      <c r="VWI50" s="30"/>
      <c r="VWJ50" s="30"/>
      <c r="VWK50" s="30"/>
      <c r="VWL50" s="30"/>
      <c r="VWM50" s="30"/>
      <c r="VWN50" s="30"/>
      <c r="VWO50" s="30"/>
      <c r="VWP50" s="30"/>
      <c r="VWQ50" s="30"/>
      <c r="VWR50" s="30"/>
      <c r="VWS50" s="30"/>
      <c r="VWT50" s="30"/>
      <c r="VWU50" s="30"/>
      <c r="VWV50" s="30"/>
      <c r="VWW50" s="30"/>
      <c r="VWX50" s="30"/>
      <c r="VWY50" s="30"/>
      <c r="VWZ50" s="30"/>
      <c r="VXA50" s="30"/>
      <c r="VXB50" s="30"/>
      <c r="VXC50" s="30"/>
      <c r="VXD50" s="30"/>
      <c r="VXE50" s="30"/>
      <c r="VXF50" s="30"/>
      <c r="VXG50" s="30"/>
      <c r="VXH50" s="30"/>
      <c r="VXI50" s="30"/>
      <c r="VXJ50" s="30"/>
      <c r="VXK50" s="30"/>
      <c r="VXL50" s="30"/>
      <c r="VXM50" s="30"/>
      <c r="VXN50" s="30"/>
      <c r="VXO50" s="30"/>
      <c r="VXP50" s="30"/>
      <c r="VXQ50" s="30"/>
      <c r="VXR50" s="30"/>
      <c r="VXS50" s="30"/>
      <c r="VXT50" s="30"/>
      <c r="VXU50" s="30"/>
      <c r="VXV50" s="30"/>
      <c r="VXW50" s="30"/>
      <c r="VXX50" s="30"/>
      <c r="VXY50" s="30"/>
      <c r="VXZ50" s="30"/>
      <c r="VYA50" s="30"/>
      <c r="VYB50" s="30"/>
      <c r="VYC50" s="30"/>
      <c r="VYD50" s="30"/>
      <c r="VYE50" s="30"/>
      <c r="VYF50" s="30"/>
      <c r="VYG50" s="30"/>
      <c r="VYH50" s="30"/>
      <c r="VYI50" s="30"/>
      <c r="VYJ50" s="30"/>
      <c r="VYK50" s="30"/>
      <c r="VYL50" s="30"/>
      <c r="VYM50" s="30"/>
      <c r="VYN50" s="30"/>
      <c r="VYO50" s="30"/>
      <c r="VYP50" s="30"/>
      <c r="VYQ50" s="30"/>
      <c r="VYR50" s="30"/>
      <c r="VYS50" s="30"/>
      <c r="VYT50" s="30"/>
      <c r="VYU50" s="30"/>
      <c r="VYV50" s="30"/>
      <c r="VYW50" s="30"/>
      <c r="VYX50" s="30"/>
      <c r="VYY50" s="30"/>
      <c r="VYZ50" s="30"/>
      <c r="VZA50" s="30"/>
      <c r="VZB50" s="30"/>
      <c r="VZC50" s="30"/>
      <c r="VZD50" s="30"/>
      <c r="VZE50" s="30"/>
      <c r="VZF50" s="30"/>
      <c r="VZG50" s="30"/>
      <c r="VZH50" s="30"/>
      <c r="VZI50" s="30"/>
      <c r="VZJ50" s="30"/>
      <c r="VZK50" s="30"/>
      <c r="VZL50" s="30"/>
      <c r="VZM50" s="30"/>
      <c r="VZN50" s="30"/>
      <c r="VZO50" s="30"/>
      <c r="VZP50" s="30"/>
      <c r="VZQ50" s="30"/>
      <c r="VZR50" s="30"/>
      <c r="VZS50" s="30"/>
      <c r="VZT50" s="30"/>
      <c r="VZU50" s="30"/>
      <c r="VZV50" s="30"/>
      <c r="VZW50" s="30"/>
      <c r="VZX50" s="30"/>
      <c r="VZY50" s="30"/>
      <c r="VZZ50" s="30"/>
      <c r="WAA50" s="30"/>
      <c r="WAB50" s="30"/>
      <c r="WAC50" s="30"/>
      <c r="WAD50" s="30"/>
      <c r="WAE50" s="30"/>
      <c r="WAF50" s="30"/>
      <c r="WAG50" s="30"/>
      <c r="WAH50" s="30"/>
      <c r="WAI50" s="30"/>
      <c r="WAJ50" s="30"/>
      <c r="WAK50" s="30"/>
      <c r="WAL50" s="30"/>
      <c r="WAM50" s="30"/>
      <c r="WAN50" s="30"/>
      <c r="WAO50" s="30"/>
      <c r="WAP50" s="30"/>
      <c r="WAQ50" s="30"/>
      <c r="WAR50" s="30"/>
      <c r="WAS50" s="30"/>
      <c r="WAT50" s="30"/>
      <c r="WAU50" s="30"/>
      <c r="WAV50" s="30"/>
      <c r="WAW50" s="30"/>
      <c r="WAX50" s="30"/>
      <c r="WAY50" s="30"/>
      <c r="WAZ50" s="30"/>
      <c r="WBA50" s="30"/>
      <c r="WBB50" s="30"/>
      <c r="WBC50" s="30"/>
      <c r="WBD50" s="30"/>
      <c r="WBE50" s="30"/>
      <c r="WBF50" s="30"/>
      <c r="WBG50" s="30"/>
      <c r="WBH50" s="30"/>
      <c r="WBI50" s="30"/>
      <c r="WBJ50" s="30"/>
      <c r="WBK50" s="30"/>
      <c r="WBL50" s="30"/>
      <c r="WBM50" s="30"/>
      <c r="WBN50" s="30"/>
      <c r="WBO50" s="30"/>
      <c r="WBP50" s="30"/>
      <c r="WBQ50" s="30"/>
      <c r="WBR50" s="30"/>
      <c r="WBS50" s="30"/>
      <c r="WBT50" s="30"/>
      <c r="WBU50" s="30"/>
      <c r="WBV50" s="30"/>
      <c r="WBW50" s="30"/>
      <c r="WBX50" s="30"/>
      <c r="WBY50" s="30"/>
      <c r="WBZ50" s="30"/>
      <c r="WCA50" s="30"/>
      <c r="WCB50" s="30"/>
      <c r="WCC50" s="30"/>
      <c r="WCD50" s="30"/>
      <c r="WCE50" s="30"/>
      <c r="WCF50" s="30"/>
      <c r="WCG50" s="30"/>
      <c r="WCH50" s="30"/>
      <c r="WCI50" s="30"/>
      <c r="WCJ50" s="30"/>
      <c r="WCK50" s="30"/>
      <c r="WCL50" s="30"/>
      <c r="WCM50" s="30"/>
      <c r="WCN50" s="30"/>
      <c r="WCO50" s="30"/>
      <c r="WCP50" s="30"/>
      <c r="WCQ50" s="30"/>
      <c r="WCR50" s="30"/>
      <c r="WCS50" s="30"/>
      <c r="WCT50" s="30"/>
      <c r="WCU50" s="30"/>
      <c r="WCV50" s="30"/>
      <c r="WCW50" s="30"/>
      <c r="WCX50" s="30"/>
      <c r="WCY50" s="30"/>
      <c r="WCZ50" s="30"/>
      <c r="WDA50" s="30"/>
      <c r="WDB50" s="30"/>
      <c r="WDC50" s="30"/>
      <c r="WDD50" s="30"/>
      <c r="WDE50" s="30"/>
      <c r="WDF50" s="30"/>
      <c r="WDG50" s="30"/>
      <c r="WDH50" s="30"/>
      <c r="WDI50" s="30"/>
      <c r="WDJ50" s="30"/>
      <c r="WDK50" s="30"/>
      <c r="WDL50" s="30"/>
      <c r="WDM50" s="30"/>
      <c r="WDN50" s="30"/>
      <c r="WDO50" s="30"/>
      <c r="WDP50" s="30"/>
      <c r="WDQ50" s="30"/>
      <c r="WDR50" s="30"/>
      <c r="WDS50" s="30"/>
      <c r="WDT50" s="30"/>
      <c r="WDU50" s="30"/>
      <c r="WDV50" s="30"/>
      <c r="WDW50" s="30"/>
      <c r="WDX50" s="30"/>
      <c r="WDY50" s="30"/>
      <c r="WDZ50" s="30"/>
      <c r="WEA50" s="30"/>
      <c r="WEB50" s="30"/>
      <c r="WEC50" s="30"/>
      <c r="WED50" s="30"/>
      <c r="WEE50" s="30"/>
      <c r="WEF50" s="30"/>
      <c r="WEG50" s="30"/>
      <c r="WEH50" s="30"/>
      <c r="WEI50" s="30"/>
      <c r="WEJ50" s="30"/>
      <c r="WEK50" s="30"/>
      <c r="WEL50" s="30"/>
      <c r="WEM50" s="30"/>
      <c r="WEN50" s="30"/>
      <c r="WEO50" s="30"/>
      <c r="WEP50" s="30"/>
      <c r="WEQ50" s="30"/>
      <c r="WER50" s="30"/>
      <c r="WES50" s="30"/>
      <c r="WET50" s="30"/>
      <c r="WEU50" s="30"/>
      <c r="WEV50" s="30"/>
      <c r="WEW50" s="30"/>
      <c r="WEX50" s="30"/>
      <c r="WEY50" s="30"/>
      <c r="WEZ50" s="30"/>
      <c r="WFA50" s="30"/>
      <c r="WFB50" s="30"/>
      <c r="WFC50" s="30"/>
      <c r="WFD50" s="30"/>
      <c r="WFE50" s="30"/>
      <c r="WFF50" s="30"/>
      <c r="WFG50" s="30"/>
      <c r="WFH50" s="30"/>
      <c r="WFI50" s="30"/>
      <c r="WFJ50" s="30"/>
      <c r="WFK50" s="30"/>
      <c r="WFL50" s="30"/>
      <c r="WFM50" s="30"/>
      <c r="WFN50" s="30"/>
      <c r="WFO50" s="30"/>
      <c r="WFP50" s="30"/>
      <c r="WFQ50" s="30"/>
      <c r="WFR50" s="30"/>
      <c r="WFS50" s="30"/>
      <c r="WFT50" s="30"/>
      <c r="WFU50" s="30"/>
      <c r="WFV50" s="30"/>
      <c r="WFW50" s="30"/>
      <c r="WFX50" s="30"/>
      <c r="WFY50" s="30"/>
      <c r="WFZ50" s="30"/>
      <c r="WGA50" s="30"/>
      <c r="WGB50" s="30"/>
      <c r="WGC50" s="30"/>
      <c r="WGD50" s="30"/>
      <c r="WGE50" s="30"/>
      <c r="WGF50" s="30"/>
      <c r="WGG50" s="30"/>
      <c r="WGH50" s="30"/>
      <c r="WGI50" s="30"/>
      <c r="WGJ50" s="30"/>
      <c r="WGK50" s="30"/>
      <c r="WGL50" s="30"/>
      <c r="WGM50" s="30"/>
      <c r="WGN50" s="30"/>
      <c r="WGO50" s="30"/>
      <c r="WGP50" s="30"/>
      <c r="WGQ50" s="30"/>
      <c r="WGR50" s="30"/>
      <c r="WGS50" s="30"/>
      <c r="WGT50" s="30"/>
      <c r="WGU50" s="30"/>
      <c r="WGV50" s="30"/>
      <c r="WGW50" s="30"/>
      <c r="WGX50" s="30"/>
      <c r="WGY50" s="30"/>
      <c r="WGZ50" s="30"/>
      <c r="WHA50" s="30"/>
      <c r="WHB50" s="30"/>
      <c r="WHC50" s="30"/>
      <c r="WHD50" s="30"/>
      <c r="WHE50" s="30"/>
      <c r="WHF50" s="30"/>
      <c r="WHG50" s="30"/>
      <c r="WHH50" s="30"/>
      <c r="WHI50" s="30"/>
      <c r="WHJ50" s="30"/>
      <c r="WHK50" s="30"/>
      <c r="WHL50" s="30"/>
      <c r="WHM50" s="30"/>
      <c r="WHN50" s="30"/>
      <c r="WHO50" s="30"/>
      <c r="WHP50" s="30"/>
      <c r="WHQ50" s="30"/>
      <c r="WHR50" s="30"/>
      <c r="WHS50" s="30"/>
      <c r="WHT50" s="30"/>
      <c r="WHU50" s="30"/>
      <c r="WHV50" s="30"/>
      <c r="WHW50" s="30"/>
      <c r="WHX50" s="30"/>
      <c r="WHY50" s="30"/>
      <c r="WHZ50" s="30"/>
      <c r="WIA50" s="30"/>
      <c r="WIB50" s="30"/>
      <c r="WIC50" s="30"/>
      <c r="WID50" s="30"/>
      <c r="WIE50" s="30"/>
      <c r="WIF50" s="30"/>
      <c r="WIG50" s="30"/>
      <c r="WIH50" s="30"/>
      <c r="WII50" s="30"/>
      <c r="WIJ50" s="30"/>
      <c r="WIK50" s="30"/>
      <c r="WIL50" s="30"/>
      <c r="WIM50" s="30"/>
      <c r="WIN50" s="30"/>
      <c r="WIO50" s="30"/>
      <c r="WIP50" s="30"/>
      <c r="WIQ50" s="30"/>
      <c r="WIR50" s="30"/>
      <c r="WIS50" s="30"/>
      <c r="WIT50" s="30"/>
      <c r="WIU50" s="30"/>
      <c r="WIV50" s="30"/>
      <c r="WIW50" s="30"/>
      <c r="WIX50" s="30"/>
      <c r="WIY50" s="30"/>
      <c r="WIZ50" s="30"/>
      <c r="WJA50" s="30"/>
      <c r="WJB50" s="30"/>
      <c r="WJC50" s="30"/>
      <c r="WJD50" s="30"/>
      <c r="WJE50" s="30"/>
      <c r="WJF50" s="30"/>
      <c r="WJG50" s="30"/>
      <c r="WJH50" s="30"/>
      <c r="WJI50" s="30"/>
      <c r="WJJ50" s="30"/>
      <c r="WJK50" s="30"/>
      <c r="WJL50" s="30"/>
      <c r="WJM50" s="30"/>
      <c r="WJN50" s="30"/>
      <c r="WJO50" s="30"/>
      <c r="WJP50" s="30"/>
      <c r="WJQ50" s="30"/>
      <c r="WJR50" s="30"/>
      <c r="WJS50" s="30"/>
      <c r="WJT50" s="30"/>
      <c r="WJU50" s="30"/>
      <c r="WJV50" s="30"/>
      <c r="WJW50" s="30"/>
      <c r="WJX50" s="30"/>
      <c r="WJY50" s="30"/>
      <c r="WJZ50" s="30"/>
      <c r="WKA50" s="30"/>
      <c r="WKB50" s="30"/>
      <c r="WKC50" s="30"/>
      <c r="WKD50" s="30"/>
      <c r="WKE50" s="30"/>
      <c r="WKF50" s="30"/>
      <c r="WKG50" s="30"/>
      <c r="WKH50" s="30"/>
      <c r="WKI50" s="30"/>
      <c r="WKJ50" s="30"/>
      <c r="WKK50" s="30"/>
      <c r="WKL50" s="30"/>
      <c r="WKM50" s="30"/>
      <c r="WKN50" s="30"/>
      <c r="WKO50" s="30"/>
      <c r="WKP50" s="30"/>
      <c r="WKQ50" s="30"/>
      <c r="WKR50" s="30"/>
      <c r="WKS50" s="30"/>
      <c r="WKT50" s="30"/>
      <c r="WKU50" s="30"/>
      <c r="WKV50" s="30"/>
      <c r="WKW50" s="30"/>
      <c r="WKX50" s="30"/>
      <c r="WKY50" s="30"/>
      <c r="WKZ50" s="30"/>
      <c r="WLA50" s="30"/>
      <c r="WLB50" s="30"/>
      <c r="WLC50" s="30"/>
      <c r="WLD50" s="30"/>
      <c r="WLE50" s="30"/>
      <c r="WLF50" s="30"/>
      <c r="WLG50" s="30"/>
      <c r="WLH50" s="30"/>
      <c r="WLI50" s="30"/>
      <c r="WLJ50" s="30"/>
      <c r="WLK50" s="30"/>
      <c r="WLL50" s="30"/>
      <c r="WLM50" s="30"/>
      <c r="WLN50" s="30"/>
      <c r="WLO50" s="30"/>
      <c r="WLP50" s="30"/>
      <c r="WLQ50" s="30"/>
      <c r="WLR50" s="30"/>
      <c r="WLS50" s="30"/>
      <c r="WLT50" s="30"/>
      <c r="WLU50" s="30"/>
      <c r="WLV50" s="30"/>
      <c r="WLW50" s="30"/>
      <c r="WLX50" s="30"/>
      <c r="WLY50" s="30"/>
      <c r="WLZ50" s="30"/>
      <c r="WMA50" s="30"/>
      <c r="WMB50" s="30"/>
      <c r="WMC50" s="30"/>
      <c r="WMD50" s="30"/>
      <c r="WME50" s="30"/>
      <c r="WMF50" s="30"/>
      <c r="WMG50" s="30"/>
      <c r="WMH50" s="30"/>
      <c r="WMI50" s="30"/>
      <c r="WMJ50" s="30"/>
      <c r="WMK50" s="30"/>
      <c r="WML50" s="30"/>
      <c r="WMM50" s="30"/>
      <c r="WMN50" s="30"/>
      <c r="WMO50" s="30"/>
      <c r="WMP50" s="30"/>
      <c r="WMQ50" s="30"/>
      <c r="WMR50" s="30"/>
      <c r="WMS50" s="30"/>
      <c r="WMT50" s="30"/>
      <c r="WMU50" s="30"/>
      <c r="WMV50" s="30"/>
      <c r="WMW50" s="30"/>
      <c r="WMX50" s="30"/>
      <c r="WMY50" s="30"/>
      <c r="WMZ50" s="30"/>
      <c r="WNA50" s="30"/>
      <c r="WNB50" s="30"/>
      <c r="WNC50" s="30"/>
      <c r="WND50" s="30"/>
      <c r="WNE50" s="30"/>
      <c r="WNF50" s="30"/>
      <c r="WNG50" s="30"/>
      <c r="WNH50" s="30"/>
      <c r="WNI50" s="30"/>
      <c r="WNJ50" s="30"/>
      <c r="WNK50" s="30"/>
      <c r="WNL50" s="30"/>
      <c r="WNM50" s="30"/>
      <c r="WNN50" s="30"/>
      <c r="WNO50" s="30"/>
      <c r="WNP50" s="30"/>
      <c r="WNQ50" s="30"/>
      <c r="WNR50" s="30"/>
      <c r="WNS50" s="30"/>
      <c r="WNT50" s="30"/>
      <c r="WNU50" s="30"/>
      <c r="WNV50" s="30"/>
      <c r="WNW50" s="30"/>
      <c r="WNX50" s="30"/>
      <c r="WNY50" s="30"/>
      <c r="WNZ50" s="30"/>
      <c r="WOA50" s="30"/>
      <c r="WOB50" s="30"/>
      <c r="WOC50" s="30"/>
      <c r="WOD50" s="30"/>
      <c r="WOE50" s="30"/>
      <c r="WOF50" s="30"/>
      <c r="WOG50" s="30"/>
      <c r="WOH50" s="30"/>
      <c r="WOI50" s="30"/>
      <c r="WOJ50" s="30"/>
      <c r="WOK50" s="30"/>
      <c r="WOL50" s="30"/>
      <c r="WOM50" s="30"/>
      <c r="WON50" s="30"/>
      <c r="WOO50" s="30"/>
      <c r="WOP50" s="30"/>
      <c r="WOQ50" s="30"/>
      <c r="WOR50" s="30"/>
      <c r="WOS50" s="30"/>
      <c r="WOT50" s="30"/>
      <c r="WOU50" s="30"/>
      <c r="WOV50" s="30"/>
      <c r="WOW50" s="30"/>
      <c r="WOX50" s="30"/>
      <c r="WOY50" s="30"/>
      <c r="WOZ50" s="30"/>
      <c r="WPA50" s="30"/>
      <c r="WPB50" s="30"/>
      <c r="WPC50" s="30"/>
      <c r="WPD50" s="30"/>
      <c r="WPE50" s="30"/>
      <c r="WPF50" s="30"/>
      <c r="WPG50" s="30"/>
      <c r="WPH50" s="30"/>
      <c r="WPI50" s="30"/>
      <c r="WPJ50" s="30"/>
      <c r="WPK50" s="30"/>
      <c r="WPL50" s="30"/>
      <c r="WPM50" s="30"/>
      <c r="WPN50" s="30"/>
      <c r="WPO50" s="30"/>
      <c r="WPP50" s="30"/>
      <c r="WPQ50" s="30"/>
      <c r="WPR50" s="30"/>
      <c r="WPS50" s="30"/>
      <c r="WPT50" s="30"/>
      <c r="WPU50" s="30"/>
      <c r="WPV50" s="30"/>
      <c r="WPW50" s="30"/>
      <c r="WPX50" s="30"/>
      <c r="WPY50" s="30"/>
      <c r="WPZ50" s="30"/>
      <c r="WQA50" s="30"/>
      <c r="WQB50" s="30"/>
      <c r="WQC50" s="30"/>
      <c r="WQD50" s="30"/>
      <c r="WQE50" s="30"/>
      <c r="WQF50" s="30"/>
      <c r="WQG50" s="30"/>
      <c r="WQH50" s="30"/>
      <c r="WQI50" s="30"/>
      <c r="WQJ50" s="30"/>
      <c r="WQK50" s="30"/>
      <c r="WQL50" s="30"/>
      <c r="WQM50" s="30"/>
      <c r="WQN50" s="30"/>
      <c r="WQO50" s="30"/>
      <c r="WQP50" s="30"/>
      <c r="WQQ50" s="30"/>
      <c r="WQR50" s="30"/>
      <c r="WQS50" s="30"/>
      <c r="WQT50" s="30"/>
      <c r="WQU50" s="30"/>
      <c r="WQV50" s="30"/>
      <c r="WQW50" s="30"/>
      <c r="WQX50" s="30"/>
      <c r="WQY50" s="30"/>
      <c r="WQZ50" s="30"/>
      <c r="WRA50" s="30"/>
      <c r="WRB50" s="30"/>
      <c r="WRC50" s="30"/>
      <c r="WRD50" s="30"/>
      <c r="WRE50" s="30"/>
      <c r="WRF50" s="30"/>
      <c r="WRG50" s="30"/>
      <c r="WRH50" s="30"/>
      <c r="WRI50" s="30"/>
      <c r="WRJ50" s="30"/>
      <c r="WRK50" s="30"/>
      <c r="WRL50" s="30"/>
      <c r="WRM50" s="30"/>
      <c r="WRN50" s="30"/>
      <c r="WRO50" s="30"/>
      <c r="WRP50" s="30"/>
      <c r="WRQ50" s="30"/>
      <c r="WRR50" s="30"/>
      <c r="WRS50" s="30"/>
      <c r="WRT50" s="30"/>
      <c r="WRU50" s="30"/>
      <c r="WRV50" s="30"/>
      <c r="WRW50" s="30"/>
      <c r="WRX50" s="30"/>
      <c r="WRY50" s="30"/>
      <c r="WRZ50" s="30"/>
      <c r="WSA50" s="30"/>
      <c r="WSB50" s="30"/>
      <c r="WSC50" s="30"/>
      <c r="WSD50" s="30"/>
      <c r="WSE50" s="30"/>
      <c r="WSF50" s="30"/>
      <c r="WSG50" s="30"/>
      <c r="WSH50" s="30"/>
      <c r="WSI50" s="30"/>
      <c r="WSJ50" s="30"/>
      <c r="WSK50" s="30"/>
      <c r="WSL50" s="30"/>
      <c r="WSM50" s="30"/>
      <c r="WSN50" s="30"/>
      <c r="WSO50" s="30"/>
      <c r="WSP50" s="30"/>
      <c r="WSQ50" s="30"/>
      <c r="WSR50" s="30"/>
      <c r="WSS50" s="30"/>
      <c r="WST50" s="30"/>
      <c r="WSU50" s="30"/>
      <c r="WSV50" s="30"/>
      <c r="WSW50" s="30"/>
      <c r="WSX50" s="30"/>
      <c r="WSY50" s="30"/>
      <c r="WSZ50" s="30"/>
      <c r="WTA50" s="30"/>
      <c r="WTB50" s="30"/>
      <c r="WTC50" s="30"/>
      <c r="WTD50" s="30"/>
      <c r="WTE50" s="30"/>
      <c r="WTF50" s="30"/>
      <c r="WTG50" s="30"/>
      <c r="WTH50" s="30"/>
      <c r="WTI50" s="30"/>
      <c r="WTJ50" s="30"/>
      <c r="WTK50" s="30"/>
      <c r="WTL50" s="30"/>
      <c r="WTM50" s="30"/>
      <c r="WTN50" s="30"/>
      <c r="WTO50" s="30"/>
      <c r="WTP50" s="30"/>
      <c r="WTQ50" s="30"/>
      <c r="WTR50" s="30"/>
      <c r="WTS50" s="30"/>
      <c r="WTT50" s="30"/>
      <c r="WTU50" s="30"/>
      <c r="WTV50" s="30"/>
      <c r="WTW50" s="30"/>
      <c r="WTX50" s="30"/>
      <c r="WTY50" s="30"/>
      <c r="WTZ50" s="30"/>
      <c r="WUA50" s="30"/>
      <c r="WUB50" s="30"/>
      <c r="WUC50" s="30"/>
      <c r="WUD50" s="30"/>
      <c r="WUE50" s="30"/>
      <c r="WUF50" s="30"/>
      <c r="WUG50" s="30"/>
      <c r="WUH50" s="30"/>
      <c r="WUI50" s="30"/>
      <c r="WUJ50" s="30"/>
      <c r="WUK50" s="30"/>
      <c r="WUL50" s="30"/>
      <c r="WUM50" s="30"/>
      <c r="WUN50" s="30"/>
      <c r="WUO50" s="30"/>
      <c r="WUP50" s="30"/>
      <c r="WUQ50" s="30"/>
      <c r="WUR50" s="30"/>
      <c r="WUS50" s="30"/>
      <c r="WUT50" s="30"/>
      <c r="WUU50" s="30"/>
      <c r="WUV50" s="30"/>
      <c r="WUW50" s="30"/>
      <c r="WUX50" s="30"/>
      <c r="WUY50" s="30"/>
      <c r="WUZ50" s="30"/>
      <c r="WVA50" s="30"/>
      <c r="WVB50" s="30"/>
      <c r="WVC50" s="30"/>
      <c r="WVD50" s="30"/>
      <c r="WVE50" s="30"/>
      <c r="WVF50" s="30"/>
      <c r="WVG50" s="30"/>
      <c r="WVH50" s="30"/>
      <c r="WVI50" s="30"/>
      <c r="WVJ50" s="30"/>
      <c r="WVK50" s="30"/>
      <c r="WVL50" s="30"/>
      <c r="WVM50" s="30"/>
      <c r="WVN50" s="30"/>
      <c r="WVO50" s="30"/>
      <c r="WVP50" s="30"/>
      <c r="WVQ50" s="30"/>
      <c r="WVR50" s="30"/>
      <c r="WVS50" s="30"/>
      <c r="WVT50" s="30"/>
      <c r="WVU50" s="30"/>
      <c r="WVV50" s="30"/>
      <c r="WVW50" s="30"/>
      <c r="WVX50" s="30"/>
      <c r="WVY50" s="30"/>
      <c r="WVZ50" s="30"/>
      <c r="WWA50" s="30"/>
      <c r="WWB50" s="30"/>
      <c r="WWC50" s="30"/>
      <c r="WWD50" s="30"/>
      <c r="WWE50" s="30"/>
      <c r="WWF50" s="30"/>
      <c r="WWG50" s="30"/>
      <c r="WWH50" s="30"/>
      <c r="WWI50" s="30"/>
      <c r="WWJ50" s="30"/>
      <c r="WWK50" s="30"/>
      <c r="WWL50" s="30"/>
      <c r="WWM50" s="30"/>
      <c r="WWN50" s="30"/>
      <c r="WWO50" s="30"/>
      <c r="WWP50" s="30"/>
      <c r="WWQ50" s="30"/>
      <c r="WWR50" s="30"/>
      <c r="WWS50" s="30"/>
      <c r="WWT50" s="30"/>
      <c r="WWU50" s="30"/>
      <c r="WWV50" s="30"/>
      <c r="WWW50" s="30"/>
      <c r="WWX50" s="30"/>
      <c r="WWY50" s="30"/>
      <c r="WWZ50" s="30"/>
      <c r="WXA50" s="30"/>
      <c r="WXB50" s="30"/>
      <c r="WXC50" s="30"/>
      <c r="WXD50" s="30"/>
      <c r="WXE50" s="30"/>
      <c r="WXF50" s="30"/>
      <c r="WXG50" s="30"/>
      <c r="WXH50" s="30"/>
      <c r="WXI50" s="30"/>
      <c r="WXJ50" s="30"/>
      <c r="WXK50" s="30"/>
      <c r="WXL50" s="30"/>
      <c r="WXM50" s="30"/>
      <c r="WXN50" s="30"/>
      <c r="WXO50" s="30"/>
      <c r="WXP50" s="30"/>
      <c r="WXQ50" s="30"/>
      <c r="WXR50" s="30"/>
      <c r="WXS50" s="30"/>
      <c r="WXT50" s="30"/>
      <c r="WXU50" s="30"/>
      <c r="WXV50" s="30"/>
      <c r="WXW50" s="30"/>
      <c r="WXX50" s="30"/>
      <c r="WXY50" s="30"/>
      <c r="WXZ50" s="30"/>
      <c r="WYA50" s="30"/>
      <c r="WYB50" s="30"/>
      <c r="WYC50" s="30"/>
      <c r="WYD50" s="30"/>
      <c r="WYE50" s="30"/>
      <c r="WYF50" s="30"/>
      <c r="WYG50" s="30"/>
      <c r="WYH50" s="30"/>
      <c r="WYI50" s="30"/>
      <c r="WYJ50" s="30"/>
      <c r="WYK50" s="30"/>
      <c r="WYL50" s="30"/>
      <c r="WYM50" s="30"/>
      <c r="WYN50" s="30"/>
      <c r="WYO50" s="30"/>
      <c r="WYP50" s="30"/>
      <c r="WYQ50" s="30"/>
      <c r="WYR50" s="30"/>
      <c r="WYS50" s="30"/>
      <c r="WYT50" s="30"/>
      <c r="WYU50" s="30"/>
      <c r="WYV50" s="30"/>
      <c r="WYW50" s="30"/>
      <c r="WYX50" s="30"/>
      <c r="WYY50" s="30"/>
      <c r="WYZ50" s="30"/>
      <c r="WZA50" s="30"/>
      <c r="WZB50" s="30"/>
      <c r="WZC50" s="30"/>
      <c r="WZD50" s="30"/>
      <c r="WZE50" s="30"/>
      <c r="WZF50" s="30"/>
      <c r="WZG50" s="30"/>
      <c r="WZH50" s="30"/>
      <c r="WZI50" s="30"/>
      <c r="WZJ50" s="30"/>
      <c r="WZK50" s="30"/>
      <c r="WZL50" s="30"/>
      <c r="WZM50" s="30"/>
      <c r="WZN50" s="30"/>
      <c r="WZO50" s="30"/>
      <c r="WZP50" s="30"/>
      <c r="WZQ50" s="30"/>
      <c r="WZR50" s="30"/>
      <c r="WZS50" s="30"/>
      <c r="WZT50" s="30"/>
      <c r="WZU50" s="30"/>
      <c r="WZV50" s="30"/>
      <c r="WZW50" s="30"/>
      <c r="WZX50" s="30"/>
      <c r="WZY50" s="30"/>
      <c r="WZZ50" s="30"/>
      <c r="XAA50" s="30"/>
      <c r="XAB50" s="30"/>
      <c r="XAC50" s="30"/>
      <c r="XAD50" s="30"/>
      <c r="XAE50" s="30"/>
      <c r="XAF50" s="30"/>
      <c r="XAG50" s="30"/>
      <c r="XAH50" s="30"/>
      <c r="XAI50" s="30"/>
      <c r="XAJ50" s="30"/>
      <c r="XAK50" s="30"/>
      <c r="XAL50" s="30"/>
      <c r="XAM50" s="30"/>
      <c r="XAN50" s="30"/>
      <c r="XAO50" s="30"/>
      <c r="XAP50" s="30"/>
      <c r="XAQ50" s="30"/>
      <c r="XAR50" s="30"/>
      <c r="XAS50" s="30"/>
      <c r="XAT50" s="30"/>
      <c r="XAU50" s="30"/>
      <c r="XAV50" s="30"/>
      <c r="XAW50" s="30"/>
      <c r="XAX50" s="30"/>
      <c r="XAY50" s="30"/>
      <c r="XAZ50" s="30"/>
      <c r="XBA50" s="30"/>
      <c r="XBB50" s="30"/>
      <c r="XBC50" s="30"/>
      <c r="XBD50" s="30"/>
      <c r="XBE50" s="30"/>
      <c r="XBF50" s="30"/>
      <c r="XBG50" s="30"/>
      <c r="XBH50" s="30"/>
      <c r="XBI50" s="30"/>
      <c r="XBJ50" s="30"/>
      <c r="XBK50" s="30"/>
      <c r="XBL50" s="30"/>
      <c r="XBM50" s="30"/>
      <c r="XBN50" s="30"/>
      <c r="XBO50" s="30"/>
      <c r="XBP50" s="30"/>
      <c r="XBQ50" s="30"/>
      <c r="XBR50" s="30"/>
      <c r="XBS50" s="30"/>
      <c r="XBT50" s="30"/>
      <c r="XBU50" s="30"/>
      <c r="XBV50" s="30"/>
      <c r="XBW50" s="30"/>
      <c r="XBX50" s="30"/>
      <c r="XBY50" s="30"/>
      <c r="XBZ50" s="30"/>
      <c r="XCA50" s="30"/>
      <c r="XCB50" s="30"/>
      <c r="XCC50" s="30"/>
      <c r="XCD50" s="30"/>
      <c r="XCE50" s="30"/>
      <c r="XCF50" s="30"/>
      <c r="XCG50" s="30"/>
      <c r="XCH50" s="30"/>
      <c r="XCI50" s="30"/>
      <c r="XCJ50" s="30"/>
      <c r="XCK50" s="30"/>
      <c r="XCL50" s="30"/>
      <c r="XCM50" s="30"/>
      <c r="XCN50" s="30"/>
      <c r="XCO50" s="30"/>
      <c r="XCP50" s="30"/>
      <c r="XCQ50" s="30"/>
      <c r="XCR50" s="30"/>
      <c r="XCS50" s="30"/>
      <c r="XCT50" s="30"/>
      <c r="XCU50" s="30"/>
      <c r="XCV50" s="30"/>
      <c r="XCW50" s="30"/>
      <c r="XCX50" s="30"/>
      <c r="XCY50" s="30"/>
      <c r="XCZ50" s="30"/>
      <c r="XDA50" s="30"/>
      <c r="XDB50" s="30"/>
      <c r="XDC50" s="30"/>
      <c r="XDD50" s="30"/>
      <c r="XDE50" s="30"/>
      <c r="XDF50" s="30"/>
      <c r="XDG50" s="30"/>
      <c r="XDH50" s="30"/>
      <c r="XDI50" s="30"/>
      <c r="XDJ50" s="30"/>
      <c r="XDK50" s="30"/>
      <c r="XDL50" s="30"/>
      <c r="XDM50" s="30"/>
      <c r="XDN50" s="30"/>
      <c r="XDO50" s="30"/>
      <c r="XDP50" s="30"/>
      <c r="XDQ50" s="30"/>
      <c r="XDR50" s="30"/>
      <c r="XDS50" s="30"/>
      <c r="XDT50" s="30"/>
      <c r="XDU50" s="30"/>
      <c r="XDV50" s="30"/>
      <c r="XDW50" s="30"/>
      <c r="XDX50" s="30"/>
      <c r="XDY50" s="30"/>
      <c r="XDZ50" s="30"/>
      <c r="XEA50" s="30"/>
      <c r="XEB50" s="30"/>
      <c r="XEC50" s="30"/>
      <c r="XED50" s="30"/>
      <c r="XEE50" s="30"/>
      <c r="XEF50" s="30"/>
      <c r="XEG50" s="30"/>
      <c r="XEH50" s="30"/>
      <c r="XEI50" s="30"/>
      <c r="XEJ50" s="30"/>
      <c r="XEK50" s="30"/>
      <c r="XEL50" s="30"/>
      <c r="XEM50" s="30"/>
      <c r="XEN50" s="30"/>
      <c r="XEO50" s="30"/>
      <c r="XEP50" s="30"/>
      <c r="XEQ50" s="30"/>
      <c r="XER50" s="30"/>
      <c r="XES50" s="30"/>
      <c r="XET50" s="30"/>
      <c r="XEU50" s="30"/>
      <c r="XEV50" s="30"/>
      <c r="XEW50" s="30"/>
      <c r="XEX50" s="30"/>
      <c r="XEY50" s="30"/>
      <c r="XEZ50" s="30"/>
      <c r="XFA50" s="30"/>
      <c r="XFB50" s="30"/>
      <c r="XFC50" s="30"/>
      <c r="XFD50" s="30"/>
    </row>
    <row r="51" spans="1:16384" ht="16.2" thickBot="1" x14ac:dyDescent="0.35">
      <c r="C51" s="26" t="s">
        <v>195</v>
      </c>
      <c r="D51" s="136" t="s">
        <v>196</v>
      </c>
      <c r="E51" s="136" t="s">
        <v>197</v>
      </c>
      <c r="F51" s="136" t="s">
        <v>198</v>
      </c>
      <c r="G51" s="136" t="s">
        <v>199</v>
      </c>
      <c r="H51" s="136" t="s">
        <v>200</v>
      </c>
      <c r="I51" s="136" t="s">
        <v>201</v>
      </c>
      <c r="J51" s="136" t="s">
        <v>202</v>
      </c>
      <c r="K51" s="136" t="s">
        <v>203</v>
      </c>
      <c r="L51" s="136" t="s">
        <v>204</v>
      </c>
      <c r="M51" s="136" t="s">
        <v>205</v>
      </c>
      <c r="N51" s="136" t="s">
        <v>206</v>
      </c>
      <c r="O51" s="136" t="s">
        <v>207</v>
      </c>
      <c r="P51" s="136" t="s">
        <v>208</v>
      </c>
      <c r="Q51" s="136" t="s">
        <v>209</v>
      </c>
      <c r="R51" s="136" t="s">
        <v>210</v>
      </c>
      <c r="S51" s="136" t="s">
        <v>211</v>
      </c>
      <c r="T51" s="135" t="str">
        <f>T12</f>
        <v xml:space="preserve">2019Q4 </v>
      </c>
      <c r="U51" s="135" t="str">
        <f>U12</f>
        <v xml:space="preserve">2020Q1 </v>
      </c>
      <c r="V51" s="135" t="str">
        <f>V12</f>
        <v>2020Q2</v>
      </c>
      <c r="W51" s="135" t="str">
        <f>W12</f>
        <v>2020Q3</v>
      </c>
      <c r="X51" s="135" t="str">
        <f>X12</f>
        <v>2020Q4</v>
      </c>
      <c r="Y51" s="135" t="str">
        <f>Y12</f>
        <v>2021Q1</v>
      </c>
      <c r="Z51" s="135" t="str">
        <f>Z12</f>
        <v>2021Q2</v>
      </c>
      <c r="AA51" s="135" t="str">
        <f>AA12</f>
        <v>2021Q3</v>
      </c>
      <c r="AB51" s="135" t="str">
        <f>AB12</f>
        <v>2021Q4</v>
      </c>
      <c r="AC51" s="135" t="str">
        <f>AC12</f>
        <v>2022Q1</v>
      </c>
      <c r="AD51" s="135" t="str">
        <f>AD12</f>
        <v>2022Q2</v>
      </c>
      <c r="AE51" s="135" t="str">
        <f>AE12</f>
        <v>2022Q3</v>
      </c>
      <c r="AF51" s="135" t="str">
        <f>AF12</f>
        <v>2022Q4</v>
      </c>
      <c r="AG51" s="135" t="str">
        <f>AG12</f>
        <v>2023Q1</v>
      </c>
      <c r="AH51" s="135" t="str">
        <f>AH12</f>
        <v>2023Q2</v>
      </c>
      <c r="AI51" s="135" t="str">
        <f>AI12</f>
        <v>2023Q3</v>
      </c>
      <c r="AJ51" s="135" t="str">
        <f>AJ12</f>
        <v>2023Q4</v>
      </c>
      <c r="AK51" s="135" t="str">
        <f>AK12</f>
        <v>2024Q1</v>
      </c>
      <c r="AL51" s="135" t="str">
        <f>AL12</f>
        <v>2024Q2</v>
      </c>
      <c r="AM51" s="135" t="str">
        <f>AM12</f>
        <v>2024Q3</v>
      </c>
      <c r="AN51" s="135" t="str">
        <f>AN12</f>
        <v>2024Q4</v>
      </c>
    </row>
    <row r="52" spans="1:16384" x14ac:dyDescent="0.3">
      <c r="C52" s="148" t="s">
        <v>223</v>
      </c>
      <c r="D52" s="147">
        <v>476580</v>
      </c>
      <c r="E52" s="147">
        <v>506316</v>
      </c>
      <c r="F52" s="147">
        <v>511918</v>
      </c>
      <c r="G52" s="147">
        <v>512040</v>
      </c>
      <c r="H52" s="147">
        <v>547809</v>
      </c>
      <c r="I52" s="147">
        <v>515234</v>
      </c>
      <c r="J52" s="147">
        <v>520228</v>
      </c>
      <c r="K52" s="147">
        <v>507572</v>
      </c>
      <c r="L52" s="147">
        <v>514782</v>
      </c>
      <c r="M52" s="147">
        <v>535123</v>
      </c>
      <c r="N52" s="147">
        <v>536593</v>
      </c>
      <c r="O52" s="147">
        <v>524846</v>
      </c>
      <c r="P52" s="147">
        <v>530786</v>
      </c>
      <c r="Q52" s="147">
        <v>548633</v>
      </c>
      <c r="R52" s="147">
        <v>551519</v>
      </c>
      <c r="S52" s="147">
        <v>536101</v>
      </c>
      <c r="T52" s="147">
        <f t="shared" ref="T52:AN52" si="17">(T55*T60)</f>
        <v>546250.09361194039</v>
      </c>
      <c r="U52" s="147">
        <f t="shared" si="17"/>
        <v>578170.47268407966</v>
      </c>
      <c r="V52" s="147">
        <f t="shared" si="17"/>
        <v>573769.51529950497</v>
      </c>
      <c r="W52" s="147">
        <f t="shared" si="17"/>
        <v>553740.17539039406</v>
      </c>
      <c r="X52" s="147">
        <f t="shared" si="17"/>
        <v>564535.4138411195</v>
      </c>
      <c r="Y52" s="147">
        <f t="shared" si="17"/>
        <v>596675.03997160553</v>
      </c>
      <c r="Z52" s="147">
        <f t="shared" si="17"/>
        <v>588332.34838608687</v>
      </c>
      <c r="AA52" s="147">
        <f t="shared" si="17"/>
        <v>564232.26009521191</v>
      </c>
      <c r="AB52" s="147">
        <f t="shared" si="17"/>
        <v>580050.51495901425</v>
      </c>
      <c r="AC52" s="147">
        <f t="shared" si="17"/>
        <v>614174.00619668839</v>
      </c>
      <c r="AD52" s="147">
        <f t="shared" si="17"/>
        <v>601932.354960575</v>
      </c>
      <c r="AE52" s="147">
        <f t="shared" si="17"/>
        <v>575335.11919923325</v>
      </c>
      <c r="AF52" s="147">
        <f t="shared" si="17"/>
        <v>595563.80258708203</v>
      </c>
      <c r="AG52" s="147">
        <f t="shared" si="17"/>
        <v>631135.03181985603</v>
      </c>
      <c r="AH52" s="147">
        <f t="shared" si="17"/>
        <v>614950.77498261246</v>
      </c>
      <c r="AI52" s="147">
        <f t="shared" si="17"/>
        <v>585160.17121717741</v>
      </c>
      <c r="AJ52" s="147">
        <f t="shared" si="17"/>
        <v>610390.43970740132</v>
      </c>
      <c r="AK52" s="147">
        <f t="shared" si="17"/>
        <v>648528.96875175904</v>
      </c>
      <c r="AL52" s="147">
        <f t="shared" si="17"/>
        <v>627763.94961428014</v>
      </c>
      <c r="AM52" s="147">
        <f t="shared" si="17"/>
        <v>594914.46374699962</v>
      </c>
      <c r="AN52" s="146">
        <f t="shared" si="17"/>
        <v>624982.3738526185</v>
      </c>
    </row>
    <row r="53" spans="1:16384" x14ac:dyDescent="0.3">
      <c r="C53" s="158" t="s">
        <v>221</v>
      </c>
      <c r="D53" s="156">
        <v>50261</v>
      </c>
      <c r="E53" s="156">
        <v>47377</v>
      </c>
      <c r="F53" s="156">
        <v>46944</v>
      </c>
      <c r="G53" s="156">
        <v>47978</v>
      </c>
      <c r="H53" s="156">
        <v>55337</v>
      </c>
      <c r="I53" s="156">
        <v>48192</v>
      </c>
      <c r="J53" s="156">
        <v>49641</v>
      </c>
      <c r="K53" s="156">
        <v>47820</v>
      </c>
      <c r="L53" s="156">
        <v>57033</v>
      </c>
      <c r="M53" s="157">
        <v>49574</v>
      </c>
      <c r="N53" s="157">
        <v>50726</v>
      </c>
      <c r="O53" s="156">
        <v>50314</v>
      </c>
      <c r="P53" s="156">
        <v>54369</v>
      </c>
      <c r="Q53" s="157">
        <v>50848</v>
      </c>
      <c r="R53" s="157">
        <v>51126</v>
      </c>
      <c r="S53" s="156">
        <v>50435</v>
      </c>
      <c r="T53" s="44">
        <f>(Q53*46.7173942129625%+R53*43.810246758449%+S53*9.47235902858844%)</f>
        <v>50930.671643200389</v>
      </c>
      <c r="U53" s="44">
        <f>(R53*46.7173942129625%+S53*43.810246758449%+T53*9.47235902858844%)</f>
        <v>50804.768991658384</v>
      </c>
      <c r="V53" s="44">
        <f t="shared" ref="V53:AN53" si="18">(S53*46.7173942129625%+T53*43.810246758449%+U53*9.47235902858844%)</f>
        <v>50687.180816463995</v>
      </c>
      <c r="W53" s="44">
        <f t="shared" si="18"/>
        <v>50852.44905557423</v>
      </c>
      <c r="X53" s="44">
        <f t="shared" si="18"/>
        <v>50757.769748786101</v>
      </c>
      <c r="Y53" s="44">
        <f t="shared" si="18"/>
        <v>50766.271676935496</v>
      </c>
      <c r="Z53" s="44">
        <f t="shared" si="18"/>
        <v>50802.806786935042</v>
      </c>
      <c r="AA53" s="44">
        <f t="shared" si="18"/>
        <v>50765.760534436857</v>
      </c>
      <c r="AB53" s="44">
        <f t="shared" si="18"/>
        <v>50782.229381527126</v>
      </c>
      <c r="AC53" s="44">
        <f t="shared" si="18"/>
        <v>50784.627566581788</v>
      </c>
      <c r="AD53" s="44">
        <f t="shared" si="18"/>
        <v>50774.762730008151</v>
      </c>
      <c r="AE53" s="44">
        <f t="shared" si="18"/>
        <v>50782.572764277982</v>
      </c>
      <c r="AF53" s="44">
        <f t="shared" si="18"/>
        <v>50780.111119084977</v>
      </c>
      <c r="AG53" s="44">
        <f t="shared" si="18"/>
        <v>50778.690943909256</v>
      </c>
      <c r="AH53" s="44">
        <f t="shared" si="18"/>
        <v>50781.12661148241</v>
      </c>
      <c r="AI53" s="44">
        <f t="shared" si="18"/>
        <v>50779.585127921848</v>
      </c>
      <c r="AJ53" s="44">
        <f t="shared" si="18"/>
        <v>50779.842716203289</v>
      </c>
      <c r="AK53" s="44">
        <f t="shared" si="18"/>
        <v>50780.329668560371</v>
      </c>
      <c r="AL53" s="44">
        <f t="shared" si="18"/>
        <v>50779.768503545936</v>
      </c>
      <c r="AM53" s="44">
        <f t="shared" si="18"/>
        <v>50780.049021543149</v>
      </c>
      <c r="AN53" s="145">
        <f t="shared" si="18"/>
        <v>50780.057236889726</v>
      </c>
    </row>
    <row r="54" spans="1:16384" x14ac:dyDescent="0.3">
      <c r="C54" s="158" t="s">
        <v>212</v>
      </c>
      <c r="D54" s="155">
        <v>1.0999999999999999E-2</v>
      </c>
      <c r="E54" s="155">
        <v>1.7000000000000001E-2</v>
      </c>
      <c r="F54" s="155">
        <v>3.0000000000000001E-3</v>
      </c>
      <c r="G54" s="155">
        <v>1.7000000000000001E-2</v>
      </c>
      <c r="H54" s="155">
        <v>1.0999999999999999E-2</v>
      </c>
      <c r="I54" s="155">
        <v>3.0000000000000001E-3</v>
      </c>
      <c r="J54" s="155">
        <v>-5.0000000000000001E-3</v>
      </c>
      <c r="K54" s="155">
        <v>-2.3E-2</v>
      </c>
      <c r="L54" s="155">
        <v>-8.9999999999999993E-3</v>
      </c>
      <c r="M54" s="155">
        <v>2.1000000000000001E-2</v>
      </c>
      <c r="N54" s="155">
        <v>1.4E-2</v>
      </c>
      <c r="O54" s="155">
        <v>1.4999999999999999E-2</v>
      </c>
      <c r="P54" s="155">
        <v>1.9E-2</v>
      </c>
      <c r="Q54" s="155">
        <v>1.2999999999999999E-2</v>
      </c>
      <c r="R54" s="155">
        <v>0.01</v>
      </c>
      <c r="S54" s="155">
        <v>4.0000000000000001E-3</v>
      </c>
      <c r="T54" s="24">
        <v>1.4E-2</v>
      </c>
      <c r="U54" s="65">
        <f t="shared" ref="U54:AN54" si="19">AVERAGE(E54,I54,M54,Q54)</f>
        <v>1.35E-2</v>
      </c>
      <c r="V54" s="65">
        <f t="shared" si="19"/>
        <v>5.4999999999999997E-3</v>
      </c>
      <c r="W54" s="65">
        <f t="shared" si="19"/>
        <v>3.2500000000000003E-3</v>
      </c>
      <c r="X54" s="65">
        <f t="shared" si="19"/>
        <v>8.7499999999999991E-3</v>
      </c>
      <c r="Y54" s="65">
        <f t="shared" si="19"/>
        <v>1.2624999999999999E-2</v>
      </c>
      <c r="Z54" s="65">
        <f t="shared" si="19"/>
        <v>6.1250000000000002E-3</v>
      </c>
      <c r="AA54" s="65">
        <f t="shared" si="19"/>
        <v>-1.8749999999999995E-4</v>
      </c>
      <c r="AB54" s="65">
        <f t="shared" si="19"/>
        <v>8.1875000000000003E-3</v>
      </c>
      <c r="AC54" s="65">
        <f t="shared" si="19"/>
        <v>1.5031249999999999E-2</v>
      </c>
      <c r="AD54" s="65">
        <f t="shared" si="19"/>
        <v>8.9062499999999992E-3</v>
      </c>
      <c r="AE54" s="65">
        <f t="shared" si="19"/>
        <v>5.5156249999999997E-3</v>
      </c>
      <c r="AF54" s="65">
        <f t="shared" si="19"/>
        <v>1.2484375000000001E-2</v>
      </c>
      <c r="AG54" s="65">
        <f t="shared" si="19"/>
        <v>1.3539062500000001E-2</v>
      </c>
      <c r="AH54" s="65">
        <f t="shared" si="19"/>
        <v>7.632812499999999E-3</v>
      </c>
      <c r="AI54" s="65">
        <f t="shared" si="19"/>
        <v>3.1445312499999998E-3</v>
      </c>
      <c r="AJ54" s="65">
        <f t="shared" si="19"/>
        <v>1.085546875E-2</v>
      </c>
      <c r="AK54" s="65">
        <f t="shared" si="19"/>
        <v>1.3673828124999999E-2</v>
      </c>
      <c r="AL54" s="65">
        <f t="shared" si="19"/>
        <v>7.041015625E-3</v>
      </c>
      <c r="AM54" s="65">
        <f t="shared" si="19"/>
        <v>2.9306640624999995E-3</v>
      </c>
      <c r="AN54" s="154">
        <f t="shared" si="19"/>
        <v>1.00693359375E-2</v>
      </c>
    </row>
    <row r="55" spans="1:16384" x14ac:dyDescent="0.3">
      <c r="C55" s="158" t="s">
        <v>213</v>
      </c>
      <c r="D55" s="153">
        <v>187</v>
      </c>
      <c r="E55" s="153">
        <v>188</v>
      </c>
      <c r="F55" s="153">
        <v>189</v>
      </c>
      <c r="G55" s="153">
        <v>189</v>
      </c>
      <c r="H55" s="153">
        <v>194</v>
      </c>
      <c r="I55" s="153">
        <v>194</v>
      </c>
      <c r="J55" s="153">
        <v>193</v>
      </c>
      <c r="K55" s="153">
        <v>194</v>
      </c>
      <c r="L55" s="153">
        <v>199</v>
      </c>
      <c r="M55" s="153">
        <v>199</v>
      </c>
      <c r="N55" s="153">
        <v>198</v>
      </c>
      <c r="O55" s="153">
        <v>203</v>
      </c>
      <c r="P55" s="153">
        <v>201</v>
      </c>
      <c r="Q55" s="153">
        <v>201</v>
      </c>
      <c r="R55" s="153">
        <v>202</v>
      </c>
      <c r="S55" s="153">
        <v>203</v>
      </c>
      <c r="T55" s="153">
        <f>S55+S56</f>
        <v>204</v>
      </c>
      <c r="U55" s="153">
        <f>T55+T56+T57+T58</f>
        <v>209</v>
      </c>
      <c r="V55" s="153">
        <f t="shared" ref="V55:AN55" si="20">U55+U56+U57+U58</f>
        <v>209</v>
      </c>
      <c r="W55" s="153">
        <f t="shared" si="20"/>
        <v>209</v>
      </c>
      <c r="X55" s="153">
        <f t="shared" si="20"/>
        <v>209</v>
      </c>
      <c r="Y55" s="153">
        <f t="shared" si="20"/>
        <v>213</v>
      </c>
      <c r="Z55" s="153">
        <f t="shared" si="20"/>
        <v>213</v>
      </c>
      <c r="AA55" s="153">
        <f t="shared" si="20"/>
        <v>213</v>
      </c>
      <c r="AB55" s="153">
        <f t="shared" si="20"/>
        <v>213</v>
      </c>
      <c r="AC55" s="153">
        <f t="shared" si="20"/>
        <v>216</v>
      </c>
      <c r="AD55" s="153">
        <f t="shared" si="20"/>
        <v>216</v>
      </c>
      <c r="AE55" s="153">
        <f t="shared" si="20"/>
        <v>216</v>
      </c>
      <c r="AF55" s="153">
        <f t="shared" si="20"/>
        <v>216</v>
      </c>
      <c r="AG55" s="153">
        <f t="shared" si="20"/>
        <v>219</v>
      </c>
      <c r="AH55" s="153">
        <f t="shared" si="20"/>
        <v>219</v>
      </c>
      <c r="AI55" s="153">
        <f t="shared" si="20"/>
        <v>219</v>
      </c>
      <c r="AJ55" s="153">
        <f t="shared" si="20"/>
        <v>219</v>
      </c>
      <c r="AK55" s="153">
        <f t="shared" si="20"/>
        <v>222</v>
      </c>
      <c r="AL55" s="153">
        <f t="shared" si="20"/>
        <v>222</v>
      </c>
      <c r="AM55" s="153">
        <f t="shared" si="20"/>
        <v>222</v>
      </c>
      <c r="AN55" s="152">
        <f t="shared" si="20"/>
        <v>222</v>
      </c>
    </row>
    <row r="56" spans="1:16384" x14ac:dyDescent="0.3">
      <c r="C56" s="158" t="s">
        <v>214</v>
      </c>
      <c r="D56" s="153">
        <v>6</v>
      </c>
      <c r="E56" s="153">
        <v>1</v>
      </c>
      <c r="F56" s="153">
        <v>1</v>
      </c>
      <c r="G56" s="153">
        <v>0</v>
      </c>
      <c r="H56" s="153">
        <v>5</v>
      </c>
      <c r="I56" s="153">
        <v>0</v>
      </c>
      <c r="J56" s="153">
        <v>1</v>
      </c>
      <c r="K56" s="153">
        <v>1</v>
      </c>
      <c r="L56" s="153">
        <v>5</v>
      </c>
      <c r="M56" s="153">
        <v>0</v>
      </c>
      <c r="N56" s="153">
        <v>0</v>
      </c>
      <c r="O56" s="153">
        <v>1</v>
      </c>
      <c r="P56" s="153">
        <v>3</v>
      </c>
      <c r="Q56" s="153">
        <v>0</v>
      </c>
      <c r="R56" s="153">
        <v>1</v>
      </c>
      <c r="S56" s="153">
        <v>1</v>
      </c>
      <c r="T56" s="22">
        <v>3</v>
      </c>
      <c r="U56" s="23">
        <f>ROUNDDOWN(AVERAGE(E56,I56,M56,Q56),0)</f>
        <v>0</v>
      </c>
      <c r="V56" s="23">
        <f t="shared" ref="V56:AN56" si="21">ROUNDDOWN(AVERAGE(F56,J56,N56,R56),0)</f>
        <v>0</v>
      </c>
      <c r="W56" s="23">
        <f t="shared" si="21"/>
        <v>0</v>
      </c>
      <c r="X56" s="23">
        <f t="shared" si="21"/>
        <v>4</v>
      </c>
      <c r="Y56" s="23">
        <f t="shared" si="21"/>
        <v>0</v>
      </c>
      <c r="Z56" s="23">
        <f t="shared" si="21"/>
        <v>0</v>
      </c>
      <c r="AA56" s="23">
        <f t="shared" si="21"/>
        <v>0</v>
      </c>
      <c r="AB56" s="23">
        <f t="shared" si="21"/>
        <v>3</v>
      </c>
      <c r="AC56" s="23">
        <f t="shared" si="21"/>
        <v>0</v>
      </c>
      <c r="AD56" s="23">
        <f t="shared" si="21"/>
        <v>0</v>
      </c>
      <c r="AE56" s="23">
        <f t="shared" si="21"/>
        <v>0</v>
      </c>
      <c r="AF56" s="23">
        <f t="shared" si="21"/>
        <v>3</v>
      </c>
      <c r="AG56" s="23">
        <f t="shared" si="21"/>
        <v>0</v>
      </c>
      <c r="AH56" s="23">
        <f t="shared" si="21"/>
        <v>0</v>
      </c>
      <c r="AI56" s="23">
        <f t="shared" si="21"/>
        <v>0</v>
      </c>
      <c r="AJ56" s="23">
        <f t="shared" si="21"/>
        <v>3</v>
      </c>
      <c r="AK56" s="23">
        <f t="shared" si="21"/>
        <v>0</v>
      </c>
      <c r="AL56" s="23">
        <f t="shared" si="21"/>
        <v>0</v>
      </c>
      <c r="AM56" s="23">
        <f t="shared" si="21"/>
        <v>0</v>
      </c>
      <c r="AN56" s="144">
        <f t="shared" si="21"/>
        <v>3</v>
      </c>
    </row>
    <row r="57" spans="1:16384" x14ac:dyDescent="0.3">
      <c r="C57" s="158" t="s">
        <v>215</v>
      </c>
      <c r="D57" s="15" t="s">
        <v>326</v>
      </c>
      <c r="E57" s="15"/>
      <c r="F57" s="15"/>
      <c r="G57" s="15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22">
        <v>1</v>
      </c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144"/>
    </row>
    <row r="58" spans="1:16384" x14ac:dyDescent="0.3">
      <c r="C58" s="158" t="s">
        <v>216</v>
      </c>
      <c r="D58" s="15"/>
      <c r="E58" s="15"/>
      <c r="F58" s="15"/>
      <c r="G58" s="15"/>
      <c r="H58" s="56"/>
      <c r="I58" s="56"/>
      <c r="J58" s="56"/>
      <c r="K58" s="56"/>
      <c r="L58" s="56"/>
      <c r="M58" s="56"/>
      <c r="N58" s="15"/>
      <c r="O58" s="15"/>
      <c r="P58" s="15"/>
      <c r="Q58" s="15"/>
      <c r="R58" s="15"/>
      <c r="S58" s="15"/>
      <c r="T58" s="22">
        <v>1</v>
      </c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144"/>
    </row>
    <row r="59" spans="1:16384" x14ac:dyDescent="0.3">
      <c r="A59" s="81"/>
      <c r="C59" s="151" t="s">
        <v>220</v>
      </c>
      <c r="D59" s="16"/>
      <c r="E59" s="15"/>
      <c r="F59" s="15"/>
      <c r="G59" s="142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0"/>
    </row>
    <row r="60" spans="1:16384" x14ac:dyDescent="0.3">
      <c r="A60" s="81"/>
      <c r="C60" s="141" t="s">
        <v>222</v>
      </c>
      <c r="D60" s="18">
        <f t="shared" ref="D60:S60" si="22">D52/D55</f>
        <v>2548.5561497326203</v>
      </c>
      <c r="E60" s="18">
        <f t="shared" si="22"/>
        <v>2693.1702127659573</v>
      </c>
      <c r="F60" s="18">
        <f t="shared" si="22"/>
        <v>2708.5608465608466</v>
      </c>
      <c r="G60" s="18">
        <f t="shared" si="22"/>
        <v>2709.2063492063494</v>
      </c>
      <c r="H60" s="18">
        <f t="shared" si="22"/>
        <v>2823.7577319587631</v>
      </c>
      <c r="I60" s="18">
        <f t="shared" si="22"/>
        <v>2655.8453608247423</v>
      </c>
      <c r="J60" s="18">
        <f t="shared" si="22"/>
        <v>2695.481865284974</v>
      </c>
      <c r="K60" s="18">
        <f t="shared" si="22"/>
        <v>2616.3505154639174</v>
      </c>
      <c r="L60" s="18">
        <f t="shared" si="22"/>
        <v>2586.8442211055276</v>
      </c>
      <c r="M60" s="18">
        <f t="shared" si="22"/>
        <v>2689.0603015075376</v>
      </c>
      <c r="N60" s="18">
        <f t="shared" si="22"/>
        <v>2710.0656565656564</v>
      </c>
      <c r="O60" s="18">
        <f t="shared" si="22"/>
        <v>2585.4482758620688</v>
      </c>
      <c r="P60" s="18">
        <f t="shared" si="22"/>
        <v>2640.726368159204</v>
      </c>
      <c r="Q60" s="18">
        <f t="shared" si="22"/>
        <v>2729.5174129353236</v>
      </c>
      <c r="R60" s="18">
        <f t="shared" si="22"/>
        <v>2730.2920792079208</v>
      </c>
      <c r="S60" s="18">
        <f t="shared" si="22"/>
        <v>2640.8916256157636</v>
      </c>
      <c r="T60" s="18">
        <f t="shared" ref="T60:AN60" si="23">(1+T54)*P60</f>
        <v>2677.6965373134331</v>
      </c>
      <c r="U60" s="18">
        <f t="shared" si="23"/>
        <v>2766.3658980099508</v>
      </c>
      <c r="V60" s="18">
        <f t="shared" si="23"/>
        <v>2745.3086856435643</v>
      </c>
      <c r="W60" s="18">
        <f t="shared" si="23"/>
        <v>2649.4745233990147</v>
      </c>
      <c r="X60" s="18">
        <f t="shared" si="23"/>
        <v>2701.1263820149256</v>
      </c>
      <c r="Y60" s="18">
        <f t="shared" si="23"/>
        <v>2801.2912674723266</v>
      </c>
      <c r="Z60" s="18">
        <f t="shared" si="23"/>
        <v>2762.123701343131</v>
      </c>
      <c r="AA60" s="18">
        <f t="shared" si="23"/>
        <v>2648.9777469258775</v>
      </c>
      <c r="AB60" s="18">
        <f t="shared" si="23"/>
        <v>2723.2418542676728</v>
      </c>
      <c r="AC60" s="18">
        <f t="shared" si="23"/>
        <v>2843.3981768365202</v>
      </c>
      <c r="AD60" s="18">
        <f t="shared" si="23"/>
        <v>2786.7238655582178</v>
      </c>
      <c r="AE60" s="18">
        <f t="shared" si="23"/>
        <v>2663.5885148112652</v>
      </c>
      <c r="AF60" s="18">
        <f t="shared" si="23"/>
        <v>2757.2398267920462</v>
      </c>
      <c r="AG60" s="18">
        <f t="shared" si="23"/>
        <v>2881.8951224650959</v>
      </c>
      <c r="AH60" s="18">
        <f t="shared" si="23"/>
        <v>2807.9944063132989</v>
      </c>
      <c r="AI60" s="18">
        <f t="shared" si="23"/>
        <v>2671.9642521332303</v>
      </c>
      <c r="AJ60" s="18">
        <f t="shared" si="23"/>
        <v>2787.1709575680425</v>
      </c>
      <c r="AK60" s="18">
        <f t="shared" si="23"/>
        <v>2921.3016610439595</v>
      </c>
      <c r="AL60" s="18">
        <f t="shared" si="23"/>
        <v>2827.7655388030635</v>
      </c>
      <c r="AM60" s="18">
        <f t="shared" si="23"/>
        <v>2679.7948817432416</v>
      </c>
      <c r="AN60" s="140">
        <f t="shared" si="23"/>
        <v>2815.2359182550385</v>
      </c>
      <c r="AO60" s="18"/>
    </row>
    <row r="61" spans="1:16384" ht="15" thickBot="1" x14ac:dyDescent="0.35">
      <c r="A61" s="81"/>
      <c r="C61" s="139" t="s">
        <v>268</v>
      </c>
      <c r="D61" s="109"/>
      <c r="E61" s="138">
        <f>E53/D53-1</f>
        <v>-5.738047392610568E-2</v>
      </c>
      <c r="F61" s="138">
        <f>F53/E53-1</f>
        <v>-9.1394558541064708E-3</v>
      </c>
      <c r="G61" s="138">
        <f>G53/F53-1</f>
        <v>2.2026244035446396E-2</v>
      </c>
      <c r="H61" s="138">
        <f>H53/G53-1</f>
        <v>0.15338280045020625</v>
      </c>
      <c r="I61" s="138">
        <f>I53/H53-1</f>
        <v>-0.12911795001536042</v>
      </c>
      <c r="J61" s="138">
        <f>J53/I53-1</f>
        <v>3.0067231075697309E-2</v>
      </c>
      <c r="K61" s="138">
        <f>K53/J53-1</f>
        <v>-3.668338671662541E-2</v>
      </c>
      <c r="L61" s="138">
        <f>L53/K53-1</f>
        <v>0.19265997490589704</v>
      </c>
      <c r="M61" s="138">
        <f>M53/L53-1</f>
        <v>-0.13078393210948047</v>
      </c>
      <c r="N61" s="138">
        <f>N53/M53-1</f>
        <v>2.3237987654818992E-2</v>
      </c>
      <c r="O61" s="138">
        <f>O53/N53-1</f>
        <v>-8.1220675787564423E-3</v>
      </c>
      <c r="P61" s="138">
        <f>P53/O53-1</f>
        <v>8.0593870493302022E-2</v>
      </c>
      <c r="Q61" s="138">
        <f>Q53/P53-1</f>
        <v>-6.476116904853868E-2</v>
      </c>
      <c r="R61" s="138">
        <f>R53/Q53-1</f>
        <v>5.4672750157331862E-3</v>
      </c>
      <c r="S61" s="138">
        <f>S53/R53-1</f>
        <v>-1.35156280561749E-2</v>
      </c>
      <c r="T61" s="113">
        <f>T53/S53-1</f>
        <v>9.8279298741030807E-3</v>
      </c>
      <c r="U61" s="113">
        <f t="shared" ref="U61:AN61" si="24">U53/T53-1</f>
        <v>-2.4720398824509271E-3</v>
      </c>
      <c r="V61" s="113">
        <f t="shared" si="24"/>
        <v>-2.3145105770226992E-3</v>
      </c>
      <c r="W61" s="113">
        <f t="shared" si="24"/>
        <v>3.2605529928497745E-3</v>
      </c>
      <c r="X61" s="113">
        <f t="shared" si="24"/>
        <v>-1.8618435994037785E-3</v>
      </c>
      <c r="Y61" s="113">
        <f t="shared" si="24"/>
        <v>1.6750003381704737E-4</v>
      </c>
      <c r="Z61" s="113">
        <f t="shared" si="24"/>
        <v>7.1967290078034374E-4</v>
      </c>
      <c r="AA61" s="113">
        <f t="shared" si="24"/>
        <v>-7.29216648472919E-4</v>
      </c>
      <c r="AB61" s="113">
        <f t="shared" si="24"/>
        <v>3.2440855641469035E-4</v>
      </c>
      <c r="AC61" s="113">
        <f t="shared" si="24"/>
        <v>4.7224887206986921E-5</v>
      </c>
      <c r="AD61" s="113">
        <f t="shared" si="24"/>
        <v>-1.9424847727200767E-4</v>
      </c>
      <c r="AE61" s="113">
        <f t="shared" si="24"/>
        <v>1.538172479773614E-4</v>
      </c>
      <c r="AF61" s="113">
        <f t="shared" si="24"/>
        <v>-4.8474211900018105E-5</v>
      </c>
      <c r="AG61" s="113">
        <f t="shared" si="24"/>
        <v>-2.7967153762076258E-5</v>
      </c>
      <c r="AH61" s="113">
        <f t="shared" si="24"/>
        <v>4.7966332488602603E-5</v>
      </c>
      <c r="AI61" s="113">
        <f t="shared" si="24"/>
        <v>-3.0355442334983884E-5</v>
      </c>
      <c r="AJ61" s="113">
        <f t="shared" si="24"/>
        <v>5.0726740046247443E-6</v>
      </c>
      <c r="AK61" s="113">
        <f t="shared" si="24"/>
        <v>9.5894813971764137E-6</v>
      </c>
      <c r="AL61" s="113">
        <f t="shared" si="24"/>
        <v>-1.1050834409664922E-5</v>
      </c>
      <c r="AM61" s="113">
        <f t="shared" si="24"/>
        <v>5.5242078780270987E-6</v>
      </c>
      <c r="AN61" s="137">
        <f t="shared" si="24"/>
        <v>1.6178295880742155E-7</v>
      </c>
      <c r="AO61" s="19"/>
    </row>
    <row r="62" spans="1:16384" ht="15.6" x14ac:dyDescent="0.3">
      <c r="C62" s="26" t="s">
        <v>282</v>
      </c>
      <c r="D62" s="136" t="str">
        <f>D51</f>
        <v xml:space="preserve"> 2015Q4 </v>
      </c>
      <c r="E62" s="136" t="str">
        <f t="shared" ref="E62:AN62" si="25">E51</f>
        <v xml:space="preserve"> 2016Q1 </v>
      </c>
      <c r="F62" s="136" t="str">
        <f t="shared" si="25"/>
        <v xml:space="preserve"> 2016Q2 </v>
      </c>
      <c r="G62" s="136" t="str">
        <f t="shared" si="25"/>
        <v xml:space="preserve"> 2016Q3 </v>
      </c>
      <c r="H62" s="136" t="str">
        <f t="shared" si="25"/>
        <v xml:space="preserve"> 2016Q4 </v>
      </c>
      <c r="I62" s="136" t="str">
        <f t="shared" si="25"/>
        <v xml:space="preserve"> 2017Q1 </v>
      </c>
      <c r="J62" s="136" t="str">
        <f t="shared" si="25"/>
        <v xml:space="preserve"> 2017Q2 </v>
      </c>
      <c r="K62" s="136" t="str">
        <f t="shared" si="25"/>
        <v xml:space="preserve"> 2017Q3 </v>
      </c>
      <c r="L62" s="136" t="str">
        <f t="shared" si="25"/>
        <v xml:space="preserve"> 2017Q4 </v>
      </c>
      <c r="M62" s="136" t="str">
        <f t="shared" si="25"/>
        <v xml:space="preserve"> 2018Q1 </v>
      </c>
      <c r="N62" s="136" t="str">
        <f t="shared" si="25"/>
        <v xml:space="preserve"> 2018Q2 </v>
      </c>
      <c r="O62" s="136" t="str">
        <f t="shared" si="25"/>
        <v xml:space="preserve"> 2018Q3 </v>
      </c>
      <c r="P62" s="136" t="str">
        <f t="shared" si="25"/>
        <v xml:space="preserve"> 2018Q4 </v>
      </c>
      <c r="Q62" s="136" t="str">
        <f t="shared" si="25"/>
        <v xml:space="preserve"> 2019Q1 </v>
      </c>
      <c r="R62" s="136" t="str">
        <f t="shared" si="25"/>
        <v xml:space="preserve"> 2019Q2 </v>
      </c>
      <c r="S62" s="136" t="str">
        <f t="shared" si="25"/>
        <v xml:space="preserve"> 2019Q3 </v>
      </c>
      <c r="T62" s="135" t="str">
        <f t="shared" si="25"/>
        <v xml:space="preserve">2019Q4 </v>
      </c>
      <c r="U62" s="135" t="str">
        <f t="shared" si="25"/>
        <v xml:space="preserve">2020Q1 </v>
      </c>
      <c r="V62" s="135" t="str">
        <f t="shared" si="25"/>
        <v>2020Q2</v>
      </c>
      <c r="W62" s="135" t="str">
        <f t="shared" si="25"/>
        <v>2020Q3</v>
      </c>
      <c r="X62" s="135" t="str">
        <f t="shared" si="25"/>
        <v>2020Q4</v>
      </c>
      <c r="Y62" s="135" t="str">
        <f t="shared" si="25"/>
        <v>2021Q1</v>
      </c>
      <c r="Z62" s="135" t="str">
        <f t="shared" si="25"/>
        <v>2021Q2</v>
      </c>
      <c r="AA62" s="135" t="str">
        <f t="shared" si="25"/>
        <v>2021Q3</v>
      </c>
      <c r="AB62" s="135" t="str">
        <f t="shared" si="25"/>
        <v>2021Q4</v>
      </c>
      <c r="AC62" s="135" t="str">
        <f t="shared" si="25"/>
        <v>2022Q1</v>
      </c>
      <c r="AD62" s="135" t="str">
        <f t="shared" si="25"/>
        <v>2022Q2</v>
      </c>
      <c r="AE62" s="135" t="str">
        <f t="shared" si="25"/>
        <v>2022Q3</v>
      </c>
      <c r="AF62" s="135" t="str">
        <f t="shared" si="25"/>
        <v>2022Q4</v>
      </c>
      <c r="AG62" s="135" t="str">
        <f t="shared" si="25"/>
        <v>2023Q1</v>
      </c>
      <c r="AH62" s="135" t="str">
        <f t="shared" si="25"/>
        <v>2023Q2</v>
      </c>
      <c r="AI62" s="135" t="str">
        <f t="shared" si="25"/>
        <v>2023Q3</v>
      </c>
      <c r="AJ62" s="135" t="str">
        <f t="shared" si="25"/>
        <v>2023Q4</v>
      </c>
      <c r="AK62" s="135" t="str">
        <f t="shared" si="25"/>
        <v>2024Q1</v>
      </c>
      <c r="AL62" s="135" t="str">
        <f t="shared" si="25"/>
        <v>2024Q2</v>
      </c>
      <c r="AM62" s="135" t="str">
        <f t="shared" si="25"/>
        <v>2024Q3</v>
      </c>
      <c r="AN62" s="135" t="str">
        <f t="shared" si="25"/>
        <v>2024Q4</v>
      </c>
      <c r="AO62" s="19"/>
    </row>
    <row r="63" spans="1:16384" x14ac:dyDescent="0.3">
      <c r="C63" s="158" t="s">
        <v>361</v>
      </c>
      <c r="D63" s="85">
        <f>'Raw Data'!B236</f>
        <v>0.56000000000000005</v>
      </c>
      <c r="E63" s="85">
        <f>'Raw Data'!C236</f>
        <v>0.7</v>
      </c>
      <c r="F63" s="85">
        <f>'Raw Data'!D236</f>
        <v>0.8</v>
      </c>
      <c r="G63" s="85">
        <f>'Raw Data'!E236</f>
        <v>0.72</v>
      </c>
      <c r="H63" s="85">
        <f>'Raw Data'!F236</f>
        <v>0.68</v>
      </c>
      <c r="I63" s="85">
        <f>'Raw Data'!G236</f>
        <v>0.74</v>
      </c>
      <c r="J63" s="85">
        <f>'Raw Data'!H236</f>
        <v>0.8</v>
      </c>
      <c r="K63" s="85">
        <f>'Raw Data'!I236</f>
        <v>0.56999999999999995</v>
      </c>
      <c r="L63" s="85">
        <f>'Raw Data'!J236</f>
        <v>1.26</v>
      </c>
      <c r="M63" s="85">
        <f>'Raw Data'!K236</f>
        <v>0.56999999999999995</v>
      </c>
      <c r="N63" s="85">
        <f>'Raw Data'!L236</f>
        <v>0.62</v>
      </c>
      <c r="O63" s="85">
        <f>'Raw Data'!M236</f>
        <v>0.63</v>
      </c>
      <c r="P63" s="85">
        <f>'Raw Data'!N236</f>
        <v>0.36</v>
      </c>
      <c r="Q63" s="85">
        <f>'Raw Data'!O236</f>
        <v>0.61</v>
      </c>
      <c r="R63" s="85">
        <f>'Raw Data'!P236</f>
        <v>0.8</v>
      </c>
      <c r="S63" s="85">
        <f>'Raw Data'!Q236</f>
        <v>0.37</v>
      </c>
      <c r="T63" s="134">
        <f>((T49*1000)/(T65*1000000))</f>
        <v>0.56212760946398332</v>
      </c>
      <c r="U63" s="134">
        <f>((U49*1000)/(U65*1000000))</f>
        <v>0.75595925899650429</v>
      </c>
      <c r="V63" s="134">
        <f>((V49*1000)/(V65*1000000))</f>
        <v>0.72996179176796328</v>
      </c>
      <c r="W63" s="134">
        <f>((W49*1000)/(W65*1000000))</f>
        <v>0.41838622371984474</v>
      </c>
      <c r="X63" s="134">
        <f>((X49*1000)/(X65*1000000))</f>
        <v>0.61779724349717258</v>
      </c>
      <c r="Y63" s="134">
        <f>((Y49*1000)/(Y65*1000000))</f>
        <v>0.66875107974019921</v>
      </c>
      <c r="Z63" s="134">
        <f>((Z49*1000)/(Z65*1000000))</f>
        <v>0.79271434734600399</v>
      </c>
      <c r="AA63" s="134">
        <f>((AA49*1000)/(AA65*1000000))</f>
        <v>0.49143431367465967</v>
      </c>
      <c r="AB63" s="134">
        <f>((AB49*1000)/(AB65*1000000))</f>
        <v>0.64620800799428024</v>
      </c>
      <c r="AC63" s="134">
        <f>((AC49*1000)/(AC65*1000000))</f>
        <v>0.60908666004524725</v>
      </c>
      <c r="AD63" s="134">
        <f>((AD49*1000)/(AD65*1000000))</f>
        <v>0.70527961737184008</v>
      </c>
      <c r="AE63" s="134">
        <f>((AE49*1000)/(AE65*1000000))</f>
        <v>0.42377943059694401</v>
      </c>
      <c r="AF63" s="134">
        <f>((AF49*1000)/(AF65*1000000))</f>
        <v>0.65381402747790873</v>
      </c>
      <c r="AG63" s="134">
        <f>((AG49*1000)/(AG65*1000000))</f>
        <v>0.60664312073333482</v>
      </c>
      <c r="AH63" s="134">
        <f>((AH49*1000)/(AH65*1000000))</f>
        <v>0.70324320841651455</v>
      </c>
      <c r="AI63" s="134">
        <f>((AI49*1000)/(AI65*1000000))</f>
        <v>0.35186207749059206</v>
      </c>
      <c r="AJ63" s="134">
        <f>((AJ49*1000)/(AJ65*1000000))</f>
        <v>0.65273558076169158</v>
      </c>
      <c r="AK63" s="134">
        <f>((AK49*1000)/(AK65*1000000))</f>
        <v>0.63388861997565726</v>
      </c>
      <c r="AL63" s="134">
        <f>((AL49*1000)/(AL65*1000000))</f>
        <v>0.69295986945355081</v>
      </c>
      <c r="AM63" s="134">
        <f>((AM49*1000)/(AM65*1000000))</f>
        <v>0.32529274130123809</v>
      </c>
      <c r="AN63" s="133">
        <f>((AN49*1000)/(AN65*1000000))</f>
        <v>0.61478304916922</v>
      </c>
      <c r="AO63" s="19"/>
    </row>
    <row r="64" spans="1:16384" x14ac:dyDescent="0.3">
      <c r="C64" s="158" t="s">
        <v>362</v>
      </c>
      <c r="D64" s="85">
        <f>'Raw Data'!B237</f>
        <v>0.54</v>
      </c>
      <c r="E64" s="85">
        <f>'Raw Data'!C237</f>
        <v>0.68</v>
      </c>
      <c r="F64" s="85">
        <f>'Raw Data'!D237</f>
        <v>0.78</v>
      </c>
      <c r="G64" s="85">
        <f>'Raw Data'!E237</f>
        <v>0.7</v>
      </c>
      <c r="H64" s="85">
        <f>'Raw Data'!F237</f>
        <v>0.66</v>
      </c>
      <c r="I64" s="85">
        <f>'Raw Data'!G237</f>
        <v>0.71</v>
      </c>
      <c r="J64" s="85">
        <f>'Raw Data'!H237</f>
        <v>0.78</v>
      </c>
      <c r="K64" s="85">
        <f>'Raw Data'!I237</f>
        <v>0.56000000000000005</v>
      </c>
      <c r="L64" s="85">
        <f>'Raw Data'!J237</f>
        <v>1.24</v>
      </c>
      <c r="M64" s="85">
        <f>'Raw Data'!K237</f>
        <v>0.56000000000000005</v>
      </c>
      <c r="N64" s="85">
        <f>'Raw Data'!L237</f>
        <v>0.61</v>
      </c>
      <c r="O64" s="85">
        <f>'Raw Data'!M237</f>
        <v>0.61</v>
      </c>
      <c r="P64" s="85">
        <f>'Raw Data'!N237</f>
        <v>0.35</v>
      </c>
      <c r="Q64" s="85">
        <f>'Raw Data'!O237</f>
        <v>0.6</v>
      </c>
      <c r="R64" s="85">
        <f>'Raw Data'!P237</f>
        <v>0.79</v>
      </c>
      <c r="S64" s="85">
        <f>'Raw Data'!Q237</f>
        <v>0.36</v>
      </c>
      <c r="T64" s="134">
        <f>((T49*1000)/(T66*1000000))</f>
        <v>0.55601393522315579</v>
      </c>
      <c r="U64" s="134">
        <f>((U49*1000)/(U66*1000000))</f>
        <v>0.74832694770709673</v>
      </c>
      <c r="V64" s="134">
        <f>((V49*1000)/(V66*1000000))</f>
        <v>0.72278565297692343</v>
      </c>
      <c r="W64" s="134">
        <f>((W49*1000)/(W66*1000000))</f>
        <v>0.41409846998889349</v>
      </c>
      <c r="X64" s="134">
        <f>((X49*1000)/(X66*1000000))</f>
        <v>0.61208212318213506</v>
      </c>
      <c r="Y64" s="134">
        <f>((Y49*1000)/(Y66*1000000))</f>
        <v>0.66308008642881444</v>
      </c>
      <c r="Z64" s="134">
        <f>((Z49*1000)/(Z66*1000000))</f>
        <v>0.78637963263513766</v>
      </c>
      <c r="AA64" s="134">
        <f>((AA49*1000)/(AA66*1000000))</f>
        <v>0.4877439735835708</v>
      </c>
      <c r="AB64" s="134">
        <f>((AB49*1000)/(AB66*1000000))</f>
        <v>0.64163457798639056</v>
      </c>
      <c r="AC64" s="134">
        <f>((AC49*1000)/(AC66*1000000))</f>
        <v>0.60505602240915446</v>
      </c>
      <c r="AD64" s="134">
        <f>((AD49*1000)/(AD66*1000000))</f>
        <v>0.70104015827077237</v>
      </c>
      <c r="AE64" s="134">
        <f>((AE49*1000)/(AE66*1000000))</f>
        <v>0.42146133740454661</v>
      </c>
      <c r="AF64" s="134">
        <f>((AF49*1000)/(AF66*1000000))</f>
        <v>0.65056620583795721</v>
      </c>
      <c r="AG64" s="134">
        <f>((AG49*1000)/(AG66*1000000))</f>
        <v>0.6039358805661742</v>
      </c>
      <c r="AH64" s="134">
        <f>((AH49*1000)/(AH66*1000000))</f>
        <v>0.70046260803808225</v>
      </c>
      <c r="AI64" s="134">
        <f>((AI49*1000)/(AI66*1000000))</f>
        <v>0.35065432856754858</v>
      </c>
      <c r="AJ64" s="134">
        <f>((AJ49*1000)/(AJ66*1000000))</f>
        <v>0.65084224745093466</v>
      </c>
      <c r="AK64" s="134">
        <f>((AK49*1000)/(AK66*1000000))</f>
        <v>0.63237916370369518</v>
      </c>
      <c r="AL64" s="134">
        <f>((AL49*1000)/(AL66*1000000))</f>
        <v>0.69166712841031619</v>
      </c>
      <c r="AM64" s="134">
        <f>((AM49*1000)/(AM66*1000000))</f>
        <v>0.32485437630254416</v>
      </c>
      <c r="AN64" s="133">
        <f>((AN49*1000)/(AN66*1000000))</f>
        <v>0.6142743292502717</v>
      </c>
      <c r="AO64" s="19"/>
    </row>
    <row r="65" spans="3:41" x14ac:dyDescent="0.3">
      <c r="C65" s="158" t="s">
        <v>283</v>
      </c>
      <c r="D65" s="132">
        <f>'Raw Data'!B239</f>
        <v>48.808999999999997</v>
      </c>
      <c r="E65" s="132">
        <f>'Raw Data'!C239</f>
        <v>48.518000000000001</v>
      </c>
      <c r="F65" s="132">
        <f>'Raw Data'!D239</f>
        <v>48.231999999999999</v>
      </c>
      <c r="G65" s="132">
        <f>'Raw Data'!E239</f>
        <v>47.814999999999998</v>
      </c>
      <c r="H65" s="132">
        <f>'Raw Data'!F239</f>
        <v>47.36</v>
      </c>
      <c r="I65" s="132">
        <f>'Raw Data'!G239</f>
        <v>47.73</v>
      </c>
      <c r="J65" s="132">
        <f>'Raw Data'!H239</f>
        <v>47.96</v>
      </c>
      <c r="K65" s="132">
        <f>'Raw Data'!I239</f>
        <v>47.01</v>
      </c>
      <c r="L65" s="132">
        <f>'Raw Data'!J239</f>
        <v>45.78</v>
      </c>
      <c r="M65" s="132">
        <f>'Raw Data'!K239</f>
        <v>45.9</v>
      </c>
      <c r="N65" s="132">
        <f>'Raw Data'!L239</f>
        <v>45.71</v>
      </c>
      <c r="O65" s="132">
        <f>'Raw Data'!M239</f>
        <v>45.83</v>
      </c>
      <c r="P65" s="132">
        <f>'Raw Data'!N239</f>
        <v>45.33</v>
      </c>
      <c r="Q65" s="132">
        <f>'Raw Data'!O239</f>
        <v>44.255000000000003</v>
      </c>
      <c r="R65" s="132">
        <f>'Raw Data'!P239</f>
        <v>44.164999999999999</v>
      </c>
      <c r="S65" s="132">
        <f>'Raw Data'!Q239</f>
        <v>43.682000000000002</v>
      </c>
      <c r="T65" s="131">
        <f t="shared" ref="T65:AN65" si="26">(1+T67)*S65</f>
        <v>43.324470248004907</v>
      </c>
      <c r="U65" s="131">
        <f t="shared" si="26"/>
        <v>42.94065603865517</v>
      </c>
      <c r="V65" s="131">
        <f t="shared" si="26"/>
        <v>42.478051435944138</v>
      </c>
      <c r="W65" s="131">
        <f t="shared" si="26"/>
        <v>42.021398811974784</v>
      </c>
      <c r="X65" s="131">
        <f t="shared" si="26"/>
        <v>41.660454204572204</v>
      </c>
      <c r="Y65" s="131">
        <f t="shared" si="26"/>
        <v>41.257089828971985</v>
      </c>
      <c r="Z65" s="131">
        <f t="shared" si="26"/>
        <v>40.866254137939464</v>
      </c>
      <c r="AA65" s="131">
        <f t="shared" si="26"/>
        <v>40.470345921481481</v>
      </c>
      <c r="AB65" s="131">
        <f t="shared" si="26"/>
        <v>40.072682665442727</v>
      </c>
      <c r="AC65" s="131">
        <f t="shared" si="26"/>
        <v>39.685252164056344</v>
      </c>
      <c r="AD65" s="131">
        <f t="shared" si="26"/>
        <v>39.308724814839344</v>
      </c>
      <c r="AE65" s="131">
        <f t="shared" si="26"/>
        <v>38.929884740456231</v>
      </c>
      <c r="AF65" s="131">
        <f t="shared" si="26"/>
        <v>38.554985343105102</v>
      </c>
      <c r="AG65" s="131">
        <f t="shared" si="26"/>
        <v>38.182687789104918</v>
      </c>
      <c r="AH65" s="131">
        <f t="shared" si="26"/>
        <v>37.814186500383968</v>
      </c>
      <c r="AI65" s="131">
        <f t="shared" si="26"/>
        <v>37.45034476005894</v>
      </c>
      <c r="AJ65" s="131">
        <f t="shared" si="26"/>
        <v>37.090293228980379</v>
      </c>
      <c r="AK65" s="131">
        <f t="shared" si="26"/>
        <v>36.732922743360525</v>
      </c>
      <c r="AL65" s="131">
        <f t="shared" si="26"/>
        <v>36.379010320013862</v>
      </c>
      <c r="AM65" s="131">
        <f t="shared" si="26"/>
        <v>36.028479688079045</v>
      </c>
      <c r="AN65" s="130">
        <f t="shared" si="26"/>
        <v>35.681451239291498</v>
      </c>
      <c r="AO65" s="19"/>
    </row>
    <row r="66" spans="3:41" x14ac:dyDescent="0.3">
      <c r="C66" s="158" t="s">
        <v>284</v>
      </c>
      <c r="D66" s="132">
        <f>'Raw Data'!B240</f>
        <v>50.44</v>
      </c>
      <c r="E66" s="132">
        <f>'Raw Data'!C240</f>
        <v>50.036999999999999</v>
      </c>
      <c r="F66" s="132">
        <f>'Raw Data'!D240</f>
        <v>49.597999999999999</v>
      </c>
      <c r="G66" s="132">
        <f>'Raw Data'!E240</f>
        <v>49.212000000000003</v>
      </c>
      <c r="H66" s="132">
        <f>'Raw Data'!F240</f>
        <v>48.676000000000002</v>
      </c>
      <c r="I66" s="132">
        <f>'Raw Data'!G240</f>
        <v>49.21</v>
      </c>
      <c r="J66" s="132">
        <f>'Raw Data'!H240</f>
        <v>49.046999999999997</v>
      </c>
      <c r="K66" s="132">
        <f>'Raw Data'!I240</f>
        <v>47.518999999999998</v>
      </c>
      <c r="L66" s="132">
        <f>'Raw Data'!J240</f>
        <v>46.862000000000002</v>
      </c>
      <c r="M66" s="132">
        <f>'Raw Data'!K240</f>
        <v>46.573999999999998</v>
      </c>
      <c r="N66" s="132">
        <f>'Raw Data'!L240</f>
        <v>46.426000000000002</v>
      </c>
      <c r="O66" s="132">
        <f>'Raw Data'!M240</f>
        <v>46.368000000000002</v>
      </c>
      <c r="P66" s="132">
        <f>'Raw Data'!N240</f>
        <v>45.66</v>
      </c>
      <c r="Q66" s="132">
        <f>'Raw Data'!O240</f>
        <v>44.984000000000002</v>
      </c>
      <c r="R66" s="132">
        <f>'Raw Data'!P240</f>
        <v>44.786000000000001</v>
      </c>
      <c r="S66" s="132">
        <f>'Raw Data'!Q240</f>
        <v>44.186</v>
      </c>
      <c r="T66" s="131">
        <f t="shared" ref="T66:AN66" si="27">(1+T68)*S66</f>
        <v>43.800846254024293</v>
      </c>
      <c r="U66" s="131">
        <f t="shared" si="27"/>
        <v>43.378614948009684</v>
      </c>
      <c r="V66" s="131">
        <f t="shared" si="27"/>
        <v>42.89979250319108</v>
      </c>
      <c r="W66" s="131">
        <f t="shared" si="27"/>
        <v>42.456506455672837</v>
      </c>
      <c r="X66" s="131">
        <f t="shared" si="27"/>
        <v>42.049445320536208</v>
      </c>
      <c r="Y66" s="131">
        <f t="shared" si="27"/>
        <v>41.609941144003017</v>
      </c>
      <c r="Z66" s="131">
        <f t="shared" si="27"/>
        <v>41.195453993228341</v>
      </c>
      <c r="AA66" s="131">
        <f t="shared" si="27"/>
        <v>40.776550299481222</v>
      </c>
      <c r="AB66" s="131">
        <f t="shared" si="27"/>
        <v>40.358311924972227</v>
      </c>
      <c r="AC66" s="131">
        <f t="shared" si="27"/>
        <v>39.94961920619135</v>
      </c>
      <c r="AD66" s="131">
        <f t="shared" si="27"/>
        <v>39.546439771966334</v>
      </c>
      <c r="AE66" s="131">
        <f t="shared" si="27"/>
        <v>39.144004264096061</v>
      </c>
      <c r="AF66" s="131">
        <f t="shared" si="27"/>
        <v>38.747463394687976</v>
      </c>
      <c r="AG66" s="131">
        <f t="shared" si="27"/>
        <v>38.353847856587436</v>
      </c>
      <c r="AH66" s="131">
        <f t="shared" si="27"/>
        <v>37.96429607095417</v>
      </c>
      <c r="AI66" s="131">
        <f t="shared" si="27"/>
        <v>37.579333937909219</v>
      </c>
      <c r="AJ66" s="131">
        <f t="shared" si="27"/>
        <v>37.19819078472635</v>
      </c>
      <c r="AK66" s="131">
        <f t="shared" si="27"/>
        <v>36.820602325176168</v>
      </c>
      <c r="AL66" s="131">
        <f t="shared" si="27"/>
        <v>36.447003488723531</v>
      </c>
      <c r="AM66" s="131">
        <f t="shared" si="27"/>
        <v>36.077097239829989</v>
      </c>
      <c r="AN66" s="130">
        <f t="shared" si="27"/>
        <v>35.711001334612206</v>
      </c>
      <c r="AO66" s="19"/>
    </row>
    <row r="67" spans="3:41" x14ac:dyDescent="0.3">
      <c r="C67" s="158" t="s">
        <v>285</v>
      </c>
      <c r="D67" s="153"/>
      <c r="E67" s="65">
        <f t="shared" ref="E67:S67" si="28">E65/D65-1</f>
        <v>-5.962015202114257E-3</v>
      </c>
      <c r="F67" s="65">
        <f t="shared" si="28"/>
        <v>-5.8947194855517582E-3</v>
      </c>
      <c r="G67" s="65">
        <f t="shared" si="28"/>
        <v>-8.6457123901144683E-3</v>
      </c>
      <c r="H67" s="65">
        <f t="shared" si="28"/>
        <v>-9.515842308898792E-3</v>
      </c>
      <c r="I67" s="65">
        <f t="shared" si="28"/>
        <v>7.8125E-3</v>
      </c>
      <c r="J67" s="65">
        <f t="shared" si="28"/>
        <v>4.8187722606327643E-3</v>
      </c>
      <c r="K67" s="65">
        <f t="shared" si="28"/>
        <v>-1.9808173477898317E-2</v>
      </c>
      <c r="L67" s="65">
        <f t="shared" si="28"/>
        <v>-2.616464582003819E-2</v>
      </c>
      <c r="M67" s="65">
        <f t="shared" si="28"/>
        <v>2.6212319790301919E-3</v>
      </c>
      <c r="N67" s="65">
        <f t="shared" si="28"/>
        <v>-4.1394335511981684E-3</v>
      </c>
      <c r="O67" s="65">
        <f t="shared" si="28"/>
        <v>2.6252461168234653E-3</v>
      </c>
      <c r="P67" s="65">
        <f t="shared" si="28"/>
        <v>-1.0909884355225885E-2</v>
      </c>
      <c r="Q67" s="65">
        <f t="shared" si="28"/>
        <v>-2.3714979042576578E-2</v>
      </c>
      <c r="R67" s="65">
        <f t="shared" si="28"/>
        <v>-2.0336685120325715E-3</v>
      </c>
      <c r="S67" s="65">
        <f t="shared" si="28"/>
        <v>-1.093626174572615E-2</v>
      </c>
      <c r="T67" s="65">
        <f t="shared" ref="T67:AC68" si="29">AVERAGE(N67:S67)</f>
        <v>-8.1848301816559808E-3</v>
      </c>
      <c r="U67" s="65">
        <f t="shared" si="29"/>
        <v>-8.8590629533989492E-3</v>
      </c>
      <c r="V67" s="65">
        <f t="shared" si="29"/>
        <v>-1.0773114465102686E-2</v>
      </c>
      <c r="W67" s="65">
        <f t="shared" si="29"/>
        <v>-1.0750319483415488E-2</v>
      </c>
      <c r="X67" s="65">
        <f t="shared" si="29"/>
        <v>-8.5895428902219711E-3</v>
      </c>
      <c r="Y67" s="65">
        <f t="shared" si="29"/>
        <v>-9.682188619920205E-3</v>
      </c>
      <c r="Z67" s="65">
        <f t="shared" si="29"/>
        <v>-9.4731764322858805E-3</v>
      </c>
      <c r="AA67" s="65">
        <f t="shared" si="29"/>
        <v>-9.6879008073908635E-3</v>
      </c>
      <c r="AB67" s="65">
        <f t="shared" si="29"/>
        <v>-9.8260404497228487E-3</v>
      </c>
      <c r="AC67" s="65">
        <f t="shared" si="29"/>
        <v>-9.6681947804928767E-3</v>
      </c>
      <c r="AD67" s="65">
        <f t="shared" ref="AD67:AM68" si="30">AVERAGE(X67:AC67)</f>
        <v>-9.4878406633391085E-3</v>
      </c>
      <c r="AE67" s="65">
        <f t="shared" si="30"/>
        <v>-9.6375569588586316E-3</v>
      </c>
      <c r="AF67" s="65">
        <f t="shared" si="30"/>
        <v>-9.6301183486817016E-3</v>
      </c>
      <c r="AG67" s="65">
        <f t="shared" si="30"/>
        <v>-9.6562753347476712E-3</v>
      </c>
      <c r="AH67" s="65">
        <f t="shared" si="30"/>
        <v>-9.6510044226404742E-3</v>
      </c>
      <c r="AI67" s="65">
        <f t="shared" si="30"/>
        <v>-9.6218317514600773E-3</v>
      </c>
      <c r="AJ67" s="65">
        <f t="shared" si="30"/>
        <v>-9.6141045799546122E-3</v>
      </c>
      <c r="AK67" s="65">
        <f t="shared" si="30"/>
        <v>-9.6351485660571955E-3</v>
      </c>
      <c r="AL67" s="65">
        <f t="shared" si="30"/>
        <v>-9.6347471672569556E-3</v>
      </c>
      <c r="AM67" s="65">
        <f t="shared" si="30"/>
        <v>-9.6355186370194971E-3</v>
      </c>
      <c r="AN67" s="154">
        <f t="shared" ref="AN67:AN68" si="31">AVERAGE(AH67:AM67)</f>
        <v>-9.6320591873981353E-3</v>
      </c>
      <c r="AO67" s="19"/>
    </row>
    <row r="68" spans="3:41" ht="15" thickBot="1" x14ac:dyDescent="0.35">
      <c r="C68" s="139" t="s">
        <v>286</v>
      </c>
      <c r="D68" s="129"/>
      <c r="E68" s="138">
        <f t="shared" ref="E68:S68" si="32">E66/D66-1</f>
        <v>-7.9896907216494562E-3</v>
      </c>
      <c r="F68" s="138">
        <f t="shared" si="32"/>
        <v>-8.7735076043727878E-3</v>
      </c>
      <c r="G68" s="138">
        <f t="shared" si="32"/>
        <v>-7.7825718778982145E-3</v>
      </c>
      <c r="H68" s="138">
        <f t="shared" si="32"/>
        <v>-1.0891652442493682E-2</v>
      </c>
      <c r="I68" s="138">
        <f t="shared" si="32"/>
        <v>1.0970498808447582E-2</v>
      </c>
      <c r="J68" s="138">
        <f t="shared" si="32"/>
        <v>-3.3123348912823536E-3</v>
      </c>
      <c r="K68" s="138">
        <f t="shared" si="32"/>
        <v>-3.1153791261443131E-2</v>
      </c>
      <c r="L68" s="138">
        <f t="shared" si="32"/>
        <v>-1.3826048527957213E-2</v>
      </c>
      <c r="M68" s="138">
        <f t="shared" si="32"/>
        <v>-6.1457044086894452E-3</v>
      </c>
      <c r="N68" s="138">
        <f t="shared" si="32"/>
        <v>-3.1777386524669549E-3</v>
      </c>
      <c r="O68" s="138">
        <f t="shared" si="32"/>
        <v>-1.2492999612285782E-3</v>
      </c>
      <c r="P68" s="138">
        <f t="shared" si="32"/>
        <v>-1.5269151138716519E-2</v>
      </c>
      <c r="Q68" s="138">
        <f t="shared" si="32"/>
        <v>-1.4805081033727463E-2</v>
      </c>
      <c r="R68" s="138">
        <f t="shared" si="32"/>
        <v>-4.4015650008891738E-3</v>
      </c>
      <c r="S68" s="138">
        <f t="shared" si="32"/>
        <v>-1.3397043719019397E-2</v>
      </c>
      <c r="T68" s="138">
        <f t="shared" si="29"/>
        <v>-8.7166465843413476E-3</v>
      </c>
      <c r="U68" s="138">
        <f t="shared" si="29"/>
        <v>-9.6397979063204131E-3</v>
      </c>
      <c r="V68" s="138">
        <f t="shared" si="29"/>
        <v>-1.1038214230502386E-2</v>
      </c>
      <c r="W68" s="138">
        <f t="shared" si="29"/>
        <v>-1.0333058079133364E-2</v>
      </c>
      <c r="X68" s="138">
        <f t="shared" si="29"/>
        <v>-9.5877209200343465E-3</v>
      </c>
      <c r="Y68" s="138">
        <f t="shared" si="29"/>
        <v>-1.0452080239891874E-2</v>
      </c>
      <c r="Z68" s="138">
        <f t="shared" si="29"/>
        <v>-9.9612529933706222E-3</v>
      </c>
      <c r="AA68" s="138">
        <f t="shared" si="29"/>
        <v>-1.0168687394875501E-2</v>
      </c>
      <c r="AB68" s="138">
        <f t="shared" si="29"/>
        <v>-1.0256835642968016E-2</v>
      </c>
      <c r="AC68" s="138">
        <f t="shared" si="29"/>
        <v>-1.0126605878378955E-2</v>
      </c>
      <c r="AD68" s="138">
        <f t="shared" si="30"/>
        <v>-1.009219717825322E-2</v>
      </c>
      <c r="AE68" s="138">
        <f t="shared" si="30"/>
        <v>-1.0176276554623033E-2</v>
      </c>
      <c r="AF68" s="138">
        <f t="shared" si="30"/>
        <v>-1.0130309273744892E-2</v>
      </c>
      <c r="AG68" s="138">
        <f t="shared" si="30"/>
        <v>-1.0158485320473936E-2</v>
      </c>
      <c r="AH68" s="138">
        <f t="shared" si="30"/>
        <v>-1.0156784974740341E-2</v>
      </c>
      <c r="AI68" s="138">
        <f t="shared" si="30"/>
        <v>-1.0140109863369062E-2</v>
      </c>
      <c r="AJ68" s="138">
        <f t="shared" si="30"/>
        <v>-1.014236052753408E-2</v>
      </c>
      <c r="AK68" s="138">
        <f t="shared" si="30"/>
        <v>-1.0150721085747558E-2</v>
      </c>
      <c r="AL68" s="138">
        <f t="shared" si="30"/>
        <v>-1.0146461840934977E-2</v>
      </c>
      <c r="AM68" s="138">
        <f t="shared" si="30"/>
        <v>-1.0149153935466658E-2</v>
      </c>
      <c r="AN68" s="128">
        <f t="shared" si="31"/>
        <v>-1.0147598704632112E-2</v>
      </c>
      <c r="AO68" s="19"/>
    </row>
    <row r="69" spans="3:41" x14ac:dyDescent="0.3"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3:41" x14ac:dyDescent="0.3">
      <c r="D70" s="17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3:41" ht="16.5" customHeight="1" x14ac:dyDescent="0.3">
      <c r="C71" s="123" t="s">
        <v>248</v>
      </c>
      <c r="D71" s="122" t="str">
        <f>D62</f>
        <v xml:space="preserve"> 2015Q4 </v>
      </c>
      <c r="E71" s="122" t="str">
        <f>E62</f>
        <v xml:space="preserve"> 2016Q1 </v>
      </c>
      <c r="F71" s="122" t="str">
        <f>F62</f>
        <v xml:space="preserve"> 2016Q2 </v>
      </c>
      <c r="G71" s="122" t="str">
        <f>G62</f>
        <v xml:space="preserve"> 2016Q3 </v>
      </c>
      <c r="H71" s="122" t="str">
        <f>H62</f>
        <v xml:space="preserve"> 2016Q4 </v>
      </c>
      <c r="I71" s="122" t="str">
        <f>I62</f>
        <v xml:space="preserve"> 2017Q1 </v>
      </c>
      <c r="J71" s="122" t="str">
        <f>J62</f>
        <v xml:space="preserve"> 2017Q2 </v>
      </c>
      <c r="K71" s="122" t="str">
        <f>K62</f>
        <v xml:space="preserve"> 2017Q3 </v>
      </c>
      <c r="L71" s="122" t="str">
        <f>L62</f>
        <v xml:space="preserve"> 2017Q4 </v>
      </c>
      <c r="M71" s="122" t="str">
        <f>M62</f>
        <v xml:space="preserve"> 2018Q1 </v>
      </c>
      <c r="N71" s="122" t="str">
        <f>N62</f>
        <v xml:space="preserve"> 2018Q2 </v>
      </c>
      <c r="O71" s="122" t="str">
        <f>O62</f>
        <v xml:space="preserve"> 2018Q3 </v>
      </c>
      <c r="P71" s="122" t="str">
        <f>P62</f>
        <v xml:space="preserve"> 2018Q4 </v>
      </c>
      <c r="Q71" s="122" t="str">
        <f>Q62</f>
        <v xml:space="preserve"> 2019Q1 </v>
      </c>
      <c r="R71" s="122" t="str">
        <f>R62</f>
        <v xml:space="preserve"> 2019Q2 </v>
      </c>
      <c r="S71" s="122" t="str">
        <f>S62</f>
        <v xml:space="preserve"> 2019Q3 </v>
      </c>
      <c r="T71" s="114" t="str">
        <f>T62</f>
        <v xml:space="preserve">2019Q4 </v>
      </c>
      <c r="U71" s="114" t="str">
        <f>U62</f>
        <v xml:space="preserve">2020Q1 </v>
      </c>
      <c r="V71" s="114" t="str">
        <f>V62</f>
        <v>2020Q2</v>
      </c>
      <c r="W71" s="114" t="str">
        <f>W62</f>
        <v>2020Q3</v>
      </c>
      <c r="X71" s="114" t="str">
        <f>X62</f>
        <v>2020Q4</v>
      </c>
      <c r="Y71" s="114" t="str">
        <f>Y62</f>
        <v>2021Q1</v>
      </c>
      <c r="Z71" s="114" t="str">
        <f>Z62</f>
        <v>2021Q2</v>
      </c>
      <c r="AA71" s="114" t="str">
        <f>AA62</f>
        <v>2021Q3</v>
      </c>
      <c r="AB71" s="114" t="str">
        <f>AB62</f>
        <v>2021Q4</v>
      </c>
      <c r="AC71" s="114" t="str">
        <f>AC62</f>
        <v>2022Q1</v>
      </c>
      <c r="AD71" s="114" t="str">
        <f>AD62</f>
        <v>2022Q2</v>
      </c>
      <c r="AE71" s="114" t="str">
        <f>AE62</f>
        <v>2022Q3</v>
      </c>
      <c r="AF71" s="114" t="str">
        <f>AF62</f>
        <v>2022Q4</v>
      </c>
      <c r="AG71" s="114" t="str">
        <f>AG62</f>
        <v>2023Q1</v>
      </c>
      <c r="AH71" s="114" t="str">
        <f>AH62</f>
        <v>2023Q2</v>
      </c>
      <c r="AI71" s="114" t="str">
        <f>AI62</f>
        <v>2023Q3</v>
      </c>
      <c r="AJ71" s="114" t="str">
        <f>AJ62</f>
        <v>2023Q4</v>
      </c>
      <c r="AK71" s="114" t="str">
        <f>AK62</f>
        <v>2024Q1</v>
      </c>
      <c r="AL71" s="114" t="str">
        <f>AL62</f>
        <v>2024Q2</v>
      </c>
      <c r="AM71" s="114" t="str">
        <f>AM62</f>
        <v>2024Q3</v>
      </c>
      <c r="AN71" s="114" t="str">
        <f>AN62</f>
        <v>2024Q4</v>
      </c>
    </row>
    <row r="72" spans="3:41" x14ac:dyDescent="0.3">
      <c r="C72" s="25" t="s">
        <v>245</v>
      </c>
      <c r="D72" s="27">
        <f>D16/D15</f>
        <v>0.23762577324088291</v>
      </c>
      <c r="E72" s="27">
        <f>E16/E15</f>
        <v>0.23618322788982343</v>
      </c>
      <c r="F72" s="27">
        <f>F16/F15</f>
        <v>0.22712762721387392</v>
      </c>
      <c r="G72" s="27">
        <f>G16/G15</f>
        <v>0.23006046234228186</v>
      </c>
      <c r="H72" s="27">
        <f>H16/H15</f>
        <v>0.23225554011798138</v>
      </c>
      <c r="I72" s="27">
        <f>I16/I15</f>
        <v>0.22920312516639274</v>
      </c>
      <c r="J72" s="27">
        <f>J16/J15</f>
        <v>0.22598351550970486</v>
      </c>
      <c r="K72" s="27">
        <f>K16/K15</f>
        <v>0.22948295978336022</v>
      </c>
      <c r="L72" s="27">
        <f>L16/L15</f>
        <v>0.23436775880310939</v>
      </c>
      <c r="M72" s="27">
        <f>M16/M15</f>
        <v>0.22955479504769136</v>
      </c>
      <c r="N72" s="27">
        <f>N16/N15</f>
        <v>0.22418992063937995</v>
      </c>
      <c r="O72" s="27">
        <f>O16/O15</f>
        <v>0.22979344877947006</v>
      </c>
      <c r="P72" s="27">
        <f>P16/P15</f>
        <v>0.23040220112619733</v>
      </c>
      <c r="Q72" s="27">
        <f>Q16/Q15</f>
        <v>0.227174839569561</v>
      </c>
      <c r="R72" s="27">
        <f>R16/R15</f>
        <v>0.22307992267421117</v>
      </c>
      <c r="S72" s="27">
        <f>S16/S15</f>
        <v>0.22665445940232143</v>
      </c>
      <c r="T72" s="111">
        <f t="shared" ref="T72:AN72" si="33">AVERAGE(D72,H72,L72,P72)</f>
        <v>0.23366281832204275</v>
      </c>
      <c r="U72" s="34">
        <f>U16/U15</f>
        <v>0.22085247684775175</v>
      </c>
      <c r="V72" s="34">
        <f>V16/V15</f>
        <v>0.21959370578121554</v>
      </c>
      <c r="W72" s="34">
        <f>W16/W15</f>
        <v>0.22428295436825726</v>
      </c>
      <c r="X72" s="34">
        <f>X16/X15</f>
        <v>0.2313201629180377</v>
      </c>
      <c r="Y72" s="111">
        <f t="shared" si="33"/>
        <v>0.22669630915784922</v>
      </c>
      <c r="Z72" s="111">
        <f t="shared" si="33"/>
        <v>0.22321176615112787</v>
      </c>
      <c r="AA72" s="111">
        <f t="shared" si="33"/>
        <v>0.22755345558335224</v>
      </c>
      <c r="AB72" s="111">
        <f t="shared" si="33"/>
        <v>0.23243823529234678</v>
      </c>
      <c r="AC72" s="111">
        <f t="shared" si="33"/>
        <v>0.22606960515571334</v>
      </c>
      <c r="AD72" s="111">
        <f t="shared" si="33"/>
        <v>0.2225188288114836</v>
      </c>
      <c r="AE72" s="111">
        <f t="shared" si="33"/>
        <v>0.22707107953335026</v>
      </c>
      <c r="AF72" s="111">
        <f t="shared" si="33"/>
        <v>0.23195585441465613</v>
      </c>
      <c r="AG72" s="111">
        <f t="shared" si="33"/>
        <v>0.22519830768271881</v>
      </c>
      <c r="AH72" s="111">
        <f t="shared" si="33"/>
        <v>0.22210105585450957</v>
      </c>
      <c r="AI72" s="111">
        <f t="shared" si="33"/>
        <v>0.22639048722182031</v>
      </c>
      <c r="AJ72" s="111">
        <f t="shared" si="33"/>
        <v>0.23234426773677083</v>
      </c>
      <c r="AK72" s="111">
        <f t="shared" si="33"/>
        <v>0.22470417471100829</v>
      </c>
      <c r="AL72" s="111">
        <f t="shared" si="33"/>
        <v>0.22185633914958414</v>
      </c>
      <c r="AM72" s="111">
        <f t="shared" si="33"/>
        <v>0.22632449417669503</v>
      </c>
      <c r="AN72" s="66">
        <f t="shared" si="33"/>
        <v>0.23201463009045287</v>
      </c>
    </row>
    <row r="73" spans="3:41" x14ac:dyDescent="0.3">
      <c r="C73" s="64" t="s">
        <v>246</v>
      </c>
      <c r="D73" s="65">
        <f>D17/D15</f>
        <v>0.76237422675911704</v>
      </c>
      <c r="E73" s="65">
        <f>E17/E15</f>
        <v>0.76381677211017662</v>
      </c>
      <c r="F73" s="65">
        <f>F17/F15</f>
        <v>0.77287237278612608</v>
      </c>
      <c r="G73" s="65">
        <f>G17/G15</f>
        <v>0.76993953765771816</v>
      </c>
      <c r="H73" s="65">
        <f>H17/H15</f>
        <v>0.76774445988201867</v>
      </c>
      <c r="I73" s="65">
        <f>I17/I15</f>
        <v>0.77079687483360726</v>
      </c>
      <c r="J73" s="65">
        <f>J17/J15</f>
        <v>0.77401648449029514</v>
      </c>
      <c r="K73" s="65">
        <f>K17/K15</f>
        <v>0.7705170402166398</v>
      </c>
      <c r="L73" s="65">
        <f>L17/L15</f>
        <v>0.76563224119689055</v>
      </c>
      <c r="M73" s="65">
        <f>M17/M15</f>
        <v>0.77044520495230862</v>
      </c>
      <c r="N73" s="65">
        <f>N17/N15</f>
        <v>0.77581007936062008</v>
      </c>
      <c r="O73" s="65">
        <f>O17/O15</f>
        <v>0.77020655122052994</v>
      </c>
      <c r="P73" s="65">
        <f>P17/P15</f>
        <v>0.76959779887380264</v>
      </c>
      <c r="Q73" s="65">
        <f>Q17/Q15</f>
        <v>0.77282516043043903</v>
      </c>
      <c r="R73" s="65">
        <f>R17/R15</f>
        <v>0.77692007732578883</v>
      </c>
      <c r="S73" s="65">
        <f>S17/S15</f>
        <v>0.77334554059767857</v>
      </c>
      <c r="T73" s="65">
        <f>T17/T15</f>
        <v>0.76633718167795728</v>
      </c>
      <c r="U73" s="65">
        <f>U17/U15</f>
        <v>0.77914752315224822</v>
      </c>
      <c r="V73" s="65">
        <f>V17/V15</f>
        <v>0.78040629421878449</v>
      </c>
      <c r="W73" s="65">
        <f>W17/W15</f>
        <v>0.77571704563174271</v>
      </c>
      <c r="X73" s="65">
        <f>X17/X15</f>
        <v>0.7686798370819623</v>
      </c>
      <c r="Y73" s="65">
        <f>Y17/Y15</f>
        <v>0.77330369084215078</v>
      </c>
      <c r="Z73" s="65">
        <f>Z17/Z15</f>
        <v>0.77678823384887208</v>
      </c>
      <c r="AA73" s="65">
        <f>AA17/AA15</f>
        <v>0.77244654441664784</v>
      </c>
      <c r="AB73" s="65">
        <f>AB17/AB15</f>
        <v>0.76756176470765325</v>
      </c>
      <c r="AC73" s="65">
        <f>AC17/AC15</f>
        <v>0.77393039484428661</v>
      </c>
      <c r="AD73" s="65">
        <f>AD17/AD15</f>
        <v>0.77748117118851634</v>
      </c>
      <c r="AE73" s="65">
        <f>AE17/AE15</f>
        <v>0.77292892046664974</v>
      </c>
      <c r="AF73" s="65">
        <f>AF17/AF15</f>
        <v>0.76804414558534384</v>
      </c>
      <c r="AG73" s="65">
        <f>AG17/AG15</f>
        <v>0.77480169231728113</v>
      </c>
      <c r="AH73" s="65">
        <f>AH17/AH15</f>
        <v>0.77789894414549043</v>
      </c>
      <c r="AI73" s="65">
        <f>AI17/AI15</f>
        <v>0.77360951277817969</v>
      </c>
      <c r="AJ73" s="65">
        <f>AJ17/AJ15</f>
        <v>0.76765573226322914</v>
      </c>
      <c r="AK73" s="65">
        <f>AK17/AK15</f>
        <v>0.77529582528899177</v>
      </c>
      <c r="AL73" s="65">
        <f>AL17/AL15</f>
        <v>0.77814366085041575</v>
      </c>
      <c r="AM73" s="65">
        <f>AM17/AM15</f>
        <v>0.77367550582330491</v>
      </c>
      <c r="AN73" s="67">
        <f>AN17/AN15</f>
        <v>0.76798536990954713</v>
      </c>
    </row>
    <row r="74" spans="3:41" x14ac:dyDescent="0.3">
      <c r="C74" s="64" t="s">
        <v>247</v>
      </c>
      <c r="D74" s="65">
        <f>D18/D$15</f>
        <v>0.32847291687624919</v>
      </c>
      <c r="E74" s="65">
        <f>E18/E$15</f>
        <v>0.33530855546304539</v>
      </c>
      <c r="F74" s="65">
        <f>F18/F$15</f>
        <v>0.33140739574349304</v>
      </c>
      <c r="G74" s="65">
        <f>G18/G$15</f>
        <v>0.33314464892199891</v>
      </c>
      <c r="H74" s="65">
        <f>H18/H$15</f>
        <v>0.33584239968432189</v>
      </c>
      <c r="I74" s="65">
        <f>I18/I$15</f>
        <v>0.34402920702984952</v>
      </c>
      <c r="J74" s="65">
        <f>J18/J$15</f>
        <v>0.33878487863000095</v>
      </c>
      <c r="K74" s="65">
        <f>K18/K$15</f>
        <v>0.34834135169393871</v>
      </c>
      <c r="L74" s="65">
        <f>L18/L$15</f>
        <v>0.34492099717565994</v>
      </c>
      <c r="M74" s="65">
        <f>M18/M$15</f>
        <v>0.35843351342661239</v>
      </c>
      <c r="N74" s="65">
        <f>N18/N$15</f>
        <v>0.35995430081437857</v>
      </c>
      <c r="O74" s="65">
        <f>O18/O$15</f>
        <v>0.35372591974407119</v>
      </c>
      <c r="P74" s="65">
        <f>P18/P$15</f>
        <v>0.35837000452871459</v>
      </c>
      <c r="Q74" s="65">
        <f>Q18/Q$15</f>
        <v>0.36249689314590455</v>
      </c>
      <c r="R74" s="65">
        <f>R18/R$15</f>
        <v>0.36160757991852582</v>
      </c>
      <c r="S74" s="65">
        <f>S18/S$15</f>
        <v>0.36417202013175659</v>
      </c>
      <c r="T74" s="32">
        <f>AVERAGE(D74,H74,L74,P74)</f>
        <v>0.3419015795662364</v>
      </c>
      <c r="U74" s="34">
        <f>U18/U$15</f>
        <v>0.36450091324611117</v>
      </c>
      <c r="V74" s="34">
        <f>V18/V$15</f>
        <v>0.36817069370860522</v>
      </c>
      <c r="W74" s="34">
        <f>W18/W$15</f>
        <v>0.37272700805191361</v>
      </c>
      <c r="X74" s="34">
        <f>X18/X$15</f>
        <v>0.35008803973989328</v>
      </c>
      <c r="Y74" s="32">
        <f t="shared" ref="Y74:AN74" si="34">AVERAGE(I74,M74,Q74,U74)</f>
        <v>0.35736513171211942</v>
      </c>
      <c r="Z74" s="32">
        <f t="shared" si="34"/>
        <v>0.3571293632678777</v>
      </c>
      <c r="AA74" s="32">
        <f t="shared" si="34"/>
        <v>0.35974157490542003</v>
      </c>
      <c r="AB74" s="32">
        <f t="shared" si="34"/>
        <v>0.34882015525262605</v>
      </c>
      <c r="AC74" s="32">
        <f t="shared" si="34"/>
        <v>0.36069911288268686</v>
      </c>
      <c r="AD74" s="32">
        <f t="shared" si="34"/>
        <v>0.3617154844273468</v>
      </c>
      <c r="AE74" s="32">
        <f t="shared" si="34"/>
        <v>0.36259163070829037</v>
      </c>
      <c r="AF74" s="32">
        <f t="shared" si="34"/>
        <v>0.34979494477186757</v>
      </c>
      <c r="AG74" s="32">
        <f t="shared" si="34"/>
        <v>0.36126551274670549</v>
      </c>
      <c r="AH74" s="32">
        <f t="shared" si="34"/>
        <v>0.36215578033058893</v>
      </c>
      <c r="AI74" s="32">
        <f t="shared" si="34"/>
        <v>0.36480805844934516</v>
      </c>
      <c r="AJ74" s="32">
        <f t="shared" si="34"/>
        <v>0.34765117983265581</v>
      </c>
      <c r="AK74" s="32">
        <f t="shared" si="34"/>
        <v>0.36095766764690573</v>
      </c>
      <c r="AL74" s="32">
        <f t="shared" si="34"/>
        <v>0.36229283043360472</v>
      </c>
      <c r="AM74" s="32">
        <f t="shared" si="34"/>
        <v>0.36496706802874229</v>
      </c>
      <c r="AN74" s="116">
        <f t="shared" si="34"/>
        <v>0.34908857989926068</v>
      </c>
    </row>
    <row r="75" spans="3:41" x14ac:dyDescent="0.3">
      <c r="C75" s="64" t="str">
        <f>C19</f>
        <v>Other General Administrative Expense</v>
      </c>
      <c r="D75" s="65">
        <f>D19/D$15</f>
        <v>6.7771870450477473E-2</v>
      </c>
      <c r="E75" s="65">
        <f>E19/E$15</f>
        <v>6.3820564825634418E-2</v>
      </c>
      <c r="F75" s="65">
        <f>F19/F$15</f>
        <v>6.4031907698143722E-2</v>
      </c>
      <c r="G75" s="65">
        <f>G19/G$15</f>
        <v>6.4385430468306373E-2</v>
      </c>
      <c r="H75" s="65">
        <f>H19/H$15</f>
        <v>6.4433818677401486E-2</v>
      </c>
      <c r="I75" s="65">
        <f>I19/I$15</f>
        <v>6.4404198599283674E-2</v>
      </c>
      <c r="J75" s="65">
        <f>J19/J$15</f>
        <v>6.1935286881721938E-2</v>
      </c>
      <c r="K75" s="65">
        <f>K19/K$15</f>
        <v>6.367394560958746E-2</v>
      </c>
      <c r="L75" s="65">
        <f>L19/L$15</f>
        <v>6.0486346108444167E-2</v>
      </c>
      <c r="M75" s="65">
        <f>M19/M$15</f>
        <v>6.7169833264066683E-2</v>
      </c>
      <c r="N75" s="65">
        <f>N19/N$15</f>
        <v>7.0528962965611536E-2</v>
      </c>
      <c r="O75" s="65">
        <f>O19/O$15</f>
        <v>6.5145350858891435E-2</v>
      </c>
      <c r="P75" s="65">
        <f>P19/P$15</f>
        <v>6.2554365937230308E-2</v>
      </c>
      <c r="Q75" s="65">
        <f>Q19/Q$15</f>
        <v>6.5261451155249284E-2</v>
      </c>
      <c r="R75" s="65">
        <f>R19/R$15</f>
        <v>6.1805872445635492E-2</v>
      </c>
      <c r="S75" s="65">
        <f>S19/S$15</f>
        <v>6.7763956517588014E-2</v>
      </c>
      <c r="T75" s="32">
        <f>AVERAGE(D75,H75,L75,P75)</f>
        <v>6.3811600293388351E-2</v>
      </c>
      <c r="U75" s="32">
        <f t="shared" ref="U75:AN75" si="35">AVERAGE(E75,I75,M75,Q75)</f>
        <v>6.5164011961058518E-2</v>
      </c>
      <c r="V75" s="32">
        <f t="shared" si="35"/>
        <v>6.457550749777817E-2</v>
      </c>
      <c r="W75" s="32">
        <f t="shared" si="35"/>
        <v>6.5242170863593324E-2</v>
      </c>
      <c r="X75" s="32">
        <f t="shared" si="35"/>
        <v>6.2821532754116075E-2</v>
      </c>
      <c r="Y75" s="32">
        <f t="shared" si="35"/>
        <v>6.5499873744914547E-2</v>
      </c>
      <c r="Z75" s="32">
        <f t="shared" si="35"/>
        <v>6.4711407447686775E-2</v>
      </c>
      <c r="AA75" s="32">
        <f t="shared" si="35"/>
        <v>6.5456355962415058E-2</v>
      </c>
      <c r="AB75" s="32">
        <f t="shared" si="35"/>
        <v>6.2418461273294729E-2</v>
      </c>
      <c r="AC75" s="32">
        <f t="shared" si="35"/>
        <v>6.5773792531322262E-2</v>
      </c>
      <c r="AD75" s="32">
        <f t="shared" si="35"/>
        <v>6.5405437589177995E-2</v>
      </c>
      <c r="AE75" s="32">
        <f t="shared" si="35"/>
        <v>6.5901958550621947E-2</v>
      </c>
      <c r="AF75" s="32">
        <f t="shared" si="35"/>
        <v>6.2901490064507376E-2</v>
      </c>
      <c r="AG75" s="32">
        <f t="shared" si="35"/>
        <v>6.542478234813616E-2</v>
      </c>
      <c r="AH75" s="32">
        <f t="shared" si="35"/>
        <v>6.4124556245069603E-2</v>
      </c>
      <c r="AI75" s="32">
        <f t="shared" si="35"/>
        <v>6.6091110473554593E-2</v>
      </c>
      <c r="AJ75" s="32">
        <f t="shared" si="35"/>
        <v>6.2988271096326626E-2</v>
      </c>
      <c r="AK75" s="32">
        <f t="shared" si="35"/>
        <v>6.5465615146357875E-2</v>
      </c>
      <c r="AL75" s="32">
        <f t="shared" si="35"/>
        <v>6.4704227194928132E-2</v>
      </c>
      <c r="AM75" s="32">
        <f t="shared" si="35"/>
        <v>6.5672898962546231E-2</v>
      </c>
      <c r="AN75" s="116">
        <f t="shared" si="35"/>
        <v>6.2782438797061205E-2</v>
      </c>
    </row>
    <row r="76" spans="3:41" x14ac:dyDescent="0.3">
      <c r="C76" s="64" t="str">
        <f>C21</f>
        <v>Depreciation and Amortization Expenses</v>
      </c>
      <c r="D76" s="65">
        <f>D21/D$15</f>
        <v>4.158939793979588E-2</v>
      </c>
      <c r="E76" s="65">
        <f>E21/E$15</f>
        <v>3.8765164089125198E-2</v>
      </c>
      <c r="F76" s="65">
        <f>F21/F$15</f>
        <v>3.8401251113870688E-2</v>
      </c>
      <c r="G76" s="65">
        <f>G21/G$15</f>
        <v>3.8630901149605906E-2</v>
      </c>
      <c r="H76" s="65">
        <f>H21/H$15</f>
        <v>3.8881133257950812E-2</v>
      </c>
      <c r="I76" s="65">
        <f>I21/I$15</f>
        <v>4.1169559090279827E-2</v>
      </c>
      <c r="J76" s="65">
        <f>J21/J$15</f>
        <v>4.088132535723122E-2</v>
      </c>
      <c r="K76" s="65">
        <f>K21/K$15</f>
        <v>4.1410391219174926E-2</v>
      </c>
      <c r="L76" s="65">
        <f>L21/L$15</f>
        <v>4.0637269046807097E-2</v>
      </c>
      <c r="M76" s="65">
        <f>M21/M$15</f>
        <v>4.1050321790602654E-2</v>
      </c>
      <c r="N76" s="65">
        <f>N21/N$15</f>
        <v>4.0398829256332591E-2</v>
      </c>
      <c r="O76" s="65">
        <f>O21/O$15</f>
        <v>4.1883997496348843E-2</v>
      </c>
      <c r="P76" s="65">
        <f>P21/P$15</f>
        <v>4.1283078842358011E-2</v>
      </c>
      <c r="Q76" s="65">
        <f>Q21/Q$15</f>
        <v>3.56341568790337E-2</v>
      </c>
      <c r="R76" s="65">
        <f>R21/R$15</f>
        <v>3.5939898281741323E-2</v>
      </c>
      <c r="S76" s="65">
        <f>S21/S$15</f>
        <v>3.6386513359793773E-2</v>
      </c>
      <c r="T76" s="65">
        <f>T21/T$15</f>
        <v>3.6201182212320111E-2</v>
      </c>
      <c r="U76" s="65">
        <f>U21/U$15</f>
        <v>3.6026745941989236E-2</v>
      </c>
      <c r="V76" s="65">
        <f>V21/V$15</f>
        <v>3.8060413322917278E-2</v>
      </c>
      <c r="W76" s="65">
        <f>W21/W$15</f>
        <v>4.1117129390738964E-2</v>
      </c>
      <c r="X76" s="65">
        <f>X21/X$15</f>
        <v>4.210112791362533E-2</v>
      </c>
      <c r="Y76" s="65">
        <f>Y21/Y$15</f>
        <v>4.1264015404853548E-2</v>
      </c>
      <c r="Z76" s="65">
        <f>Z21/Z$15</f>
        <v>4.2864269167601429E-2</v>
      </c>
      <c r="AA76" s="65">
        <f>AA21/AA$15</f>
        <v>4.568174791671506E-2</v>
      </c>
      <c r="AB76" s="65">
        <f>AB21/AB$15</f>
        <v>4.596093129080836E-2</v>
      </c>
      <c r="AC76" s="65">
        <f>AC21/AC$15</f>
        <v>4.4999663380735883E-2</v>
      </c>
      <c r="AD76" s="65">
        <f>AD21/AD$15</f>
        <v>4.7151408845614112E-2</v>
      </c>
      <c r="AE76" s="65">
        <f>AE21/AE$15</f>
        <v>5.0403642646729932E-2</v>
      </c>
      <c r="AF76" s="65">
        <f>AF21/AF$15</f>
        <v>5.0053712653869264E-2</v>
      </c>
      <c r="AG76" s="65">
        <f>AG21/AG$15</f>
        <v>4.8679552729277931E-2</v>
      </c>
      <c r="AH76" s="65">
        <f>AH21/AH$15</f>
        <v>5.1141013121754841E-2</v>
      </c>
      <c r="AI76" s="65">
        <f>AI21/AI$15</f>
        <v>5.4885024736055339E-2</v>
      </c>
      <c r="AJ76" s="65">
        <f>AJ21/AJ$15</f>
        <v>5.4160024729397967E-2</v>
      </c>
      <c r="AK76" s="65">
        <f>AK21/AK$15</f>
        <v>5.2596088449944636E-2</v>
      </c>
      <c r="AL76" s="65">
        <f>AL21/AL$15</f>
        <v>5.5542628779897928E-2</v>
      </c>
      <c r="AM76" s="65">
        <f>AM21/AM$15</f>
        <v>5.9696901776590552E-2</v>
      </c>
      <c r="AN76" s="67">
        <f>AN21/AN$15</f>
        <v>5.8367299459594291E-2</v>
      </c>
    </row>
    <row r="77" spans="3:41" x14ac:dyDescent="0.3">
      <c r="C77" s="64" t="str">
        <f>C22</f>
        <v>Other Operating Expenses</v>
      </c>
      <c r="D77" s="65">
        <f>D22/D$15</f>
        <v>0.25090302387247765</v>
      </c>
      <c r="E77" s="65">
        <f>E22/E$15</f>
        <v>0.23815905203786214</v>
      </c>
      <c r="F77" s="65">
        <f>F22/F$15</f>
        <v>0.24027756404980119</v>
      </c>
      <c r="G77" s="65">
        <f>G22/G$15</f>
        <v>0.24438321625376327</v>
      </c>
      <c r="H77" s="65">
        <f>H22/H$15</f>
        <v>0.25023128728367594</v>
      </c>
      <c r="I77" s="65">
        <f>I22/I$15</f>
        <v>0.24248082268123941</v>
      </c>
      <c r="J77" s="65">
        <f>J22/J$15</f>
        <v>0.24351210541370033</v>
      </c>
      <c r="K77" s="65">
        <f>K22/K$15</f>
        <v>0.25530256107398019</v>
      </c>
      <c r="L77" s="65">
        <f>L22/L$15</f>
        <v>0.26037442179725961</v>
      </c>
      <c r="M77" s="65">
        <f>M22/M$15</f>
        <v>0.24983025396059841</v>
      </c>
      <c r="N77" s="65">
        <f>N22/N$15</f>
        <v>0.24171531995389217</v>
      </c>
      <c r="O77" s="65">
        <f>O22/O$15</f>
        <v>0.25075804993393142</v>
      </c>
      <c r="P77" s="65">
        <f>P22/P$15</f>
        <v>0.24864693969973767</v>
      </c>
      <c r="Q77" s="65">
        <f>Q22/Q$15</f>
        <v>0.25914249158855746</v>
      </c>
      <c r="R77" s="65">
        <f>R22/R$15</f>
        <v>0.25102838321067961</v>
      </c>
      <c r="S77" s="65">
        <f>S22/S$15</f>
        <v>0.25905144782246953</v>
      </c>
      <c r="T77" s="35">
        <f t="shared" ref="T77" si="36">AVERAGE(D77,H77,L77,P77)</f>
        <v>0.25253891816328772</v>
      </c>
      <c r="U77" s="35">
        <f t="shared" ref="U77" si="37">AVERAGE(E77,I77,M77,Q77)</f>
        <v>0.24740315506706434</v>
      </c>
      <c r="V77" s="35">
        <f t="shared" ref="V77" si="38">AVERAGE(F77,J77,N77,R77)</f>
        <v>0.24413334315701835</v>
      </c>
      <c r="W77" s="35">
        <f t="shared" ref="W77" si="39">AVERAGE(G77,K77,O77,S77)</f>
        <v>0.2523738187710361</v>
      </c>
      <c r="X77" s="35">
        <f t="shared" ref="X77" si="40">AVERAGE(H77,L77,P77,T77)</f>
        <v>0.25294789173599025</v>
      </c>
      <c r="Y77" s="35">
        <f t="shared" ref="Y77" si="41">AVERAGE(I77,M77,Q77,U77)</f>
        <v>0.24971418082436492</v>
      </c>
      <c r="Z77" s="35">
        <f t="shared" ref="Z77" si="42">AVERAGE(J77,N77,R77,V77)</f>
        <v>0.24509728793382263</v>
      </c>
      <c r="AA77" s="35">
        <f t="shared" ref="AA77" si="43">AVERAGE(K77,O77,S77,W77)</f>
        <v>0.25437146940035427</v>
      </c>
      <c r="AB77" s="35">
        <f t="shared" ref="AB77" si="44">AVERAGE(L77,P77,T77,X77)</f>
        <v>0.25362704284906878</v>
      </c>
      <c r="AC77" s="35">
        <f t="shared" ref="AC77" si="45">AVERAGE(M77,Q77,U77,Y77)</f>
        <v>0.25152252036014627</v>
      </c>
      <c r="AD77" s="35">
        <f t="shared" ref="AD77" si="46">AVERAGE(N77,R77,V77,Z77)</f>
        <v>0.2454935835638532</v>
      </c>
      <c r="AE77" s="35">
        <f t="shared" ref="AE77" si="47">AVERAGE(O77,S77,W77,AA77)</f>
        <v>0.25413869648194781</v>
      </c>
      <c r="AF77" s="35">
        <f t="shared" ref="AF77" si="48">AVERAGE(P77,T77,X77,AB77)</f>
        <v>0.25194019811202112</v>
      </c>
      <c r="AG77" s="35">
        <f t="shared" ref="AG77" si="49">AVERAGE(Q77,U77,Y77,AC77)</f>
        <v>0.25194558696003322</v>
      </c>
      <c r="AH77" s="35">
        <f t="shared" ref="AH77" si="50">AVERAGE(R77,V77,Z77,AD77)</f>
        <v>0.24643814946634346</v>
      </c>
      <c r="AI77" s="35">
        <f t="shared" ref="AI77" si="51">AVERAGE(S77,W77,AA77,AE77)</f>
        <v>0.25498385811895191</v>
      </c>
      <c r="AJ77" s="35">
        <f t="shared" ref="AJ77" si="52">AVERAGE(T77,X77,AB77,AF77)</f>
        <v>0.25276351271509195</v>
      </c>
      <c r="AK77" s="35">
        <f t="shared" ref="AK77" si="53">AVERAGE(U77,Y77,AC77,AG77)</f>
        <v>0.2501463608029022</v>
      </c>
      <c r="AL77" s="35">
        <f t="shared" ref="AL77" si="54">AVERAGE(V77,Z77,AD77,AH77)</f>
        <v>0.24529059103025941</v>
      </c>
      <c r="AM77" s="35">
        <f t="shared" ref="AM77" si="55">AVERAGE(W77,AA77,AE77,AI77)</f>
        <v>0.25396696069307251</v>
      </c>
      <c r="AN77" s="115">
        <f t="shared" ref="AN77" si="56">AVERAGE(X77,AB77,AF77,AJ77)</f>
        <v>0.25281966135304301</v>
      </c>
    </row>
    <row r="78" spans="3:41" x14ac:dyDescent="0.3">
      <c r="C78" s="64" t="str">
        <f>C24</f>
        <v>Operating Expenses</v>
      </c>
      <c r="D78" s="65">
        <f>D24/D$15</f>
        <v>0.68873720913900016</v>
      </c>
      <c r="E78" s="65">
        <f>E24/E$15</f>
        <v>0.67605333641566712</v>
      </c>
      <c r="F78" s="65">
        <f>F24/F$15</f>
        <v>0.67411811860530868</v>
      </c>
      <c r="G78" s="65">
        <f>G24/G$15</f>
        <v>0.68054419679367451</v>
      </c>
      <c r="H78" s="65">
        <f>H24/H$15</f>
        <v>0.68957764786635412</v>
      </c>
      <c r="I78" s="65">
        <f>I24/I$15</f>
        <v>0.69347882419341667</v>
      </c>
      <c r="J78" s="65">
        <f>J24/J$15</f>
        <v>0.68589447750272436</v>
      </c>
      <c r="K78" s="65">
        <f>K24/K$15</f>
        <v>0.70872824959668124</v>
      </c>
      <c r="L78" s="65">
        <f>L24/L$15</f>
        <v>0.72235425793307273</v>
      </c>
      <c r="M78" s="65">
        <f>M24/M$15</f>
        <v>0.71648392244188019</v>
      </c>
      <c r="N78" s="65">
        <f>N24/N$15</f>
        <v>0.71699536367800121</v>
      </c>
      <c r="O78" s="65">
        <f>O24/O$15</f>
        <v>0.71197058209889419</v>
      </c>
      <c r="P78" s="65">
        <f>P24/P$15</f>
        <v>0.7365142569062898</v>
      </c>
      <c r="Q78" s="65">
        <f>Q24/Q$15</f>
        <v>0.722534992768745</v>
      </c>
      <c r="R78" s="65">
        <f>R24/R$15</f>
        <v>0.71038173385658221</v>
      </c>
      <c r="S78" s="65">
        <f>S24/S$15</f>
        <v>0.72737393783160798</v>
      </c>
      <c r="T78" s="65">
        <f>T24/T$15</f>
        <v>0.69445328023523256</v>
      </c>
      <c r="U78" s="65">
        <f>U24/U$15</f>
        <v>0.71309482621622322</v>
      </c>
      <c r="V78" s="65">
        <f>V24/V$15</f>
        <v>0.71493995768631902</v>
      </c>
      <c r="W78" s="65">
        <f>W24/W$15</f>
        <v>0.73146012707728203</v>
      </c>
      <c r="X78" s="65">
        <f>X24/X$15</f>
        <v>0.707958592143625</v>
      </c>
      <c r="Y78" s="65">
        <f>Y24/Y$15</f>
        <v>0.71384320168625248</v>
      </c>
      <c r="Z78" s="65">
        <f>Z24/Z$15</f>
        <v>0.70980232781698849</v>
      </c>
      <c r="AA78" s="65">
        <f>AA24/AA$15</f>
        <v>0.72525114818490444</v>
      </c>
      <c r="AB78" s="65">
        <f>AB24/AB$15</f>
        <v>0.7108265906657979</v>
      </c>
      <c r="AC78" s="65">
        <f>AC24/AC$15</f>
        <v>0.72299508915489119</v>
      </c>
      <c r="AD78" s="65">
        <f>AD24/AD$15</f>
        <v>0.71976591442599203</v>
      </c>
      <c r="AE78" s="65">
        <f>AE24/AE$15</f>
        <v>0.73303592838759013</v>
      </c>
      <c r="AF78" s="65">
        <f>AF24/AF$15</f>
        <v>0.71469034560226541</v>
      </c>
      <c r="AG78" s="65">
        <f>AG24/AG$15</f>
        <v>0.72731543478415284</v>
      </c>
      <c r="AH78" s="65">
        <f>AH24/AH$15</f>
        <v>0.7238594991637568</v>
      </c>
      <c r="AI78" s="65">
        <f>AI24/AI$15</f>
        <v>0.74076805177790706</v>
      </c>
      <c r="AJ78" s="65">
        <f>AJ24/AJ$15</f>
        <v>0.71756298837347243</v>
      </c>
      <c r="AK78" s="65">
        <f>AK24/AK$15</f>
        <v>0.72916573204611046</v>
      </c>
      <c r="AL78" s="65">
        <f>AL24/AL$15</f>
        <v>0.72783027743869022</v>
      </c>
      <c r="AM78" s="65">
        <f>AM24/AM$15</f>
        <v>0.74430382946095153</v>
      </c>
      <c r="AN78" s="67">
        <f>AN24/AN$15</f>
        <v>0.72305797950895911</v>
      </c>
    </row>
    <row r="79" spans="3:41" x14ac:dyDescent="0.3">
      <c r="C79" s="64" t="str">
        <f>C25</f>
        <v>Cost Operating Expenses</v>
      </c>
      <c r="D79" s="65">
        <f>D25/D$15</f>
        <v>0.92636298237988313</v>
      </c>
      <c r="E79" s="65">
        <f>E25/E$15</f>
        <v>0.9122365643054906</v>
      </c>
      <c r="F79" s="65">
        <f>F25/F$15</f>
        <v>0.9012457458191826</v>
      </c>
      <c r="G79" s="65">
        <f>G25/G$15</f>
        <v>0.91060465913595634</v>
      </c>
      <c r="H79" s="65">
        <f>H25/H$15</f>
        <v>0.92183318798433544</v>
      </c>
      <c r="I79" s="65">
        <f>I25/I$15</f>
        <v>0.92268194935980941</v>
      </c>
      <c r="J79" s="65">
        <f>J25/J$15</f>
        <v>0.91187799301242922</v>
      </c>
      <c r="K79" s="65">
        <f>K25/K$15</f>
        <v>0.93821120938004143</v>
      </c>
      <c r="L79" s="65">
        <f>L25/L$15</f>
        <v>0.95672201673618218</v>
      </c>
      <c r="M79" s="65">
        <f>M25/M$15</f>
        <v>0.94603871748957147</v>
      </c>
      <c r="N79" s="65">
        <f>N25/N$15</f>
        <v>0.94118528431738113</v>
      </c>
      <c r="O79" s="65">
        <f>O25/O$15</f>
        <v>0.94176403087836424</v>
      </c>
      <c r="P79" s="65">
        <f>P25/P$15</f>
        <v>0.96691645803248716</v>
      </c>
      <c r="Q79" s="65">
        <f>Q25/Q$15</f>
        <v>0.94970983233830597</v>
      </c>
      <c r="R79" s="65">
        <f>R25/R$15</f>
        <v>0.93346165653079338</v>
      </c>
      <c r="S79" s="65">
        <f>S25/S$15</f>
        <v>0.9540283972339294</v>
      </c>
      <c r="T79" s="65">
        <f>T25/T$15</f>
        <v>0.92811609855727528</v>
      </c>
      <c r="U79" s="65">
        <f>U25/U$15</f>
        <v>0.933947303063975</v>
      </c>
      <c r="V79" s="65">
        <f>V25/V$15</f>
        <v>0.93453366346753453</v>
      </c>
      <c r="W79" s="65">
        <f>W25/W$15</f>
        <v>0.95574308144553943</v>
      </c>
      <c r="X79" s="65">
        <f>X25/X$15</f>
        <v>0.93927875506166281</v>
      </c>
      <c r="Y79" s="65">
        <f>Y25/Y$15</f>
        <v>0.94053951084410181</v>
      </c>
      <c r="Z79" s="65">
        <f>Z25/Z$15</f>
        <v>0.93301409396811641</v>
      </c>
      <c r="AA79" s="65">
        <f>AA25/AA$15</f>
        <v>0.95280460376825671</v>
      </c>
      <c r="AB79" s="65">
        <f>AB25/AB$15</f>
        <v>0.94326482595814476</v>
      </c>
      <c r="AC79" s="65">
        <f>AC25/AC$15</f>
        <v>0.94906469431060458</v>
      </c>
      <c r="AD79" s="65">
        <f>AD25/AD$15</f>
        <v>0.94228474323747569</v>
      </c>
      <c r="AE79" s="65">
        <f>AE25/AE$15</f>
        <v>0.96010700792094028</v>
      </c>
      <c r="AF79" s="65">
        <f>AF25/AF$15</f>
        <v>0.94664620001692146</v>
      </c>
      <c r="AG79" s="65">
        <f>AG25/AG$15</f>
        <v>0.95251374246687159</v>
      </c>
      <c r="AH79" s="65">
        <f>AH25/AH$15</f>
        <v>0.94596055501826637</v>
      </c>
      <c r="AI79" s="65">
        <f>AI25/AI$15</f>
        <v>0.96715853899972737</v>
      </c>
      <c r="AJ79" s="65">
        <f>AJ25/AJ$15</f>
        <v>0.94990725611024329</v>
      </c>
      <c r="AK79" s="65">
        <f>AK25/AK$15</f>
        <v>0.9538699067571188</v>
      </c>
      <c r="AL79" s="65">
        <f>AL25/AL$15</f>
        <v>0.94968661658827436</v>
      </c>
      <c r="AM79" s="65">
        <f>AM25/AM$15</f>
        <v>0.9706283236376464</v>
      </c>
      <c r="AN79" s="67">
        <f>AN25/AN$15</f>
        <v>0.95507260959941187</v>
      </c>
    </row>
    <row r="80" spans="3:41" x14ac:dyDescent="0.3">
      <c r="C80" s="64" t="str">
        <f>C26</f>
        <v>Total Operating Expenses</v>
      </c>
      <c r="D80" s="65">
        <f>D26/D$15</f>
        <v>0.92636298237988313</v>
      </c>
      <c r="E80" s="65">
        <f>E26/E$15</f>
        <v>0.9122365643054906</v>
      </c>
      <c r="F80" s="65">
        <f>F26/F$15</f>
        <v>0.9012457458191826</v>
      </c>
      <c r="G80" s="65">
        <f>G26/G$15</f>
        <v>0.91060465913595634</v>
      </c>
      <c r="H80" s="65">
        <f>H26/H$15</f>
        <v>0.92183318798433544</v>
      </c>
      <c r="I80" s="65">
        <f>I26/I$15</f>
        <v>0.92268194935980941</v>
      </c>
      <c r="J80" s="65">
        <f>J26/J$15</f>
        <v>0.91187799301242922</v>
      </c>
      <c r="K80" s="65">
        <f>K26/K$15</f>
        <v>0.93821120938004143</v>
      </c>
      <c r="L80" s="65">
        <f>L26/L$15</f>
        <v>0.95672201673618218</v>
      </c>
      <c r="M80" s="65">
        <f>M26/M$15</f>
        <v>0.94603871748957147</v>
      </c>
      <c r="N80" s="65">
        <f>N26/N$15</f>
        <v>0.94118528431738113</v>
      </c>
      <c r="O80" s="65">
        <f>O26/O$15</f>
        <v>0.94176403087836424</v>
      </c>
      <c r="P80" s="65">
        <f>P26/P$15</f>
        <v>0.96691645803248716</v>
      </c>
      <c r="Q80" s="65">
        <f>Q26/Q$15</f>
        <v>0.94970983233830597</v>
      </c>
      <c r="R80" s="65">
        <f>R26/R$15</f>
        <v>0.93346165653079338</v>
      </c>
      <c r="S80" s="65">
        <f>S26/S$15</f>
        <v>0.9540283972339294</v>
      </c>
      <c r="T80" s="65">
        <f>T26/T$15</f>
        <v>0.92811609855727528</v>
      </c>
      <c r="U80" s="65">
        <f>U26/U$15</f>
        <v>0.933947303063975</v>
      </c>
      <c r="V80" s="65">
        <f>V26/V$15</f>
        <v>0.93453366346753453</v>
      </c>
      <c r="W80" s="65">
        <f>W26/W$15</f>
        <v>0.95574308144553943</v>
      </c>
      <c r="X80" s="65">
        <f>X26/X$15</f>
        <v>0.93927875506166281</v>
      </c>
      <c r="Y80" s="65">
        <f>Y26/Y$15</f>
        <v>0.94053951084410181</v>
      </c>
      <c r="Z80" s="65">
        <f>Z26/Z$15</f>
        <v>0.93301409396811641</v>
      </c>
      <c r="AA80" s="65">
        <f>AA26/AA$15</f>
        <v>0.95280460376825671</v>
      </c>
      <c r="AB80" s="65">
        <f>AB26/AB$15</f>
        <v>0.94326482595814476</v>
      </c>
      <c r="AC80" s="65">
        <f>AC26/AC$15</f>
        <v>0.94906469431060458</v>
      </c>
      <c r="AD80" s="65">
        <f>AD26/AD$15</f>
        <v>0.94228474323747569</v>
      </c>
      <c r="AE80" s="65">
        <f>AE26/AE$15</f>
        <v>0.96010700792094028</v>
      </c>
      <c r="AF80" s="65">
        <f>AF26/AF$15</f>
        <v>0.94664620001692146</v>
      </c>
      <c r="AG80" s="65">
        <f>AG26/AG$15</f>
        <v>0.95251374246687159</v>
      </c>
      <c r="AH80" s="65">
        <f>AH26/AH$15</f>
        <v>0.94596055501826637</v>
      </c>
      <c r="AI80" s="65">
        <f>AI26/AI$15</f>
        <v>0.96715853899972737</v>
      </c>
      <c r="AJ80" s="65">
        <f>AJ26/AJ$15</f>
        <v>0.94990725611024329</v>
      </c>
      <c r="AK80" s="65">
        <f>AK26/AK$15</f>
        <v>0.9538699067571188</v>
      </c>
      <c r="AL80" s="65">
        <f>AL26/AL$15</f>
        <v>0.94968661658827436</v>
      </c>
      <c r="AM80" s="65">
        <f>AM26/AM$15</f>
        <v>0.9706283236376464</v>
      </c>
      <c r="AN80" s="67">
        <f>AN26/AN$15</f>
        <v>0.95507260959941187</v>
      </c>
    </row>
    <row r="81" spans="3:40" x14ac:dyDescent="0.3">
      <c r="C81" s="64" t="str">
        <f>C27</f>
        <v>EBITDA</v>
      </c>
      <c r="D81" s="65">
        <f>D27/D$15</f>
        <v>0.11522641555991277</v>
      </c>
      <c r="E81" s="65">
        <f>E27/E$15</f>
        <v>0.12652859978363462</v>
      </c>
      <c r="F81" s="65">
        <f>F27/F$15</f>
        <v>0.13715550529468815</v>
      </c>
      <c r="G81" s="65">
        <f>G27/G$15</f>
        <v>0.12802624201364957</v>
      </c>
      <c r="H81" s="65">
        <f>H27/H$15</f>
        <v>0.11704794527361534</v>
      </c>
      <c r="I81" s="65">
        <f>I27/I$15</f>
        <v>0.11848760973047037</v>
      </c>
      <c r="J81" s="65">
        <f>J27/J$15</f>
        <v>0.12900333234480205</v>
      </c>
      <c r="K81" s="65">
        <f>K27/K$15</f>
        <v>0.10319918183913344</v>
      </c>
      <c r="L81" s="65">
        <f>L27/L$15</f>
        <v>8.3915252310624938E-2</v>
      </c>
      <c r="M81" s="65">
        <f>M27/M$15</f>
        <v>9.501160430103113E-2</v>
      </c>
      <c r="N81" s="65">
        <f>N27/N$15</f>
        <v>9.9213544938951403E-2</v>
      </c>
      <c r="O81" s="65">
        <f>O27/O$15</f>
        <v>0.10011996661798456</v>
      </c>
      <c r="P81" s="65">
        <f>P27/P$15</f>
        <v>7.4366620809870887E-2</v>
      </c>
      <c r="Q81" s="65">
        <f>Q27/Q$15</f>
        <v>8.5924324540727723E-2</v>
      </c>
      <c r="R81" s="65">
        <f>R27/R$15</f>
        <v>0.1024782417509479</v>
      </c>
      <c r="S81" s="65">
        <f>S27/S$15</f>
        <v>8.2358116125864397E-2</v>
      </c>
      <c r="T81" s="65">
        <f>T27/T$15</f>
        <v>0.10808508365504477</v>
      </c>
      <c r="U81" s="65">
        <f>U27/U$15</f>
        <v>0.10207944287801431</v>
      </c>
      <c r="V81" s="65">
        <f>V27/V$15</f>
        <v>0.1035267498553827</v>
      </c>
      <c r="W81" s="65">
        <f>W27/W$15</f>
        <v>8.537404794519958E-2</v>
      </c>
      <c r="X81" s="65">
        <f>X27/X$15</f>
        <v>0.1028223728519625</v>
      </c>
      <c r="Y81" s="65">
        <f>Y27/Y$15</f>
        <v>0.10072450456075174</v>
      </c>
      <c r="Z81" s="65">
        <f>Z27/Z$15</f>
        <v>0.10985017519948514</v>
      </c>
      <c r="AA81" s="65">
        <f>AA27/AA$15</f>
        <v>9.2877144148458296E-2</v>
      </c>
      <c r="AB81" s="65">
        <f>AB27/AB$15</f>
        <v>0.10269610533266353</v>
      </c>
      <c r="AC81" s="65">
        <f>AC27/AC$15</f>
        <v>9.5934969070131271E-2</v>
      </c>
      <c r="AD81" s="65">
        <f>AD27/AD$15</f>
        <v>0.10486666560813838</v>
      </c>
      <c r="AE81" s="65">
        <f>AE27/AE$15</f>
        <v>9.0296634725789721E-2</v>
      </c>
      <c r="AF81" s="65">
        <f>AF27/AF$15</f>
        <v>0.10340751263694772</v>
      </c>
      <c r="AG81" s="65">
        <f>AG27/AG$15</f>
        <v>9.6165810262406323E-2</v>
      </c>
      <c r="AH81" s="65">
        <f>AH27/AH$15</f>
        <v>0.10518045810348843</v>
      </c>
      <c r="AI81" s="65">
        <f>AI27/AI$15</f>
        <v>8.7726485736328005E-2</v>
      </c>
      <c r="AJ81" s="65">
        <f>AJ27/AJ$15</f>
        <v>0.10425276861915464</v>
      </c>
      <c r="AK81" s="65">
        <f>AK27/AK$15</f>
        <v>9.872618169282589E-2</v>
      </c>
      <c r="AL81" s="65">
        <f>AL27/AL$15</f>
        <v>0.10585601219162363</v>
      </c>
      <c r="AM81" s="65">
        <f>AM27/AM$15</f>
        <v>8.9068578138944074E-2</v>
      </c>
      <c r="AN81" s="67">
        <f>AN27/AN$15</f>
        <v>0.10329468986018239</v>
      </c>
    </row>
    <row r="82" spans="3:40" x14ac:dyDescent="0.3">
      <c r="C82" s="64" t="str">
        <f>C28</f>
        <v>Operating Profit</v>
      </c>
      <c r="D82" s="65">
        <f>D28/D$15</f>
        <v>7.3637017620116887E-2</v>
      </c>
      <c r="E82" s="65">
        <f>E28/E$15</f>
        <v>8.7763435694509409E-2</v>
      </c>
      <c r="F82" s="65">
        <f>F28/F$15</f>
        <v>9.8754254180817444E-2</v>
      </c>
      <c r="G82" s="65">
        <f>G28/G$15</f>
        <v>8.939534086404366E-2</v>
      </c>
      <c r="H82" s="65">
        <f>H28/H$15</f>
        <v>7.8166812015664527E-2</v>
      </c>
      <c r="I82" s="65">
        <f>I28/I$15</f>
        <v>7.7318050640190553E-2</v>
      </c>
      <c r="J82" s="65">
        <f>J28/J$15</f>
        <v>8.8122006987570833E-2</v>
      </c>
      <c r="K82" s="65">
        <f>K28/K$15</f>
        <v>6.1788790619958518E-2</v>
      </c>
      <c r="L82" s="65">
        <f>L28/L$15</f>
        <v>4.3277983263817842E-2</v>
      </c>
      <c r="M82" s="65">
        <f>M28/M$15</f>
        <v>5.3961282510428477E-2</v>
      </c>
      <c r="N82" s="65">
        <f>N28/N$15</f>
        <v>5.8814715682618812E-2</v>
      </c>
      <c r="O82" s="65">
        <f>O28/O$15</f>
        <v>5.8235969121635721E-2</v>
      </c>
      <c r="P82" s="65">
        <f>P28/P$15</f>
        <v>3.3083541967512883E-2</v>
      </c>
      <c r="Q82" s="65">
        <f>Q28/Q$15</f>
        <v>5.029016766169403E-2</v>
      </c>
      <c r="R82" s="65">
        <f>R28/R$15</f>
        <v>6.6538343469206576E-2</v>
      </c>
      <c r="S82" s="65">
        <f>S28/S$15</f>
        <v>4.5971602766070624E-2</v>
      </c>
      <c r="T82" s="65">
        <f>T28/T$15</f>
        <v>7.1883901442724676E-2</v>
      </c>
      <c r="U82" s="65">
        <f>U28/U$15</f>
        <v>6.6052696936025043E-2</v>
      </c>
      <c r="V82" s="65">
        <f>V28/V$15</f>
        <v>6.5466336532465447E-2</v>
      </c>
      <c r="W82" s="65">
        <f>W28/W$15</f>
        <v>4.4256918554460616E-2</v>
      </c>
      <c r="X82" s="65">
        <f>X28/X$15</f>
        <v>6.0721244938337235E-2</v>
      </c>
      <c r="Y82" s="65">
        <f>Y28/Y$15</f>
        <v>5.9460489155898189E-2</v>
      </c>
      <c r="Z82" s="65">
        <f>Z28/Z$15</f>
        <v>6.6985906031883619E-2</v>
      </c>
      <c r="AA82" s="65">
        <f>AA28/AA$15</f>
        <v>4.719539623174332E-2</v>
      </c>
      <c r="AB82" s="65">
        <f>AB28/AB$15</f>
        <v>5.673517404185522E-2</v>
      </c>
      <c r="AC82" s="65">
        <f>AC28/AC$15</f>
        <v>5.0935305689395416E-2</v>
      </c>
      <c r="AD82" s="65">
        <f>AD28/AD$15</f>
        <v>5.7715256762524314E-2</v>
      </c>
      <c r="AE82" s="65">
        <f>AE28/AE$15</f>
        <v>3.9892992079059705E-2</v>
      </c>
      <c r="AF82" s="65">
        <f>AF28/AF$15</f>
        <v>5.3353799983078515E-2</v>
      </c>
      <c r="AG82" s="65">
        <f>AG28/AG$15</f>
        <v>4.7486257533128379E-2</v>
      </c>
      <c r="AH82" s="65">
        <f>AH28/AH$15</f>
        <v>5.4039444981733652E-2</v>
      </c>
      <c r="AI82" s="65">
        <f>AI28/AI$15</f>
        <v>3.2841461000272645E-2</v>
      </c>
      <c r="AJ82" s="65">
        <f>AJ28/AJ$15</f>
        <v>5.009274388975675E-2</v>
      </c>
      <c r="AK82" s="65">
        <f>AK28/AK$15</f>
        <v>4.613009324288124E-2</v>
      </c>
      <c r="AL82" s="65">
        <f>AL28/AL$15</f>
        <v>5.0313383411725691E-2</v>
      </c>
      <c r="AM82" s="65">
        <f>AM28/AM$15</f>
        <v>2.937167636235356E-2</v>
      </c>
      <c r="AN82" s="67">
        <f>AN28/AN$15</f>
        <v>4.4927390400588157E-2</v>
      </c>
    </row>
    <row r="83" spans="3:40" x14ac:dyDescent="0.3">
      <c r="C83" s="64" t="str">
        <f>C29</f>
        <v>EBIT</v>
      </c>
      <c r="D83" s="65">
        <f>D29/D$15</f>
        <v>7.3637017620116887E-2</v>
      </c>
      <c r="E83" s="65">
        <f>E29/E$15</f>
        <v>8.7763435694509409E-2</v>
      </c>
      <c r="F83" s="65">
        <f>F29/F$15</f>
        <v>9.8754254180817444E-2</v>
      </c>
      <c r="G83" s="65">
        <f>G29/G$15</f>
        <v>8.939534086404366E-2</v>
      </c>
      <c r="H83" s="65">
        <f>H29/H$15</f>
        <v>7.8166812015664527E-2</v>
      </c>
      <c r="I83" s="65">
        <f>I29/I$15</f>
        <v>7.7318050640190553E-2</v>
      </c>
      <c r="J83" s="65">
        <f>J29/J$15</f>
        <v>8.8122006987570833E-2</v>
      </c>
      <c r="K83" s="65">
        <f>K29/K$15</f>
        <v>6.1788790619958518E-2</v>
      </c>
      <c r="L83" s="65">
        <f>L29/L$15</f>
        <v>4.3277983263817842E-2</v>
      </c>
      <c r="M83" s="65">
        <f>M29/M$15</f>
        <v>5.3961282510428477E-2</v>
      </c>
      <c r="N83" s="65">
        <f>N29/N$15</f>
        <v>5.8814715682618812E-2</v>
      </c>
      <c r="O83" s="65">
        <f>O29/O$15</f>
        <v>5.8235969121635721E-2</v>
      </c>
      <c r="P83" s="65">
        <f>P29/P$15</f>
        <v>3.3083541967512883E-2</v>
      </c>
      <c r="Q83" s="65">
        <f>Q29/Q$15</f>
        <v>5.029016766169403E-2</v>
      </c>
      <c r="R83" s="65">
        <f>R29/R$15</f>
        <v>6.6538343469206576E-2</v>
      </c>
      <c r="S83" s="65">
        <f>S29/S$15</f>
        <v>4.5971602766070624E-2</v>
      </c>
      <c r="T83" s="65">
        <f>T29/T$15</f>
        <v>7.1883901442724649E-2</v>
      </c>
      <c r="U83" s="65">
        <f>U29/U$15</f>
        <v>6.6052696936025071E-2</v>
      </c>
      <c r="V83" s="65">
        <f>V29/V$15</f>
        <v>6.5466336532465419E-2</v>
      </c>
      <c r="W83" s="65">
        <f>W29/W$15</f>
        <v>4.4256918554460616E-2</v>
      </c>
      <c r="X83" s="65">
        <f>X29/X$15</f>
        <v>6.0721244938337159E-2</v>
      </c>
      <c r="Y83" s="65">
        <f>Y29/Y$15</f>
        <v>5.9460489155898195E-2</v>
      </c>
      <c r="Z83" s="65">
        <f>Z29/Z$15</f>
        <v>6.6985906031883716E-2</v>
      </c>
      <c r="AA83" s="65">
        <f>AA29/AA$15</f>
        <v>4.7195396231743236E-2</v>
      </c>
      <c r="AB83" s="65">
        <f>AB29/AB$15</f>
        <v>5.6735174041855171E-2</v>
      </c>
      <c r="AC83" s="65">
        <f>AC29/AC$15</f>
        <v>5.0935305689395395E-2</v>
      </c>
      <c r="AD83" s="65">
        <f>AD29/AD$15</f>
        <v>5.7715256762524272E-2</v>
      </c>
      <c r="AE83" s="65">
        <f>AE29/AE$15</f>
        <v>3.9892992079059789E-2</v>
      </c>
      <c r="AF83" s="65">
        <f>AF29/AF$15</f>
        <v>5.3353799983078452E-2</v>
      </c>
      <c r="AG83" s="65">
        <f>AG29/AG$15</f>
        <v>4.7486257533128393E-2</v>
      </c>
      <c r="AH83" s="65">
        <f>AH29/AH$15</f>
        <v>5.4039444981733596E-2</v>
      </c>
      <c r="AI83" s="65">
        <f>AI29/AI$15</f>
        <v>3.2841461000272673E-2</v>
      </c>
      <c r="AJ83" s="65">
        <f>AJ29/AJ$15</f>
        <v>5.009274388975668E-2</v>
      </c>
      <c r="AK83" s="65">
        <f>AK29/AK$15</f>
        <v>4.6130093242881254E-2</v>
      </c>
      <c r="AL83" s="65">
        <f>AL29/AL$15</f>
        <v>5.0313383411725712E-2</v>
      </c>
      <c r="AM83" s="65">
        <f>AM29/AM$15</f>
        <v>2.9371676362353525E-2</v>
      </c>
      <c r="AN83" s="67">
        <f>AN29/AN$15</f>
        <v>4.4927390400588102E-2</v>
      </c>
    </row>
    <row r="84" spans="3:40" x14ac:dyDescent="0.3">
      <c r="C84" s="64" t="str">
        <f>C31</f>
        <v xml:space="preserve">     Interest Income</v>
      </c>
      <c r="D84" s="125">
        <f>D31/D$15</f>
        <v>0</v>
      </c>
      <c r="E84" s="125">
        <f>E31/E$15</f>
        <v>0</v>
      </c>
      <c r="F84" s="125">
        <f>F31/F$15</f>
        <v>0</v>
      </c>
      <c r="G84" s="125">
        <f>G31/G$15</f>
        <v>0</v>
      </c>
      <c r="H84" s="125">
        <f>H31/H$15</f>
        <v>0</v>
      </c>
      <c r="I84" s="125">
        <f>I31/I$15</f>
        <v>0</v>
      </c>
      <c r="J84" s="125">
        <f>J31/J$15</f>
        <v>0</v>
      </c>
      <c r="K84" s="125">
        <f>K31/K$15</f>
        <v>0</v>
      </c>
      <c r="L84" s="125">
        <f>L31/L$15</f>
        <v>0</v>
      </c>
      <c r="M84" s="125">
        <f>M31/M$15</f>
        <v>0</v>
      </c>
      <c r="N84" s="125">
        <f>N31/N$15</f>
        <v>0</v>
      </c>
      <c r="O84" s="125">
        <f>O31/O$15</f>
        <v>0</v>
      </c>
      <c r="P84" s="125">
        <f>P31/P$15</f>
        <v>0</v>
      </c>
      <c r="Q84" s="125">
        <f>Q31/Q$15</f>
        <v>3.3362191629092498E-6</v>
      </c>
      <c r="R84" s="125">
        <f>R31/R$15</f>
        <v>0</v>
      </c>
      <c r="S84" s="125">
        <f>S31/S$15</f>
        <v>1.0229551127296535E-5</v>
      </c>
      <c r="T84" s="45">
        <f t="shared" ref="T84:AN84" si="57">AVERAGE(L84:S84)</f>
        <v>1.695721286275723E-6</v>
      </c>
      <c r="U84" s="45">
        <f t="shared" si="57"/>
        <v>1.9076864470601885E-6</v>
      </c>
      <c r="V84" s="45">
        <f t="shared" si="57"/>
        <v>2.1461472529427121E-6</v>
      </c>
      <c r="W84" s="45">
        <f t="shared" si="57"/>
        <v>2.414415659560551E-6</v>
      </c>
      <c r="X84" s="45">
        <f t="shared" si="57"/>
        <v>2.7162176170056198E-6</v>
      </c>
      <c r="Y84" s="45">
        <f t="shared" si="57"/>
        <v>3.0557448191313222E-6</v>
      </c>
      <c r="Z84" s="45">
        <f t="shared" si="57"/>
        <v>3.0206855261590812E-6</v>
      </c>
      <c r="AA84" s="45">
        <f t="shared" si="57"/>
        <v>3.3982712169289664E-6</v>
      </c>
      <c r="AB84" s="45">
        <f t="shared" si="57"/>
        <v>2.5443612281330207E-6</v>
      </c>
      <c r="AC84" s="45">
        <f t="shared" si="57"/>
        <v>2.6504412208651824E-6</v>
      </c>
      <c r="AD84" s="45">
        <f t="shared" si="57"/>
        <v>2.7432855675908071E-6</v>
      </c>
      <c r="AE84" s="45">
        <f t="shared" si="57"/>
        <v>2.8179278569218192E-6</v>
      </c>
      <c r="AF84" s="45">
        <f t="shared" si="57"/>
        <v>2.8683668815919773E-6</v>
      </c>
      <c r="AG84" s="45">
        <f t="shared" si="57"/>
        <v>2.8873855396652722E-6</v>
      </c>
      <c r="AH84" s="45">
        <f t="shared" si="57"/>
        <v>2.8663406297320155E-6</v>
      </c>
      <c r="AI84" s="45">
        <f t="shared" si="57"/>
        <v>2.8470475176786321E-6</v>
      </c>
      <c r="AJ84" s="45">
        <f t="shared" si="57"/>
        <v>2.7781445552723407E-6</v>
      </c>
      <c r="AK84" s="45">
        <f t="shared" si="57"/>
        <v>2.8073674711647558E-6</v>
      </c>
      <c r="AL84" s="45">
        <f t="shared" si="57"/>
        <v>2.8269832524522025E-6</v>
      </c>
      <c r="AM84" s="45">
        <f t="shared" si="57"/>
        <v>2.8374454630598768E-6</v>
      </c>
      <c r="AN84" s="121">
        <f t="shared" si="57"/>
        <v>2.8398851638271338E-6</v>
      </c>
    </row>
    <row r="85" spans="3:40" x14ac:dyDescent="0.3">
      <c r="C85" s="64" t="str">
        <f>C32</f>
        <v>Other Interest Income Expense Net</v>
      </c>
      <c r="D85" s="65">
        <f>D32/D$15</f>
        <v>-3.5020053488623703E-3</v>
      </c>
      <c r="E85" s="65">
        <f>E32/E$15</f>
        <v>-4.16115067374881E-3</v>
      </c>
      <c r="F85" s="65">
        <f>F32/F$15</f>
        <v>-3.9025734438913363E-3</v>
      </c>
      <c r="G85" s="65">
        <f>G32/G$15</f>
        <v>-4.4230721155391435E-3</v>
      </c>
      <c r="H85" s="65">
        <f>H32/H$15</f>
        <v>-3.7519937129650203E-3</v>
      </c>
      <c r="I85" s="65">
        <f>I32/I$15</f>
        <v>-2.2292190988701267E-3</v>
      </c>
      <c r="J85" s="65">
        <f>J32/J$15</f>
        <v>-2.7550191359768648E-3</v>
      </c>
      <c r="K85" s="65">
        <f>K32/K$15</f>
        <v>-2.8808481216870247E-3</v>
      </c>
      <c r="L85" s="65">
        <f>L32/L$15</f>
        <v>-2.5777567919694306E-3</v>
      </c>
      <c r="M85" s="65">
        <f>M32/M$15</f>
        <v>-2.4234774592652264E-3</v>
      </c>
      <c r="N85" s="65">
        <f>N32/N$15</f>
        <v>-3.1822570017315975E-3</v>
      </c>
      <c r="O85" s="65">
        <f>O32/O$15</f>
        <v>-3.0113359760762224E-3</v>
      </c>
      <c r="P85" s="65">
        <f>P32/P$15</f>
        <v>-3.0162948278661208E-3</v>
      </c>
      <c r="Q85" s="65">
        <f>Q32/Q$15</f>
        <v>3.3362191629092498E-6</v>
      </c>
      <c r="R85" s="65">
        <f>R32/R$15</f>
        <v>-4.1483792282355284E-5</v>
      </c>
      <c r="S85" s="124">
        <f>S32/S$15</f>
        <v>1.0229551127296535E-5</v>
      </c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95"/>
    </row>
    <row r="86" spans="3:40" x14ac:dyDescent="0.3">
      <c r="C86" s="64" t="str">
        <f>C33</f>
        <v>Nonoperating Gains Losses</v>
      </c>
      <c r="D86" s="65">
        <f>D33/D$15</f>
        <v>0</v>
      </c>
      <c r="E86" s="65">
        <f>E33/E$15</f>
        <v>0</v>
      </c>
      <c r="F86" s="65">
        <f>F33/F$15</f>
        <v>0</v>
      </c>
      <c r="G86" s="65">
        <f>G33/G$15</f>
        <v>0</v>
      </c>
      <c r="H86" s="65">
        <f>H33/H$15</f>
        <v>0</v>
      </c>
      <c r="I86" s="65">
        <f>I33/I$15</f>
        <v>0</v>
      </c>
      <c r="J86" s="65">
        <f>J33/J$15</f>
        <v>0</v>
      </c>
      <c r="K86" s="65">
        <f>K33/K$15</f>
        <v>0</v>
      </c>
      <c r="L86" s="65">
        <f>L33/L$15</f>
        <v>0</v>
      </c>
      <c r="M86" s="124">
        <f>M33/M$15</f>
        <v>-1.5221559200748422E-4</v>
      </c>
      <c r="N86" s="124">
        <f>N33/N$15</f>
        <v>-1.7690556579984642E-3</v>
      </c>
      <c r="O86" s="124">
        <f>O33/O$15</f>
        <v>-2.7088114611586341E-3</v>
      </c>
      <c r="P86" s="124">
        <f>P33/P$15</f>
        <v>-3.5341063478907296E-3</v>
      </c>
      <c r="Q86" s="124">
        <f>Q33/Q$15</f>
        <v>-2.418758893109206E-3</v>
      </c>
      <c r="R86" s="124">
        <f>R33/R$15</f>
        <v>-2.7279741804876836E-3</v>
      </c>
      <c r="S86" s="65">
        <f>S33/S$15</f>
        <v>-1.7637451068647107E-2</v>
      </c>
      <c r="T86" s="35">
        <f t="shared" ref="T86:AN86" si="58">AVERAGE(N86:S86)</f>
        <v>-5.1326929348819708E-3</v>
      </c>
      <c r="U86" s="35">
        <f t="shared" si="58"/>
        <v>-5.6932991476958883E-3</v>
      </c>
      <c r="V86" s="35">
        <f t="shared" si="58"/>
        <v>-6.1907137621187644E-3</v>
      </c>
      <c r="W86" s="35">
        <f t="shared" si="58"/>
        <v>-6.6334816644901028E-3</v>
      </c>
      <c r="X86" s="35">
        <f t="shared" si="58"/>
        <v>-7.3359354597202532E-3</v>
      </c>
      <c r="Y86" s="35">
        <f t="shared" si="58"/>
        <v>-8.1039290062590152E-3</v>
      </c>
      <c r="Z86" s="35">
        <f t="shared" si="58"/>
        <v>-6.5150086625276665E-3</v>
      </c>
      <c r="AA86" s="35">
        <f t="shared" si="58"/>
        <v>-6.7453946171352822E-3</v>
      </c>
      <c r="AB86" s="35">
        <f t="shared" si="58"/>
        <v>-6.9207438620418477E-3</v>
      </c>
      <c r="AC86" s="35">
        <f t="shared" si="58"/>
        <v>-7.0424155453623618E-3</v>
      </c>
      <c r="AD86" s="35">
        <f t="shared" si="58"/>
        <v>-7.1105711921744044E-3</v>
      </c>
      <c r="AE86" s="35">
        <f t="shared" si="58"/>
        <v>-7.0730104809167624E-3</v>
      </c>
      <c r="AF86" s="35">
        <f t="shared" si="58"/>
        <v>-6.9011907266930544E-3</v>
      </c>
      <c r="AG86" s="35">
        <f t="shared" si="58"/>
        <v>-6.9655544040539523E-3</v>
      </c>
      <c r="AH86" s="35">
        <f t="shared" si="58"/>
        <v>-7.0022477018737315E-3</v>
      </c>
      <c r="AI86" s="35">
        <f t="shared" si="58"/>
        <v>-7.0158316751790448E-3</v>
      </c>
      <c r="AJ86" s="35">
        <f t="shared" si="58"/>
        <v>-7.0114010301484918E-3</v>
      </c>
      <c r="AK86" s="35">
        <f t="shared" si="58"/>
        <v>-6.9948726698108405E-3</v>
      </c>
      <c r="AL86" s="35">
        <f t="shared" si="58"/>
        <v>-6.981849701293185E-3</v>
      </c>
      <c r="AM86" s="35">
        <f t="shared" si="58"/>
        <v>-6.9952928637265419E-3</v>
      </c>
      <c r="AN86" s="115">
        <f t="shared" si="58"/>
        <v>-7.0002492736719732E-3</v>
      </c>
    </row>
    <row r="87" spans="3:40" x14ac:dyDescent="0.3">
      <c r="C87" s="64" t="str">
        <f>C34</f>
        <v>Other Nonoperating Income Expense</v>
      </c>
      <c r="D87" s="65">
        <f>D34/D$15</f>
        <v>0</v>
      </c>
      <c r="E87" s="65">
        <f>E34/E$15</f>
        <v>0</v>
      </c>
      <c r="F87" s="65">
        <f>F34/F$15</f>
        <v>0</v>
      </c>
      <c r="G87" s="65">
        <f>G34/G$15</f>
        <v>0</v>
      </c>
      <c r="H87" s="65">
        <f>H34/H$15</f>
        <v>0</v>
      </c>
      <c r="I87" s="65">
        <f>I34/I$15</f>
        <v>0</v>
      </c>
      <c r="J87" s="65">
        <f>J34/J$15</f>
        <v>0</v>
      </c>
      <c r="K87" s="65">
        <f>K34/K$15</f>
        <v>0</v>
      </c>
      <c r="L87" s="65">
        <f>L34/L$15</f>
        <v>-8.3768351652195204E-4</v>
      </c>
      <c r="M87" s="65">
        <f>M34/M$15</f>
        <v>0</v>
      </c>
      <c r="N87" s="65">
        <f>N34/N$15</f>
        <v>0</v>
      </c>
      <c r="O87" s="65">
        <f>O34/O$15</f>
        <v>0</v>
      </c>
      <c r="P87" s="65">
        <f>P34/P$15</f>
        <v>0</v>
      </c>
      <c r="Q87" s="65">
        <f>Q34/Q$15</f>
        <v>0</v>
      </c>
      <c r="R87" s="65">
        <f>R34/R$15</f>
        <v>0</v>
      </c>
      <c r="S87" s="65">
        <f>S34/S$15</f>
        <v>0</v>
      </c>
      <c r="T87" s="65">
        <v>0</v>
      </c>
      <c r="U87" s="65">
        <v>0</v>
      </c>
      <c r="V87" s="65">
        <v>0</v>
      </c>
      <c r="W87" s="65">
        <v>0</v>
      </c>
      <c r="X87" s="65">
        <v>0</v>
      </c>
      <c r="Y87" s="65">
        <v>0</v>
      </c>
      <c r="Z87" s="65">
        <v>0</v>
      </c>
      <c r="AA87" s="65">
        <v>0</v>
      </c>
      <c r="AB87" s="65">
        <v>0</v>
      </c>
      <c r="AC87" s="65">
        <v>0</v>
      </c>
      <c r="AD87" s="65">
        <v>0</v>
      </c>
      <c r="AE87" s="65">
        <v>0</v>
      </c>
      <c r="AF87" s="65">
        <v>0</v>
      </c>
      <c r="AG87" s="65">
        <v>0</v>
      </c>
      <c r="AH87" s="65">
        <v>0</v>
      </c>
      <c r="AI87" s="65">
        <v>0</v>
      </c>
      <c r="AJ87" s="65">
        <v>0</v>
      </c>
      <c r="AK87" s="65">
        <v>0</v>
      </c>
      <c r="AL87" s="65">
        <v>0</v>
      </c>
      <c r="AM87" s="65">
        <v>0</v>
      </c>
      <c r="AN87" s="67">
        <v>0</v>
      </c>
    </row>
    <row r="88" spans="3:40" x14ac:dyDescent="0.3">
      <c r="C88" s="64" t="str">
        <f>C36</f>
        <v>Income Before Taxes</v>
      </c>
      <c r="D88" s="65">
        <f>D36/D$15</f>
        <v>7.0135012271254515E-2</v>
      </c>
      <c r="E88" s="65">
        <f>E36/E$15</f>
        <v>8.36022850207606E-2</v>
      </c>
      <c r="F88" s="65">
        <f>F36/F$15</f>
        <v>9.4851680736926111E-2</v>
      </c>
      <c r="G88" s="65">
        <f>G36/G$15</f>
        <v>8.4972268748504512E-2</v>
      </c>
      <c r="H88" s="65">
        <f>H36/H$15</f>
        <v>7.4414818302699512E-2</v>
      </c>
      <c r="I88" s="65">
        <f>I36/I$15</f>
        <v>7.5088831541320428E-2</v>
      </c>
      <c r="J88" s="65">
        <f>J36/J$15</f>
        <v>8.5366987851593967E-2</v>
      </c>
      <c r="K88" s="65">
        <f>K36/K$15</f>
        <v>5.8907942498271491E-2</v>
      </c>
      <c r="L88" s="65">
        <f>L36/L$15</f>
        <v>3.9862542955326458E-2</v>
      </c>
      <c r="M88" s="65">
        <f>M36/M$15</f>
        <v>5.1385589459155771E-2</v>
      </c>
      <c r="N88" s="65">
        <f>N36/N$15</f>
        <v>5.3863403022888751E-2</v>
      </c>
      <c r="O88" s="65">
        <f>O36/O$15</f>
        <v>5.251582168440086E-2</v>
      </c>
      <c r="P88" s="65">
        <f>P36/P$15</f>
        <v>2.6533140791756029E-2</v>
      </c>
      <c r="Q88" s="65">
        <f>Q36/Q$15</f>
        <v>4.7874744987747735E-2</v>
      </c>
      <c r="R88" s="65">
        <f>R36/R$15</f>
        <v>6.3768885496436542E-2</v>
      </c>
      <c r="S88" s="65">
        <f>S36/S$15</f>
        <v>2.8344381248550814E-2</v>
      </c>
      <c r="T88" s="65">
        <f>T36/T$15</f>
        <v>4.9170288359855346E-2</v>
      </c>
      <c r="U88" s="65">
        <f>U36/U$15</f>
        <v>5.6325143337974885E-2</v>
      </c>
      <c r="V88" s="65">
        <f>V36/V$15</f>
        <v>5.4461521786923046E-2</v>
      </c>
      <c r="W88" s="65">
        <f>W36/W$15</f>
        <v>3.1808003878447545E-2</v>
      </c>
      <c r="X88" s="65">
        <f>X36/X$15</f>
        <v>4.6615479060550039E-2</v>
      </c>
      <c r="Y88" s="65">
        <f>Y36/Y$15</f>
        <v>4.6835008237113882E-2</v>
      </c>
      <c r="Z88" s="65">
        <f>Z36/Z$15</f>
        <v>5.5803300021662755E-2</v>
      </c>
      <c r="AA88" s="65">
        <f>AA36/AA$15</f>
        <v>3.5637858718135816E-2</v>
      </c>
      <c r="AB88" s="65">
        <f>AB36/AB$15</f>
        <v>4.5321169565704346E-2</v>
      </c>
      <c r="AC88" s="65">
        <f>AC36/AC$15</f>
        <v>4.0040743006071931E-2</v>
      </c>
      <c r="AD88" s="65">
        <f>AD36/AD$15</f>
        <v>4.681294482843136E-2</v>
      </c>
      <c r="AE88" s="65">
        <f>AE36/AE$15</f>
        <v>2.9048041781564029E-2</v>
      </c>
      <c r="AF88" s="65">
        <f>AF36/AF$15</f>
        <v>4.2999429921565857E-2</v>
      </c>
      <c r="AG88" s="65">
        <f>AG36/AG$15</f>
        <v>3.7437885290775005E-2</v>
      </c>
      <c r="AH88" s="65">
        <f>AH36/AH$15</f>
        <v>4.4031658005377047E-2</v>
      </c>
      <c r="AI88" s="65">
        <f>AI36/AI$15</f>
        <v>2.2841989458898159E-2</v>
      </c>
      <c r="AJ88" s="65">
        <f>AJ36/AJ$15</f>
        <v>4.0364427098889474E-2</v>
      </c>
      <c r="AK88" s="65">
        <f>AK36/AK$15</f>
        <v>3.6702398716816471E-2</v>
      </c>
      <c r="AL88" s="65">
        <f>AL36/AL$15</f>
        <v>4.0953406209075165E-2</v>
      </c>
      <c r="AM88" s="65">
        <f>AM36/AM$15</f>
        <v>2.0007983086049463E-2</v>
      </c>
      <c r="AN88" s="67">
        <f>AN36/AN$15</f>
        <v>3.5783067601389426E-2</v>
      </c>
    </row>
    <row r="89" spans="3:40" x14ac:dyDescent="0.3">
      <c r="C89" s="64" t="str">
        <f>C37</f>
        <v>Income Taxes</v>
      </c>
      <c r="D89" s="65">
        <f>D37/D36</f>
        <v>0.26387009472259809</v>
      </c>
      <c r="E89" s="65">
        <f>E37/E36</f>
        <v>0.26649384316267011</v>
      </c>
      <c r="F89" s="65">
        <f>F37/F36</f>
        <v>0.27210473693146447</v>
      </c>
      <c r="G89" s="65">
        <f>G37/G36</f>
        <v>0.27344176858739966</v>
      </c>
      <c r="H89" s="65">
        <f>H37/H36</f>
        <v>0.27854644297395448</v>
      </c>
      <c r="I89" s="65">
        <f>I37/I36</f>
        <v>0.17169735504762806</v>
      </c>
      <c r="J89" s="65">
        <f>J37/J36</f>
        <v>0.21546620621608287</v>
      </c>
      <c r="K89" s="65">
        <f>K37/K36</f>
        <v>0.19170461839410705</v>
      </c>
      <c r="L89" s="65">
        <f>L37/L36</f>
        <v>-1.5330350092129508</v>
      </c>
      <c r="M89" s="65">
        <f>M37/M36</f>
        <v>0.13366616741554335</v>
      </c>
      <c r="N89" s="65">
        <f>N37/N36</f>
        <v>0.10374585111427216</v>
      </c>
      <c r="O89" s="65">
        <f>O37/O36</f>
        <v>5.7275285548750207E-2</v>
      </c>
      <c r="P89" s="65">
        <f>P37/P36</f>
        <v>-4.1994074455751644E-2</v>
      </c>
      <c r="Q89" s="65">
        <f>Q37/Q36</f>
        <v>5.9790940766550525E-2</v>
      </c>
      <c r="R89" s="65">
        <f>R37/R36</f>
        <v>7.5982305490502208E-2</v>
      </c>
      <c r="S89" s="65">
        <f>S37/S36</f>
        <v>3.2180451127819545E-2</v>
      </c>
      <c r="T89" s="24">
        <v>0.17060844023606422</v>
      </c>
      <c r="U89" s="24">
        <v>8.3713665399684847E-2</v>
      </c>
      <c r="V89" s="24">
        <v>8.8256626375843195E-2</v>
      </c>
      <c r="W89" s="24">
        <v>8.578441491755448E-2</v>
      </c>
      <c r="X89" s="24">
        <v>0.10265858719293396</v>
      </c>
      <c r="Y89" s="35">
        <f t="shared" ref="U89:AJ89" si="59">AVERAGE(U89:X89)</f>
        <v>9.0103323471504126E-2</v>
      </c>
      <c r="Z89" s="35">
        <f t="shared" si="59"/>
        <v>9.1700737989458936E-2</v>
      </c>
      <c r="AA89" s="35">
        <f t="shared" si="59"/>
        <v>9.2561765892862871E-2</v>
      </c>
      <c r="AB89" s="35">
        <f t="shared" si="59"/>
        <v>9.4256103636689972E-2</v>
      </c>
      <c r="AC89" s="35">
        <f t="shared" si="59"/>
        <v>9.215548274762897E-2</v>
      </c>
      <c r="AD89" s="35">
        <f t="shared" si="59"/>
        <v>9.266852256666018E-2</v>
      </c>
      <c r="AE89" s="35">
        <f t="shared" si="59"/>
        <v>9.2910468710960495E-2</v>
      </c>
      <c r="AF89" s="35">
        <f t="shared" si="59"/>
        <v>9.2997644415484901E-2</v>
      </c>
      <c r="AG89" s="35">
        <f t="shared" si="59"/>
        <v>9.268302961018364E-2</v>
      </c>
      <c r="AH89" s="35">
        <f t="shared" si="59"/>
        <v>9.2814916325822311E-2</v>
      </c>
      <c r="AI89" s="35">
        <f t="shared" si="59"/>
        <v>9.2851514765612847E-2</v>
      </c>
      <c r="AJ89" s="35">
        <f t="shared" si="59"/>
        <v>9.2836776279275918E-2</v>
      </c>
      <c r="AK89" s="35">
        <f>AVERAGE(AG89:AJ89)</f>
        <v>9.2796559245223675E-2</v>
      </c>
      <c r="AL89" s="35">
        <f>AVERAGE(AH89:AK89)</f>
        <v>9.2824941653983695E-2</v>
      </c>
      <c r="AM89" s="35">
        <f>AVERAGE(AI89:AL89)</f>
        <v>9.2827447986024034E-2</v>
      </c>
      <c r="AN89" s="115">
        <f>AVERAGE(AJ89:AM89)</f>
        <v>9.2821431291126827E-2</v>
      </c>
    </row>
    <row r="90" spans="3:40" x14ac:dyDescent="0.3">
      <c r="C90" s="64" t="str">
        <f>C38</f>
        <v>Income After Taxes</v>
      </c>
      <c r="D90" s="65">
        <f>D38/D$15</f>
        <v>5.1628479939868008E-2</v>
      </c>
      <c r="E90" s="65">
        <f>E38/E$15</f>
        <v>6.1322790788397183E-2</v>
      </c>
      <c r="F90" s="65">
        <f>F38/F$15</f>
        <v>6.9042089102497581E-2</v>
      </c>
      <c r="G90" s="65">
        <f>G38/G$15</f>
        <v>6.1737301301029612E-2</v>
      </c>
      <c r="H90" s="65">
        <f>H38/H$15</f>
        <v>5.3686835359929436E-2</v>
      </c>
      <c r="I90" s="65">
        <f>I38/I$15</f>
        <v>6.21962777720588E-2</v>
      </c>
      <c r="J90" s="65">
        <f>J38/J$15</f>
        <v>6.697328684311657E-2</v>
      </c>
      <c r="K90" s="65">
        <f>K38/K$15</f>
        <v>4.7615017861258352E-2</v>
      </c>
      <c r="L90" s="65">
        <f>L38/L$15</f>
        <v>0.10097321686209701</v>
      </c>
      <c r="M90" s="65">
        <f>M38/M$15</f>
        <v>4.4517074655761872E-2</v>
      </c>
      <c r="N90" s="65">
        <f>N38/N$15</f>
        <v>4.8275298432368101E-2</v>
      </c>
      <c r="O90" s="65">
        <f>O38/O$15</f>
        <v>4.9507963001599556E-2</v>
      </c>
      <c r="P90" s="65">
        <f>P38/P$15</f>
        <v>2.7647375481709976E-2</v>
      </c>
      <c r="Q90" s="65">
        <f>Q38/Q$15</f>
        <v>4.5012268945971601E-2</v>
      </c>
      <c r="R90" s="65">
        <f>R38/R$15</f>
        <v>5.8923578557857445E-2</v>
      </c>
      <c r="S90" s="65">
        <f>S38/S$15</f>
        <v>2.7432246273033541E-2</v>
      </c>
      <c r="T90" s="65">
        <f>T38/T$15</f>
        <v>4.078142215682292E-2</v>
      </c>
      <c r="U90" s="65">
        <f>U38/U$15</f>
        <v>5.1609959134990363E-2</v>
      </c>
      <c r="V90" s="65">
        <f>V38/V$15</f>
        <v>4.9654931606714733E-2</v>
      </c>
      <c r="W90" s="65">
        <f>W38/W$15</f>
        <v>2.9079372876039622E-2</v>
      </c>
      <c r="X90" s="65">
        <f>X38/X$15</f>
        <v>4.1829999838872173E-2</v>
      </c>
      <c r="Y90" s="65">
        <f>Y38/Y$15</f>
        <v>4.2615018340134647E-2</v>
      </c>
      <c r="Z90" s="65">
        <f>Z38/Z$15</f>
        <v>5.0686096227429096E-2</v>
      </c>
      <c r="AA90" s="65">
        <f>AA38/AA$15</f>
        <v>3.2339155582544805E-2</v>
      </c>
      <c r="AB90" s="65">
        <f>AB38/AB$15</f>
        <v>4.1049372710183316E-2</v>
      </c>
      <c r="AC90" s="65">
        <f>AC38/AC$15</f>
        <v>3.6350769004773624E-2</v>
      </c>
      <c r="AD90" s="65">
        <f>AD38/AD$15</f>
        <v>4.2474858394186049E-2</v>
      </c>
      <c r="AE90" s="65">
        <f>AE38/AE$15</f>
        <v>2.6349174604503346E-2</v>
      </c>
      <c r="AF90" s="65">
        <f>AF38/AF$15</f>
        <v>3.9000584227651514E-2</v>
      </c>
      <c r="AG90" s="65">
        <f>AG38/AG$15</f>
        <v>3.3968028659827447E-2</v>
      </c>
      <c r="AH90" s="65">
        <f>AH38/AH$15</f>
        <v>3.9944863351920747E-2</v>
      </c>
      <c r="AI90" s="65">
        <f>AI38/AI$15</f>
        <v>2.0721076137379304E-2</v>
      </c>
      <c r="AJ90" s="65">
        <f>AJ38/AJ$15</f>
        <v>3.6617123810668735E-2</v>
      </c>
      <c r="AK90" s="65">
        <f>AK38/AK$15</f>
        <v>3.3296542399849589E-2</v>
      </c>
      <c r="AL90" s="65">
        <f>AL38/AL$15</f>
        <v>3.7151908667185866E-2</v>
      </c>
      <c r="AM90" s="65">
        <f>AM38/AM$15</f>
        <v>1.8150693076823956E-2</v>
      </c>
      <c r="AN90" s="67">
        <f>AN38/AN$15</f>
        <v>3.2461632050641308E-2</v>
      </c>
    </row>
    <row r="91" spans="3:40" x14ac:dyDescent="0.3">
      <c r="C91" s="64" t="str">
        <f>C39</f>
        <v>Noncontrolling Interest</v>
      </c>
      <c r="D91" s="65">
        <f>D39/D$15</f>
        <v>0</v>
      </c>
      <c r="E91" s="65">
        <f>E39/E$15</f>
        <v>0</v>
      </c>
      <c r="F91" s="65">
        <f>F39/F$15</f>
        <v>0</v>
      </c>
      <c r="G91" s="65">
        <f>G39/G$15</f>
        <v>0</v>
      </c>
      <c r="H91" s="65">
        <f>H39/H$15</f>
        <v>0</v>
      </c>
      <c r="I91" s="65">
        <f>I39/I$15</f>
        <v>0</v>
      </c>
      <c r="J91" s="65">
        <f>J39/J$15</f>
        <v>0</v>
      </c>
      <c r="K91" s="65">
        <f>K39/K$15</f>
        <v>0</v>
      </c>
      <c r="L91" s="65">
        <f>L39/L$15</f>
        <v>0</v>
      </c>
      <c r="M91" s="65">
        <f>M39/M$15</f>
        <v>0</v>
      </c>
      <c r="N91" s="65">
        <f>N39/N$15</f>
        <v>0</v>
      </c>
      <c r="O91" s="65">
        <f>O39/O$15</f>
        <v>0</v>
      </c>
      <c r="P91" s="65">
        <f>P39/P$15</f>
        <v>0</v>
      </c>
      <c r="Q91" s="65">
        <f>Q39/Q$15</f>
        <v>0</v>
      </c>
      <c r="R91" s="65">
        <f>R39/R$15</f>
        <v>0</v>
      </c>
      <c r="S91" s="65">
        <f>S39/S$15</f>
        <v>0</v>
      </c>
      <c r="T91" s="65">
        <f>T39/T$15</f>
        <v>0</v>
      </c>
      <c r="U91" s="65">
        <f>U39/U$15</f>
        <v>0</v>
      </c>
      <c r="V91" s="65">
        <f>V39/V$15</f>
        <v>0</v>
      </c>
      <c r="W91" s="65">
        <f>W39/W$15</f>
        <v>0</v>
      </c>
      <c r="X91" s="65">
        <f>X39/X$15</f>
        <v>0</v>
      </c>
      <c r="Y91" s="65">
        <f>Y39/Y$15</f>
        <v>0</v>
      </c>
      <c r="Z91" s="65">
        <f>Z39/Z$15</f>
        <v>0</v>
      </c>
      <c r="AA91" s="65">
        <f>AA39/AA$15</f>
        <v>0</v>
      </c>
      <c r="AB91" s="65">
        <f>AB39/AB$15</f>
        <v>0</v>
      </c>
      <c r="AC91" s="65">
        <f>AC39/AC$15</f>
        <v>0</v>
      </c>
      <c r="AD91" s="65">
        <f>AD39/AD$15</f>
        <v>0</v>
      </c>
      <c r="AE91" s="65">
        <f>AE39/AE$15</f>
        <v>0</v>
      </c>
      <c r="AF91" s="65">
        <f>AF39/AF$15</f>
        <v>0</v>
      </c>
      <c r="AG91" s="65">
        <f>AG39/AG$15</f>
        <v>0</v>
      </c>
      <c r="AH91" s="65">
        <f>AH39/AH$15</f>
        <v>0</v>
      </c>
      <c r="AI91" s="65">
        <f>AI39/AI$15</f>
        <v>0</v>
      </c>
      <c r="AJ91" s="65">
        <f>AJ39/AJ$15</f>
        <v>0</v>
      </c>
      <c r="AK91" s="65">
        <f>AK39/AK$15</f>
        <v>0</v>
      </c>
      <c r="AL91" s="65">
        <f>AL39/AL$15</f>
        <v>0</v>
      </c>
      <c r="AM91" s="65">
        <f>AM39/AM$15</f>
        <v>0</v>
      </c>
      <c r="AN91" s="67">
        <f>AN39/AN$15</f>
        <v>0</v>
      </c>
    </row>
    <row r="92" spans="3:40" x14ac:dyDescent="0.3">
      <c r="C92" s="64" t="str">
        <f>C40</f>
        <v>Equity Earnings</v>
      </c>
      <c r="D92" s="65">
        <f>D40/D$15</f>
        <v>0</v>
      </c>
      <c r="E92" s="65">
        <f>E40/E$15</f>
        <v>0</v>
      </c>
      <c r="F92" s="65">
        <f>F40/F$15</f>
        <v>0</v>
      </c>
      <c r="G92" s="65">
        <f>G40/G$15</f>
        <v>0</v>
      </c>
      <c r="H92" s="65">
        <f>H40/H$15</f>
        <v>0</v>
      </c>
      <c r="I92" s="65">
        <f>I40/I$15</f>
        <v>0</v>
      </c>
      <c r="J92" s="65">
        <f>J40/J$15</f>
        <v>0</v>
      </c>
      <c r="K92" s="65">
        <f>K40/K$15</f>
        <v>0</v>
      </c>
      <c r="L92" s="65">
        <f>L40/L$15</f>
        <v>0</v>
      </c>
      <c r="M92" s="65">
        <f>M40/M$15</f>
        <v>0</v>
      </c>
      <c r="N92" s="65">
        <f>N40/N$15</f>
        <v>0</v>
      </c>
      <c r="O92" s="65">
        <f>O40/O$15</f>
        <v>0</v>
      </c>
      <c r="P92" s="65">
        <f>P40/P$15</f>
        <v>0</v>
      </c>
      <c r="Q92" s="65">
        <f>Q40/Q$15</f>
        <v>0</v>
      </c>
      <c r="R92" s="65">
        <f>R40/R$15</f>
        <v>0</v>
      </c>
      <c r="S92" s="65">
        <f>S40/S$15</f>
        <v>0</v>
      </c>
      <c r="T92" s="65">
        <f>T40/T$15</f>
        <v>0</v>
      </c>
      <c r="U92" s="65">
        <f>U40/U$15</f>
        <v>0</v>
      </c>
      <c r="V92" s="65">
        <f>V40/V$15</f>
        <v>0</v>
      </c>
      <c r="W92" s="65">
        <f>W40/W$15</f>
        <v>0</v>
      </c>
      <c r="X92" s="65">
        <f>X40/X$15</f>
        <v>0</v>
      </c>
      <c r="Y92" s="65">
        <f>Y40/Y$15</f>
        <v>0</v>
      </c>
      <c r="Z92" s="65">
        <f>Z40/Z$15</f>
        <v>0</v>
      </c>
      <c r="AA92" s="65">
        <f>AA40/AA$15</f>
        <v>0</v>
      </c>
      <c r="AB92" s="65">
        <f>AB40/AB$15</f>
        <v>0</v>
      </c>
      <c r="AC92" s="65">
        <f>AC40/AC$15</f>
        <v>0</v>
      </c>
      <c r="AD92" s="65">
        <f>AD40/AD$15</f>
        <v>0</v>
      </c>
      <c r="AE92" s="65">
        <f>AE40/AE$15</f>
        <v>0</v>
      </c>
      <c r="AF92" s="65">
        <f>AF40/AF$15</f>
        <v>0</v>
      </c>
      <c r="AG92" s="65">
        <f>AG40/AG$15</f>
        <v>0</v>
      </c>
      <c r="AH92" s="65">
        <f>AH40/AH$15</f>
        <v>0</v>
      </c>
      <c r="AI92" s="65">
        <f>AI40/AI$15</f>
        <v>0</v>
      </c>
      <c r="AJ92" s="65">
        <f>AJ40/AJ$15</f>
        <v>0</v>
      </c>
      <c r="AK92" s="65">
        <f>AK40/AK$15</f>
        <v>0</v>
      </c>
      <c r="AL92" s="65">
        <f>AL40/AL$15</f>
        <v>0</v>
      </c>
      <c r="AM92" s="65">
        <f>AM40/AM$15</f>
        <v>0</v>
      </c>
      <c r="AN92" s="67">
        <f>AN40/AN$15</f>
        <v>0</v>
      </c>
    </row>
    <row r="93" spans="3:40" x14ac:dyDescent="0.3">
      <c r="C93" s="64" t="str">
        <f>C41</f>
        <v>Minority Interest EquityEarnings</v>
      </c>
      <c r="D93" s="65">
        <f>D41/D$15</f>
        <v>0</v>
      </c>
      <c r="E93" s="65">
        <f>E41/E$15</f>
        <v>0</v>
      </c>
      <c r="F93" s="65">
        <f>F41/F$15</f>
        <v>0</v>
      </c>
      <c r="G93" s="65">
        <f>G41/G$15</f>
        <v>0</v>
      </c>
      <c r="H93" s="65">
        <f>H41/H$15</f>
        <v>0</v>
      </c>
      <c r="I93" s="65">
        <f>I41/I$15</f>
        <v>0</v>
      </c>
      <c r="J93" s="65">
        <f>J41/J$15</f>
        <v>0</v>
      </c>
      <c r="K93" s="65">
        <f>K41/K$15</f>
        <v>0</v>
      </c>
      <c r="L93" s="65">
        <f>L41/L$15</f>
        <v>0</v>
      </c>
      <c r="M93" s="65">
        <f>M41/M$15</f>
        <v>0</v>
      </c>
      <c r="N93" s="65">
        <f>N41/N$15</f>
        <v>0</v>
      </c>
      <c r="O93" s="65">
        <f>O41/O$15</f>
        <v>0</v>
      </c>
      <c r="P93" s="65">
        <f>P41/P$15</f>
        <v>0</v>
      </c>
      <c r="Q93" s="65">
        <f>Q41/Q$15</f>
        <v>0</v>
      </c>
      <c r="R93" s="65">
        <f>R41/R$15</f>
        <v>0</v>
      </c>
      <c r="S93" s="65">
        <f>S41/S$15</f>
        <v>0</v>
      </c>
      <c r="T93" s="65">
        <f>T41/T$15</f>
        <v>0</v>
      </c>
      <c r="U93" s="65">
        <f>U41/U$15</f>
        <v>0</v>
      </c>
      <c r="V93" s="65">
        <f>V41/V$15</f>
        <v>0</v>
      </c>
      <c r="W93" s="65">
        <f>W41/W$15</f>
        <v>0</v>
      </c>
      <c r="X93" s="65">
        <f>X41/X$15</f>
        <v>0</v>
      </c>
      <c r="Y93" s="65">
        <f>Y41/Y$15</f>
        <v>0</v>
      </c>
      <c r="Z93" s="65">
        <f>Z41/Z$15</f>
        <v>0</v>
      </c>
      <c r="AA93" s="65">
        <f>AA41/AA$15</f>
        <v>0</v>
      </c>
      <c r="AB93" s="65">
        <f>AB41/AB$15</f>
        <v>0</v>
      </c>
      <c r="AC93" s="65">
        <f>AC41/AC$15</f>
        <v>0</v>
      </c>
      <c r="AD93" s="65">
        <f>AD41/AD$15</f>
        <v>0</v>
      </c>
      <c r="AE93" s="65">
        <f>AE41/AE$15</f>
        <v>0</v>
      </c>
      <c r="AF93" s="65">
        <f>AF41/AF$15</f>
        <v>0</v>
      </c>
      <c r="AG93" s="65">
        <f>AG41/AG$15</f>
        <v>0</v>
      </c>
      <c r="AH93" s="65">
        <f>AH41/AH$15</f>
        <v>0</v>
      </c>
      <c r="AI93" s="65">
        <f>AI41/AI$15</f>
        <v>0</v>
      </c>
      <c r="AJ93" s="65">
        <f>AJ41/AJ$15</f>
        <v>0</v>
      </c>
      <c r="AK93" s="65">
        <f>AK41/AK$15</f>
        <v>0</v>
      </c>
      <c r="AL93" s="65">
        <f>AL41/AL$15</f>
        <v>0</v>
      </c>
      <c r="AM93" s="65">
        <f>AM41/AM$15</f>
        <v>0</v>
      </c>
      <c r="AN93" s="67">
        <f>AN41/AN$15</f>
        <v>0</v>
      </c>
    </row>
    <row r="94" spans="3:40" x14ac:dyDescent="0.3">
      <c r="C94" s="64" t="str">
        <f>C42</f>
        <v>IncomebeforeExtraordinaryItems</v>
      </c>
      <c r="D94" s="65">
        <f>D42/D$15</f>
        <v>5.1628479939868008E-2</v>
      </c>
      <c r="E94" s="65">
        <f>E42/E$15</f>
        <v>6.1322790788397183E-2</v>
      </c>
      <c r="F94" s="65">
        <f>F42/F$15</f>
        <v>6.9042089102497581E-2</v>
      </c>
      <c r="G94" s="65">
        <f>G42/G$15</f>
        <v>6.1737301301029612E-2</v>
      </c>
      <c r="H94" s="65">
        <f>H42/H$15</f>
        <v>5.3686835359929436E-2</v>
      </c>
      <c r="I94" s="65">
        <f>I42/I$15</f>
        <v>6.21962777720588E-2</v>
      </c>
      <c r="J94" s="65">
        <f>J42/J$15</f>
        <v>6.697328684311657E-2</v>
      </c>
      <c r="K94" s="65">
        <f>K42/K$15</f>
        <v>4.7615017861258352E-2</v>
      </c>
      <c r="L94" s="65">
        <f>L42/L$15</f>
        <v>0.10097321686209701</v>
      </c>
      <c r="M94" s="65">
        <f>M42/M$15</f>
        <v>4.4517074655761872E-2</v>
      </c>
      <c r="N94" s="65">
        <f>N42/N$15</f>
        <v>4.8275298432368101E-2</v>
      </c>
      <c r="O94" s="65">
        <f>O42/O$15</f>
        <v>4.9507963001599556E-2</v>
      </c>
      <c r="P94" s="65">
        <f>P42/P$15</f>
        <v>2.7647375481709976E-2</v>
      </c>
      <c r="Q94" s="65">
        <f>Q42/Q$15</f>
        <v>4.5012268945971601E-2</v>
      </c>
      <c r="R94" s="65">
        <f>R42/R$15</f>
        <v>5.8923578557857445E-2</v>
      </c>
      <c r="S94" s="65">
        <f>S42/S$15</f>
        <v>2.7432246273033541E-2</v>
      </c>
      <c r="T94" s="65">
        <f>T42/T$15</f>
        <v>4.078142215682292E-2</v>
      </c>
      <c r="U94" s="65">
        <f>U42/U$15</f>
        <v>5.1609959134990363E-2</v>
      </c>
      <c r="V94" s="65">
        <f>V42/V$15</f>
        <v>4.9654931606714733E-2</v>
      </c>
      <c r="W94" s="65">
        <f>W42/W$15</f>
        <v>2.9079372876039622E-2</v>
      </c>
      <c r="X94" s="65">
        <f>X42/X$15</f>
        <v>4.1829999838872173E-2</v>
      </c>
      <c r="Y94" s="65">
        <f>Y42/Y$15</f>
        <v>4.2615018340134647E-2</v>
      </c>
      <c r="Z94" s="65">
        <f>Z42/Z$15</f>
        <v>5.0686096227429096E-2</v>
      </c>
      <c r="AA94" s="65">
        <f>AA42/AA$15</f>
        <v>3.2339155582544805E-2</v>
      </c>
      <c r="AB94" s="65">
        <f>AB42/AB$15</f>
        <v>4.1049372710183316E-2</v>
      </c>
      <c r="AC94" s="65">
        <f>AC42/AC$15</f>
        <v>3.6350769004773624E-2</v>
      </c>
      <c r="AD94" s="65">
        <f>AD42/AD$15</f>
        <v>4.2474858394186049E-2</v>
      </c>
      <c r="AE94" s="65">
        <f>AE42/AE$15</f>
        <v>2.6349174604503346E-2</v>
      </c>
      <c r="AF94" s="65">
        <f>AF42/AF$15</f>
        <v>3.9000584227651514E-2</v>
      </c>
      <c r="AG94" s="65">
        <f>AG42/AG$15</f>
        <v>3.3968028659827447E-2</v>
      </c>
      <c r="AH94" s="65">
        <f>AH42/AH$15</f>
        <v>3.9944863351920747E-2</v>
      </c>
      <c r="AI94" s="65">
        <f>AI42/AI$15</f>
        <v>2.0721076137379304E-2</v>
      </c>
      <c r="AJ94" s="65">
        <f>AJ42/AJ$15</f>
        <v>3.6617123810668735E-2</v>
      </c>
      <c r="AK94" s="65">
        <f>AK42/AK$15</f>
        <v>3.3296542399849589E-2</v>
      </c>
      <c r="AL94" s="65">
        <f>AL42/AL$15</f>
        <v>3.7151908667185866E-2</v>
      </c>
      <c r="AM94" s="65">
        <f>AM42/AM$15</f>
        <v>1.8150693076823956E-2</v>
      </c>
      <c r="AN94" s="67">
        <f>AN42/AN$15</f>
        <v>3.2461632050641308E-2</v>
      </c>
    </row>
    <row r="95" spans="3:40" x14ac:dyDescent="0.3">
      <c r="C95" s="64" t="str">
        <f>C43</f>
        <v>Extraordinary Items</v>
      </c>
      <c r="D95" s="65">
        <f>D43/D$15</f>
        <v>0</v>
      </c>
      <c r="E95" s="65">
        <f>E43/E$15</f>
        <v>0</v>
      </c>
      <c r="F95" s="65">
        <f>F43/F$15</f>
        <v>0</v>
      </c>
      <c r="G95" s="65">
        <f>G43/G$15</f>
        <v>0</v>
      </c>
      <c r="H95" s="65">
        <f>H43/H$15</f>
        <v>0</v>
      </c>
      <c r="I95" s="65">
        <f>I43/I$15</f>
        <v>0</v>
      </c>
      <c r="J95" s="65">
        <f>J43/J$15</f>
        <v>0</v>
      </c>
      <c r="K95" s="65">
        <f>K43/K$15</f>
        <v>0</v>
      </c>
      <c r="L95" s="65">
        <f>L43/L$15</f>
        <v>0</v>
      </c>
      <c r="M95" s="65">
        <f>M43/M$15</f>
        <v>0</v>
      </c>
      <c r="N95" s="65">
        <f>N43/N$15</f>
        <v>0</v>
      </c>
      <c r="O95" s="65">
        <f>O43/O$15</f>
        <v>0</v>
      </c>
      <c r="P95" s="65">
        <f>P43/P$15</f>
        <v>0</v>
      </c>
      <c r="Q95" s="65">
        <f>Q43/Q$15</f>
        <v>0</v>
      </c>
      <c r="R95" s="65">
        <f>R43/R$15</f>
        <v>0</v>
      </c>
      <c r="S95" s="65">
        <f>S43/S$15</f>
        <v>0</v>
      </c>
      <c r="T95" s="65">
        <f>T43/T$15</f>
        <v>0</v>
      </c>
      <c r="U95" s="65">
        <f>U43/U$15</f>
        <v>0</v>
      </c>
      <c r="V95" s="65">
        <f>V43/V$15</f>
        <v>0</v>
      </c>
      <c r="W95" s="65">
        <f>W43/W$15</f>
        <v>0</v>
      </c>
      <c r="X95" s="65">
        <f>X43/X$15</f>
        <v>0</v>
      </c>
      <c r="Y95" s="65">
        <f>Y43/Y$15</f>
        <v>0</v>
      </c>
      <c r="Z95" s="65">
        <f>Z43/Z$15</f>
        <v>0</v>
      </c>
      <c r="AA95" s="65">
        <f>AA43/AA$15</f>
        <v>0</v>
      </c>
      <c r="AB95" s="65">
        <f>AB43/AB$15</f>
        <v>0</v>
      </c>
      <c r="AC95" s="65">
        <f>AC43/AC$15</f>
        <v>0</v>
      </c>
      <c r="AD95" s="65">
        <f>AD43/AD$15</f>
        <v>0</v>
      </c>
      <c r="AE95" s="65">
        <f>AE43/AE$15</f>
        <v>0</v>
      </c>
      <c r="AF95" s="65">
        <f>AF43/AF$15</f>
        <v>0</v>
      </c>
      <c r="AG95" s="65">
        <f>AG43/AG$15</f>
        <v>0</v>
      </c>
      <c r="AH95" s="65">
        <f>AH43/AH$15</f>
        <v>0</v>
      </c>
      <c r="AI95" s="65">
        <f>AI43/AI$15</f>
        <v>0</v>
      </c>
      <c r="AJ95" s="65">
        <f>AJ43/AJ$15</f>
        <v>0</v>
      </c>
      <c r="AK95" s="65">
        <f>AK43/AK$15</f>
        <v>0</v>
      </c>
      <c r="AL95" s="65">
        <f>AL43/AL$15</f>
        <v>0</v>
      </c>
      <c r="AM95" s="65">
        <f>AM43/AM$15</f>
        <v>0</v>
      </c>
      <c r="AN95" s="67">
        <f>AN43/AN$15</f>
        <v>0</v>
      </c>
    </row>
    <row r="96" spans="3:40" x14ac:dyDescent="0.3">
      <c r="C96" s="64" t="str">
        <f>C44</f>
        <v>Accounting Change</v>
      </c>
      <c r="D96" s="65">
        <f>D44/D$15</f>
        <v>0</v>
      </c>
      <c r="E96" s="65">
        <f>E44/E$15</f>
        <v>0</v>
      </c>
      <c r="F96" s="65">
        <f>F44/F$15</f>
        <v>0</v>
      </c>
      <c r="G96" s="65">
        <f>G44/G$15</f>
        <v>0</v>
      </c>
      <c r="H96" s="65">
        <f>H44/H$15</f>
        <v>0</v>
      </c>
      <c r="I96" s="65">
        <f>I44/I$15</f>
        <v>0</v>
      </c>
      <c r="J96" s="65">
        <f>J44/J$15</f>
        <v>0</v>
      </c>
      <c r="K96" s="65">
        <f>K44/K$15</f>
        <v>0</v>
      </c>
      <c r="L96" s="65">
        <f>L44/L$15</f>
        <v>0</v>
      </c>
      <c r="M96" s="65">
        <f>M44/M$15</f>
        <v>0</v>
      </c>
      <c r="N96" s="65">
        <f>N44/N$15</f>
        <v>0</v>
      </c>
      <c r="O96" s="65">
        <f>O44/O$15</f>
        <v>0</v>
      </c>
      <c r="P96" s="65">
        <f>P44/P$15</f>
        <v>0</v>
      </c>
      <c r="Q96" s="65">
        <f>Q44/Q$15</f>
        <v>0</v>
      </c>
      <c r="R96" s="65">
        <f>R44/R$15</f>
        <v>0</v>
      </c>
      <c r="S96" s="65">
        <f>S44/S$15</f>
        <v>0</v>
      </c>
      <c r="T96" s="65">
        <f>T44/T$15</f>
        <v>0</v>
      </c>
      <c r="U96" s="65">
        <f>U44/U$15</f>
        <v>0</v>
      </c>
      <c r="V96" s="65">
        <f>V44/V$15</f>
        <v>0</v>
      </c>
      <c r="W96" s="65">
        <f>W44/W$15</f>
        <v>0</v>
      </c>
      <c r="X96" s="65">
        <f>X44/X$15</f>
        <v>0</v>
      </c>
      <c r="Y96" s="65">
        <f>Y44/Y$15</f>
        <v>0</v>
      </c>
      <c r="Z96" s="65">
        <f>Z44/Z$15</f>
        <v>0</v>
      </c>
      <c r="AA96" s="65">
        <f>AA44/AA$15</f>
        <v>0</v>
      </c>
      <c r="AB96" s="65">
        <f>AB44/AB$15</f>
        <v>0</v>
      </c>
      <c r="AC96" s="65">
        <f>AC44/AC$15</f>
        <v>0</v>
      </c>
      <c r="AD96" s="65">
        <f>AD44/AD$15</f>
        <v>0</v>
      </c>
      <c r="AE96" s="65">
        <f>AE44/AE$15</f>
        <v>0</v>
      </c>
      <c r="AF96" s="65">
        <f>AF44/AF$15</f>
        <v>0</v>
      </c>
      <c r="AG96" s="65">
        <f>AG44/AG$15</f>
        <v>0</v>
      </c>
      <c r="AH96" s="65">
        <f>AH44/AH$15</f>
        <v>0</v>
      </c>
      <c r="AI96" s="65">
        <f>AI44/AI$15</f>
        <v>0</v>
      </c>
      <c r="AJ96" s="65">
        <f>AJ44/AJ$15</f>
        <v>0</v>
      </c>
      <c r="AK96" s="65">
        <f>AK44/AK$15</f>
        <v>0</v>
      </c>
      <c r="AL96" s="65">
        <f>AL44/AL$15</f>
        <v>0</v>
      </c>
      <c r="AM96" s="65">
        <f>AM44/AM$15</f>
        <v>0</v>
      </c>
      <c r="AN96" s="67">
        <f>AN44/AN$15</f>
        <v>0</v>
      </c>
    </row>
    <row r="97" spans="3:40" x14ac:dyDescent="0.3">
      <c r="C97" s="64" t="str">
        <f>C45</f>
        <v>Net Income from Continuing Operations Applicableto Common</v>
      </c>
      <c r="D97" s="65">
        <f>D45/D$15</f>
        <v>5.1628479939868008E-2</v>
      </c>
      <c r="E97" s="65">
        <f>E45/E$15</f>
        <v>6.1322790788397183E-2</v>
      </c>
      <c r="F97" s="65">
        <f>F45/F$15</f>
        <v>6.9042089102497581E-2</v>
      </c>
      <c r="G97" s="65">
        <f>G45/G$15</f>
        <v>6.1737301301029612E-2</v>
      </c>
      <c r="H97" s="65">
        <f>H45/H$15</f>
        <v>5.3686835359929436E-2</v>
      </c>
      <c r="I97" s="65">
        <f>I45/I$15</f>
        <v>6.21962777720588E-2</v>
      </c>
      <c r="J97" s="65">
        <f>J45/J$15</f>
        <v>6.697328684311657E-2</v>
      </c>
      <c r="K97" s="65">
        <f>K45/K$15</f>
        <v>4.7615017861258352E-2</v>
      </c>
      <c r="L97" s="65">
        <f>L45/L$15</f>
        <v>0.10097321686209701</v>
      </c>
      <c r="M97" s="65">
        <f>M45/M$15</f>
        <v>4.4517074655761872E-2</v>
      </c>
      <c r="N97" s="65">
        <f>N45/N$15</f>
        <v>4.8275298432368101E-2</v>
      </c>
      <c r="O97" s="65">
        <f>O45/O$15</f>
        <v>4.9507963001599556E-2</v>
      </c>
      <c r="P97" s="65">
        <f>P45/P$15</f>
        <v>2.7647375481709976E-2</v>
      </c>
      <c r="Q97" s="65">
        <f>Q45/Q$15</f>
        <v>4.5012268945971601E-2</v>
      </c>
      <c r="R97" s="65">
        <f>R45/R$15</f>
        <v>5.8923578557857445E-2</v>
      </c>
      <c r="S97" s="65">
        <f>S45/S$15</f>
        <v>2.7432246273033541E-2</v>
      </c>
      <c r="T97" s="65">
        <f>T45/T$15</f>
        <v>4.078142215682292E-2</v>
      </c>
      <c r="U97" s="65">
        <f>U45/U$15</f>
        <v>5.1609959134990363E-2</v>
      </c>
      <c r="V97" s="65">
        <f>V45/V$15</f>
        <v>4.9654931606714733E-2</v>
      </c>
      <c r="W97" s="65">
        <f>W45/W$15</f>
        <v>2.9079372876039622E-2</v>
      </c>
      <c r="X97" s="65">
        <f>X45/X$15</f>
        <v>4.1829999838872173E-2</v>
      </c>
      <c r="Y97" s="65">
        <f>Y45/Y$15</f>
        <v>4.2615018340134647E-2</v>
      </c>
      <c r="Z97" s="65">
        <f>Z45/Z$15</f>
        <v>5.0686096227429096E-2</v>
      </c>
      <c r="AA97" s="65">
        <f>AA45/AA$15</f>
        <v>3.2339155582544805E-2</v>
      </c>
      <c r="AB97" s="65">
        <f>AB45/AB$15</f>
        <v>4.1049372710183316E-2</v>
      </c>
      <c r="AC97" s="65">
        <f>AC45/AC$15</f>
        <v>3.6350769004773624E-2</v>
      </c>
      <c r="AD97" s="65">
        <f>AD45/AD$15</f>
        <v>4.2474858394186049E-2</v>
      </c>
      <c r="AE97" s="65">
        <f>AE45/AE$15</f>
        <v>2.6349174604503346E-2</v>
      </c>
      <c r="AF97" s="65">
        <f>AF45/AF$15</f>
        <v>3.9000584227651514E-2</v>
      </c>
      <c r="AG97" s="65">
        <f>AG45/AG$15</f>
        <v>3.3968028659827447E-2</v>
      </c>
      <c r="AH97" s="65">
        <f>AH45/AH$15</f>
        <v>3.9944863351920747E-2</v>
      </c>
      <c r="AI97" s="65">
        <f>AI45/AI$15</f>
        <v>2.0721076137379304E-2</v>
      </c>
      <c r="AJ97" s="65">
        <f>AJ45/AJ$15</f>
        <v>3.6617123810668735E-2</v>
      </c>
      <c r="AK97" s="65">
        <f>AK45/AK$15</f>
        <v>3.3296542399849589E-2</v>
      </c>
      <c r="AL97" s="65">
        <f>AL45/AL$15</f>
        <v>3.7151908667185866E-2</v>
      </c>
      <c r="AM97" s="65">
        <f>AM45/AM$15</f>
        <v>1.8150693076823956E-2</v>
      </c>
      <c r="AN97" s="67">
        <f>AN45/AN$15</f>
        <v>3.2461632050641308E-2</v>
      </c>
    </row>
    <row r="98" spans="3:40" x14ac:dyDescent="0.3">
      <c r="C98" s="64" t="str">
        <f>C46</f>
        <v>Discontinued Operations</v>
      </c>
      <c r="D98" s="65">
        <f>D46/D$15</f>
        <v>0</v>
      </c>
      <c r="E98" s="65">
        <f>E46/E$15</f>
        <v>0</v>
      </c>
      <c r="F98" s="65">
        <f>F46/F$15</f>
        <v>0</v>
      </c>
      <c r="G98" s="65">
        <f>G46/G$15</f>
        <v>0</v>
      </c>
      <c r="H98" s="65">
        <f>H46/H$15</f>
        <v>0</v>
      </c>
      <c r="I98" s="65">
        <f>I46/I$15</f>
        <v>0</v>
      </c>
      <c r="J98" s="65">
        <f>J46/J$15</f>
        <v>0</v>
      </c>
      <c r="K98" s="65">
        <f>K46/K$15</f>
        <v>0</v>
      </c>
      <c r="L98" s="65">
        <f>L46/L$15</f>
        <v>0</v>
      </c>
      <c r="M98" s="65">
        <f>M46/M$15</f>
        <v>0</v>
      </c>
      <c r="N98" s="65">
        <f>N46/N$15</f>
        <v>0</v>
      </c>
      <c r="O98" s="65">
        <f>O46/O$15</f>
        <v>0</v>
      </c>
      <c r="P98" s="65">
        <f>P46/P$15</f>
        <v>0</v>
      </c>
      <c r="Q98" s="65">
        <f>Q46/Q$15</f>
        <v>0</v>
      </c>
      <c r="R98" s="65">
        <f>R46/R$15</f>
        <v>0</v>
      </c>
      <c r="S98" s="65">
        <f>S46/S$15</f>
        <v>0</v>
      </c>
      <c r="T98" s="65">
        <f>T46/T$15</f>
        <v>0</v>
      </c>
      <c r="U98" s="65">
        <f>U46/U$15</f>
        <v>0</v>
      </c>
      <c r="V98" s="65">
        <f>V46/V$15</f>
        <v>0</v>
      </c>
      <c r="W98" s="65">
        <f>W46/W$15</f>
        <v>0</v>
      </c>
      <c r="X98" s="65">
        <f>X46/X$15</f>
        <v>0</v>
      </c>
      <c r="Y98" s="65">
        <f>Y46/Y$15</f>
        <v>0</v>
      </c>
      <c r="Z98" s="65">
        <f>Z46/Z$15</f>
        <v>0</v>
      </c>
      <c r="AA98" s="65">
        <f>AA46/AA$15</f>
        <v>0</v>
      </c>
      <c r="AB98" s="65">
        <f>AB46/AB$15</f>
        <v>0</v>
      </c>
      <c r="AC98" s="65">
        <f>AC46/AC$15</f>
        <v>0</v>
      </c>
      <c r="AD98" s="65">
        <f>AD46/AD$15</f>
        <v>0</v>
      </c>
      <c r="AE98" s="65">
        <f>AE46/AE$15</f>
        <v>0</v>
      </c>
      <c r="AF98" s="65">
        <f>AF46/AF$15</f>
        <v>0</v>
      </c>
      <c r="AG98" s="65">
        <f>AG46/AG$15</f>
        <v>0</v>
      </c>
      <c r="AH98" s="65">
        <f>AH46/AH$15</f>
        <v>0</v>
      </c>
      <c r="AI98" s="65">
        <f>AI46/AI$15</f>
        <v>0</v>
      </c>
      <c r="AJ98" s="65">
        <f>AJ46/AJ$15</f>
        <v>0</v>
      </c>
      <c r="AK98" s="65">
        <f>AK46/AK$15</f>
        <v>0</v>
      </c>
      <c r="AL98" s="65">
        <f>AL46/AL$15</f>
        <v>0</v>
      </c>
      <c r="AM98" s="65">
        <f>AM46/AM$15</f>
        <v>0</v>
      </c>
      <c r="AN98" s="67">
        <f>AN46/AN$15</f>
        <v>0</v>
      </c>
    </row>
    <row r="99" spans="3:40" x14ac:dyDescent="0.3">
      <c r="C99" s="64" t="str">
        <f>C47</f>
        <v>Net Income Applicable to Common</v>
      </c>
      <c r="D99" s="65">
        <f>D47/D$15</f>
        <v>5.1628479939868008E-2</v>
      </c>
      <c r="E99" s="65">
        <f>E47/E$15</f>
        <v>6.1322790788397183E-2</v>
      </c>
      <c r="F99" s="65">
        <f>F47/F$15</f>
        <v>6.9042089102497581E-2</v>
      </c>
      <c r="G99" s="65">
        <f>G47/G$15</f>
        <v>6.1737301301029612E-2</v>
      </c>
      <c r="H99" s="65">
        <f>H47/H$15</f>
        <v>5.3686835359929436E-2</v>
      </c>
      <c r="I99" s="65">
        <f>I47/I$15</f>
        <v>6.21962777720588E-2</v>
      </c>
      <c r="J99" s="65">
        <f>J47/J$15</f>
        <v>6.697328684311657E-2</v>
      </c>
      <c r="K99" s="65">
        <f>K47/K$15</f>
        <v>4.7615017861258352E-2</v>
      </c>
      <c r="L99" s="65">
        <f>L47/L$15</f>
        <v>0.10097321686209701</v>
      </c>
      <c r="M99" s="65">
        <f>M47/M$15</f>
        <v>4.4517074655761872E-2</v>
      </c>
      <c r="N99" s="65">
        <f>N47/N$15</f>
        <v>4.8275298432368101E-2</v>
      </c>
      <c r="O99" s="65">
        <f>O47/O$15</f>
        <v>4.9507963001599556E-2</v>
      </c>
      <c r="P99" s="65">
        <f>P47/P$15</f>
        <v>2.7647375481709976E-2</v>
      </c>
      <c r="Q99" s="65">
        <f>Q47/Q$15</f>
        <v>4.5012268945971601E-2</v>
      </c>
      <c r="R99" s="65">
        <f>R47/R$15</f>
        <v>5.8923578557857445E-2</v>
      </c>
      <c r="S99" s="65">
        <f>S47/S$15</f>
        <v>2.7432246273033541E-2</v>
      </c>
      <c r="T99" s="65">
        <f>T47/T$15</f>
        <v>4.078142215682292E-2</v>
      </c>
      <c r="U99" s="65">
        <f>U47/U$15</f>
        <v>5.1609959134990363E-2</v>
      </c>
      <c r="V99" s="65">
        <f>V47/V$15</f>
        <v>4.9654931606714733E-2</v>
      </c>
      <c r="W99" s="65">
        <f>W47/W$15</f>
        <v>2.9079372876039622E-2</v>
      </c>
      <c r="X99" s="65">
        <f>X47/X$15</f>
        <v>4.1829999838872173E-2</v>
      </c>
      <c r="Y99" s="65">
        <f>Y47/Y$15</f>
        <v>4.2615018340134647E-2</v>
      </c>
      <c r="Z99" s="65">
        <f>Z47/Z$15</f>
        <v>5.0686096227429096E-2</v>
      </c>
      <c r="AA99" s="65">
        <f>AA47/AA$15</f>
        <v>3.2339155582544805E-2</v>
      </c>
      <c r="AB99" s="65">
        <f>AB47/AB$15</f>
        <v>4.1049372710183316E-2</v>
      </c>
      <c r="AC99" s="65">
        <f>AC47/AC$15</f>
        <v>3.6350769004773624E-2</v>
      </c>
      <c r="AD99" s="65">
        <f>AD47/AD$15</f>
        <v>4.2474858394186049E-2</v>
      </c>
      <c r="AE99" s="65">
        <f>AE47/AE$15</f>
        <v>2.6349174604503346E-2</v>
      </c>
      <c r="AF99" s="65">
        <f>AF47/AF$15</f>
        <v>3.9000584227651514E-2</v>
      </c>
      <c r="AG99" s="65">
        <f>AG47/AG$15</f>
        <v>3.3968028659827447E-2</v>
      </c>
      <c r="AH99" s="65">
        <f>AH47/AH$15</f>
        <v>3.9944863351920747E-2</v>
      </c>
      <c r="AI99" s="65">
        <f>AI47/AI$15</f>
        <v>2.0721076137379304E-2</v>
      </c>
      <c r="AJ99" s="65">
        <f>AJ47/AJ$15</f>
        <v>3.6617123810668735E-2</v>
      </c>
      <c r="AK99" s="65">
        <f>AK47/AK$15</f>
        <v>3.3296542399849589E-2</v>
      </c>
      <c r="AL99" s="65">
        <f>AL47/AL$15</f>
        <v>3.7151908667185866E-2</v>
      </c>
      <c r="AM99" s="65">
        <f>AM47/AM$15</f>
        <v>1.8150693076823956E-2</v>
      </c>
      <c r="AN99" s="67">
        <f>AN47/AN$15</f>
        <v>3.2461632050641308E-2</v>
      </c>
    </row>
    <row r="100" spans="3:40" x14ac:dyDescent="0.3">
      <c r="C100" s="64" t="str">
        <f>C48</f>
        <v>Preferred Dividends</v>
      </c>
      <c r="D100" s="65">
        <f>D48/D$15</f>
        <v>0</v>
      </c>
      <c r="E100" s="65">
        <f>E48/E$15</f>
        <v>0</v>
      </c>
      <c r="F100" s="65">
        <f>F48/F$15</f>
        <v>0</v>
      </c>
      <c r="G100" s="65">
        <f>G48/G$15</f>
        <v>0</v>
      </c>
      <c r="H100" s="65">
        <f>H48/H$15</f>
        <v>0</v>
      </c>
      <c r="I100" s="65">
        <f>I48/I$15</f>
        <v>0</v>
      </c>
      <c r="J100" s="65">
        <f>J48/J$15</f>
        <v>0</v>
      </c>
      <c r="K100" s="65">
        <f>K48/K$15</f>
        <v>0</v>
      </c>
      <c r="L100" s="65">
        <f>L48/L$15</f>
        <v>0</v>
      </c>
      <c r="M100" s="65">
        <f>M48/M$15</f>
        <v>0</v>
      </c>
      <c r="N100" s="65">
        <f>N48/N$15</f>
        <v>0</v>
      </c>
      <c r="O100" s="65">
        <f>O48/O$15</f>
        <v>0</v>
      </c>
      <c r="P100" s="65">
        <f>P48/P$15</f>
        <v>0</v>
      </c>
      <c r="Q100" s="65">
        <f>Q48/Q$15</f>
        <v>0</v>
      </c>
      <c r="R100" s="65">
        <f>R48/R$15</f>
        <v>0</v>
      </c>
      <c r="S100" s="65">
        <f>S48/S$15</f>
        <v>0</v>
      </c>
      <c r="T100" s="65">
        <f>T48/T$15</f>
        <v>0</v>
      </c>
      <c r="U100" s="65">
        <f>U48/U$15</f>
        <v>0</v>
      </c>
      <c r="V100" s="65">
        <f>V48/V$15</f>
        <v>0</v>
      </c>
      <c r="W100" s="65">
        <f>W48/W$15</f>
        <v>0</v>
      </c>
      <c r="X100" s="65">
        <f>X48/X$15</f>
        <v>0</v>
      </c>
      <c r="Y100" s="65">
        <f>Y48/Y$15</f>
        <v>0</v>
      </c>
      <c r="Z100" s="65">
        <f>Z48/Z$15</f>
        <v>0</v>
      </c>
      <c r="AA100" s="65">
        <f>AA48/AA$15</f>
        <v>0</v>
      </c>
      <c r="AB100" s="65">
        <f>AB48/AB$15</f>
        <v>0</v>
      </c>
      <c r="AC100" s="65">
        <f>AC48/AC$15</f>
        <v>0</v>
      </c>
      <c r="AD100" s="65">
        <f>AD48/AD$15</f>
        <v>0</v>
      </c>
      <c r="AE100" s="65">
        <f>AE48/AE$15</f>
        <v>0</v>
      </c>
      <c r="AF100" s="65">
        <f>AF48/AF$15</f>
        <v>0</v>
      </c>
      <c r="AG100" s="65">
        <f>AG48/AG$15</f>
        <v>0</v>
      </c>
      <c r="AH100" s="65">
        <f>AH48/AH$15</f>
        <v>0</v>
      </c>
      <c r="AI100" s="65">
        <f>AI48/AI$15</f>
        <v>0</v>
      </c>
      <c r="AJ100" s="65">
        <f>AJ48/AJ$15</f>
        <v>0</v>
      </c>
      <c r="AK100" s="65">
        <f>AK48/AK$15</f>
        <v>0</v>
      </c>
      <c r="AL100" s="65">
        <f>AL48/AL$15</f>
        <v>0</v>
      </c>
      <c r="AM100" s="65">
        <f>AM48/AM$15</f>
        <v>0</v>
      </c>
      <c r="AN100" s="67">
        <f>AN48/AN$15</f>
        <v>0</v>
      </c>
    </row>
    <row r="101" spans="3:40" x14ac:dyDescent="0.3">
      <c r="C101" s="68" t="str">
        <f>C49</f>
        <v>Net Income</v>
      </c>
      <c r="D101" s="69">
        <f>D49/D$15</f>
        <v>5.1628479939868008E-2</v>
      </c>
      <c r="E101" s="69">
        <f>E49/E$15</f>
        <v>6.1322790788397183E-2</v>
      </c>
      <c r="F101" s="69">
        <f>F49/F$15</f>
        <v>6.9042089102497581E-2</v>
      </c>
      <c r="G101" s="69">
        <f>G49/G$15</f>
        <v>6.1737301301029612E-2</v>
      </c>
      <c r="H101" s="69">
        <f>H49/H$15</f>
        <v>5.3686835359929436E-2</v>
      </c>
      <c r="I101" s="69">
        <f>I49/I$15</f>
        <v>6.21962777720588E-2</v>
      </c>
      <c r="J101" s="69">
        <f>J49/J$15</f>
        <v>6.697328684311657E-2</v>
      </c>
      <c r="K101" s="69">
        <f>K49/K$15</f>
        <v>4.7615017861258352E-2</v>
      </c>
      <c r="L101" s="69">
        <f>L49/L$15</f>
        <v>0.10097321686209701</v>
      </c>
      <c r="M101" s="69">
        <f>M49/M$15</f>
        <v>4.4517074655761872E-2</v>
      </c>
      <c r="N101" s="69">
        <f>N49/N$15</f>
        <v>4.8275298432368101E-2</v>
      </c>
      <c r="O101" s="69">
        <f>O49/O$15</f>
        <v>4.9507963001599556E-2</v>
      </c>
      <c r="P101" s="69">
        <f>P49/P$15</f>
        <v>2.7647375481709976E-2</v>
      </c>
      <c r="Q101" s="69">
        <f>Q49/Q$15</f>
        <v>4.5012268945971601E-2</v>
      </c>
      <c r="R101" s="69">
        <f>R49/R$15</f>
        <v>5.8923578557857445E-2</v>
      </c>
      <c r="S101" s="69">
        <f>S49/S$15</f>
        <v>2.7432246273033541E-2</v>
      </c>
      <c r="T101" s="69">
        <f>T49/T$15</f>
        <v>4.078142215682292E-2</v>
      </c>
      <c r="U101" s="69">
        <f>U49/U$15</f>
        <v>5.1609959134990363E-2</v>
      </c>
      <c r="V101" s="69">
        <f>V49/V$15</f>
        <v>4.9654931606714733E-2</v>
      </c>
      <c r="W101" s="69">
        <f>W49/W$15</f>
        <v>2.9079372876039622E-2</v>
      </c>
      <c r="X101" s="69">
        <f>X49/X$15</f>
        <v>4.1829999838872173E-2</v>
      </c>
      <c r="Y101" s="69">
        <f>Y49/Y$15</f>
        <v>4.2615018340134647E-2</v>
      </c>
      <c r="Z101" s="69">
        <f>Z49/Z$15</f>
        <v>5.0686096227429096E-2</v>
      </c>
      <c r="AA101" s="69">
        <f>AA49/AA$15</f>
        <v>3.2339155582544805E-2</v>
      </c>
      <c r="AB101" s="69">
        <f>AB49/AB$15</f>
        <v>4.1049372710183316E-2</v>
      </c>
      <c r="AC101" s="69">
        <f>AC49/AC$15</f>
        <v>3.6350769004773624E-2</v>
      </c>
      <c r="AD101" s="69">
        <f>AD49/AD$15</f>
        <v>4.2474858394186049E-2</v>
      </c>
      <c r="AE101" s="69">
        <f>AE49/AE$15</f>
        <v>2.6349174604503346E-2</v>
      </c>
      <c r="AF101" s="69">
        <f>AF49/AF$15</f>
        <v>3.9000584227651514E-2</v>
      </c>
      <c r="AG101" s="69">
        <f>AG49/AG$15</f>
        <v>3.3968028659827447E-2</v>
      </c>
      <c r="AH101" s="69">
        <f>AH49/AH$15</f>
        <v>3.9944863351920747E-2</v>
      </c>
      <c r="AI101" s="69">
        <f>AI49/AI$15</f>
        <v>2.0721076137379304E-2</v>
      </c>
      <c r="AJ101" s="69">
        <f>AJ49/AJ$15</f>
        <v>3.6617123810668735E-2</v>
      </c>
      <c r="AK101" s="69">
        <f>AK49/AK$15</f>
        <v>3.3296542399849589E-2</v>
      </c>
      <c r="AL101" s="69">
        <f>AL49/AL$15</f>
        <v>3.7151908667185866E-2</v>
      </c>
      <c r="AM101" s="69">
        <f>AM49/AM$15</f>
        <v>1.8150693076823956E-2</v>
      </c>
      <c r="AN101" s="70">
        <f>AN49/AN$15</f>
        <v>3.2461632050641308E-2</v>
      </c>
    </row>
    <row r="102" spans="3:40" x14ac:dyDescent="0.3">
      <c r="C102" s="158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0"/>
    </row>
    <row r="103" spans="3:40" ht="16.2" x14ac:dyDescent="0.45">
      <c r="C103" s="42" t="s">
        <v>292</v>
      </c>
      <c r="D103" s="88" t="str">
        <f>D114</f>
        <v xml:space="preserve"> 2015Q4 </v>
      </c>
      <c r="E103" s="88" t="str">
        <f t="shared" ref="E103:AN103" si="60">E114</f>
        <v xml:space="preserve"> 2016Q1 </v>
      </c>
      <c r="F103" s="88" t="str">
        <f t="shared" si="60"/>
        <v xml:space="preserve"> 2016Q2 </v>
      </c>
      <c r="G103" s="88" t="str">
        <f t="shared" si="60"/>
        <v xml:space="preserve"> 2016Q3 </v>
      </c>
      <c r="H103" s="88" t="str">
        <f t="shared" si="60"/>
        <v xml:space="preserve"> 2016Q4 </v>
      </c>
      <c r="I103" s="88" t="str">
        <f t="shared" si="60"/>
        <v xml:space="preserve"> 2017Q1 </v>
      </c>
      <c r="J103" s="88" t="str">
        <f t="shared" si="60"/>
        <v xml:space="preserve"> 2017Q2 </v>
      </c>
      <c r="K103" s="88" t="str">
        <f t="shared" si="60"/>
        <v xml:space="preserve"> 2017Q3 </v>
      </c>
      <c r="L103" s="88" t="str">
        <f t="shared" si="60"/>
        <v xml:space="preserve"> 2017Q4 </v>
      </c>
      <c r="M103" s="88" t="str">
        <f t="shared" si="60"/>
        <v xml:space="preserve"> 2018Q1 </v>
      </c>
      <c r="N103" s="88" t="str">
        <f t="shared" si="60"/>
        <v xml:space="preserve"> 2018Q2 </v>
      </c>
      <c r="O103" s="88" t="str">
        <f t="shared" si="60"/>
        <v xml:space="preserve"> 2018Q3 </v>
      </c>
      <c r="P103" s="88" t="str">
        <f t="shared" si="60"/>
        <v xml:space="preserve"> 2018Q4 </v>
      </c>
      <c r="Q103" s="88" t="str">
        <f t="shared" si="60"/>
        <v xml:space="preserve"> 2019Q1 </v>
      </c>
      <c r="R103" s="88" t="str">
        <f t="shared" si="60"/>
        <v xml:space="preserve"> 2019Q2 </v>
      </c>
      <c r="S103" s="88" t="str">
        <f t="shared" si="60"/>
        <v xml:space="preserve"> 2019Q3 </v>
      </c>
      <c r="T103" s="88" t="str">
        <f t="shared" si="60"/>
        <v xml:space="preserve">2019Q4 </v>
      </c>
      <c r="U103" s="89" t="str">
        <f t="shared" si="60"/>
        <v xml:space="preserve">2020Q1 </v>
      </c>
      <c r="V103" s="89" t="str">
        <f t="shared" si="60"/>
        <v>2020Q2</v>
      </c>
      <c r="W103" s="89" t="str">
        <f t="shared" si="60"/>
        <v>2020Q3</v>
      </c>
      <c r="X103" s="89" t="str">
        <f t="shared" si="60"/>
        <v>2020Q4</v>
      </c>
      <c r="Y103" s="89" t="str">
        <f t="shared" si="60"/>
        <v>2021Q1</v>
      </c>
      <c r="Z103" s="89" t="str">
        <f t="shared" si="60"/>
        <v>2021Q2</v>
      </c>
      <c r="AA103" s="89" t="str">
        <f t="shared" si="60"/>
        <v>2021Q3</v>
      </c>
      <c r="AB103" s="89" t="str">
        <f t="shared" si="60"/>
        <v>2021Q4</v>
      </c>
      <c r="AC103" s="89" t="str">
        <f t="shared" si="60"/>
        <v>2022Q1</v>
      </c>
      <c r="AD103" s="89" t="str">
        <f t="shared" si="60"/>
        <v>2022Q2</v>
      </c>
      <c r="AE103" s="89" t="str">
        <f t="shared" si="60"/>
        <v>2022Q3</v>
      </c>
      <c r="AF103" s="89" t="str">
        <f t="shared" si="60"/>
        <v>2022Q4</v>
      </c>
      <c r="AG103" s="89" t="str">
        <f t="shared" si="60"/>
        <v>2023Q1</v>
      </c>
      <c r="AH103" s="89" t="str">
        <f t="shared" si="60"/>
        <v>2023Q2</v>
      </c>
      <c r="AI103" s="89" t="str">
        <f t="shared" si="60"/>
        <v>2023Q3</v>
      </c>
      <c r="AJ103" s="89" t="str">
        <f t="shared" si="60"/>
        <v>2023Q4</v>
      </c>
      <c r="AK103" s="89" t="str">
        <f t="shared" si="60"/>
        <v>2024Q1</v>
      </c>
      <c r="AL103" s="89" t="str">
        <f t="shared" si="60"/>
        <v>2024Q2</v>
      </c>
      <c r="AM103" s="89" t="str">
        <f t="shared" si="60"/>
        <v>2024Q3</v>
      </c>
      <c r="AN103" s="90" t="str">
        <f t="shared" si="60"/>
        <v>2024Q4</v>
      </c>
    </row>
    <row r="104" spans="3:40" x14ac:dyDescent="0.3">
      <c r="C104" s="64" t="s">
        <v>363</v>
      </c>
      <c r="D104" s="93">
        <f>'Raw Data'!B264/1000</f>
        <v>892191</v>
      </c>
      <c r="E104" s="93">
        <f>'Raw Data'!C264/1000</f>
        <v>885964</v>
      </c>
      <c r="F104" s="93">
        <f>'Raw Data'!D264/1000</f>
        <v>888849</v>
      </c>
      <c r="G104" s="93">
        <f>'Raw Data'!E264/1000</f>
        <v>902581</v>
      </c>
      <c r="H104" s="93">
        <f>'Raw Data'!F264/1000</f>
        <v>910134</v>
      </c>
      <c r="I104" s="93">
        <f>'Raw Data'!G264/1000</f>
        <v>910581</v>
      </c>
      <c r="J104" s="93">
        <f>'Raw Data'!H264/1000</f>
        <v>913375</v>
      </c>
      <c r="K104" s="93">
        <f>'Raw Data'!I264/1000</f>
        <v>933484</v>
      </c>
      <c r="L104" s="93">
        <f>'Raw Data'!J264/1000</f>
        <v>935045</v>
      </c>
      <c r="M104" s="93">
        <f>'Raw Data'!K264/1000</f>
        <v>935279</v>
      </c>
      <c r="N104" s="93">
        <f>'Raw Data'!L264/1000</f>
        <v>936469</v>
      </c>
      <c r="O104" s="93">
        <f>'Raw Data'!M264/1000</f>
        <v>940077</v>
      </c>
      <c r="P104" s="93">
        <f>'Raw Data'!N264/1000</f>
        <v>913275</v>
      </c>
      <c r="Q104" s="93">
        <f>'Raw Data'!O264/1000</f>
        <v>763884</v>
      </c>
      <c r="R104" s="93">
        <f>'Raw Data'!P264/1000</f>
        <v>758496</v>
      </c>
      <c r="S104" s="93">
        <f>'Raw Data'!Q264/1000</f>
        <v>759243</v>
      </c>
      <c r="T104" s="91">
        <f t="shared" ref="T104:AN104" si="61">S104+T109</f>
        <v>807541</v>
      </c>
      <c r="U104" s="91">
        <f t="shared" si="61"/>
        <v>842134.63829216559</v>
      </c>
      <c r="V104" s="91">
        <f t="shared" si="61"/>
        <v>876479.75657854392</v>
      </c>
      <c r="W104" s="91">
        <f t="shared" si="61"/>
        <v>909732.3509230722</v>
      </c>
      <c r="X104" s="91">
        <f t="shared" si="61"/>
        <v>943573.47602051706</v>
      </c>
      <c r="Y104" s="91">
        <f t="shared" si="61"/>
        <v>975725.30515667971</v>
      </c>
      <c r="Z104" s="91">
        <f t="shared" si="61"/>
        <v>1006513.3266254475</v>
      </c>
      <c r="AA104" s="91">
        <f t="shared" si="61"/>
        <v>1036647.0270103941</v>
      </c>
      <c r="AB104" s="91">
        <f t="shared" si="61"/>
        <v>1067781.0193356888</v>
      </c>
      <c r="AC104" s="91">
        <f t="shared" si="61"/>
        <v>1100436.7554949292</v>
      </c>
      <c r="AD104" s="91">
        <f t="shared" si="61"/>
        <v>1131196.2373531261</v>
      </c>
      <c r="AE104" s="91">
        <f t="shared" si="61"/>
        <v>1160505.2804279746</v>
      </c>
      <c r="AF104" s="91">
        <f t="shared" si="61"/>
        <v>1191169.6623764129</v>
      </c>
      <c r="AG104" s="91">
        <f t="shared" si="61"/>
        <v>1223552.3476910361</v>
      </c>
      <c r="AH104" s="91">
        <f t="shared" si="61"/>
        <v>1255407.1693570034</v>
      </c>
      <c r="AI104" s="91">
        <f t="shared" si="61"/>
        <v>1286793.299191053</v>
      </c>
      <c r="AJ104" s="91">
        <f t="shared" si="61"/>
        <v>1320310.2776625287</v>
      </c>
      <c r="AK104" s="91">
        <f t="shared" si="61"/>
        <v>1356630.485002259</v>
      </c>
      <c r="AL104" s="91">
        <f t="shared" si="61"/>
        <v>1390717.0870565837</v>
      </c>
      <c r="AM104" s="91">
        <f t="shared" si="61"/>
        <v>1422972.5245915875</v>
      </c>
      <c r="AN104" s="92">
        <f t="shared" si="61"/>
        <v>1456529.4374773353</v>
      </c>
    </row>
    <row r="105" spans="3:40" x14ac:dyDescent="0.3">
      <c r="C105" s="64" t="s">
        <v>364</v>
      </c>
      <c r="D105" s="93">
        <f>'Raw Data'!B270/1000</f>
        <v>21972</v>
      </c>
      <c r="E105" s="93">
        <f>'Raw Data'!C270/1000</f>
        <v>22471</v>
      </c>
      <c r="F105" s="93">
        <f>'Raw Data'!D270/1000</f>
        <v>22597</v>
      </c>
      <c r="G105" s="93">
        <f>'Raw Data'!E270/1000</f>
        <v>22844</v>
      </c>
      <c r="H105" s="93">
        <f>'Raw Data'!F270/1000</f>
        <v>23054</v>
      </c>
      <c r="I105" s="93">
        <f>'Raw Data'!G270/1000</f>
        <v>23214</v>
      </c>
      <c r="J105" s="93">
        <f>'Raw Data'!H270/1000</f>
        <v>23392</v>
      </c>
      <c r="K105" s="93">
        <f>'Raw Data'!I270/1000</f>
        <v>23546</v>
      </c>
      <c r="L105" s="93">
        <f>'Raw Data'!J270/1000</f>
        <v>24065</v>
      </c>
      <c r="M105" s="93">
        <f>'Raw Data'!K270/1000</f>
        <v>24233</v>
      </c>
      <c r="N105" s="93">
        <f>'Raw Data'!L270/1000</f>
        <v>24524</v>
      </c>
      <c r="O105" s="93">
        <f>'Raw Data'!M270/1000</f>
        <v>26327</v>
      </c>
      <c r="P105" s="93">
        <f>'Raw Data'!N270/1000</f>
        <v>26209</v>
      </c>
      <c r="Q105" s="93">
        <f>'Raw Data'!O270/1000</f>
        <v>20094</v>
      </c>
      <c r="R105" s="93">
        <f>'Raw Data'!P270/1000</f>
        <v>20157</v>
      </c>
      <c r="S105" s="93">
        <f>'Raw Data'!Q270/1000</f>
        <v>20271</v>
      </c>
      <c r="T105" s="167">
        <f t="shared" ref="T105:AN105" si="62">(S105*(1+T113))</f>
        <v>20360.099840287039</v>
      </c>
      <c r="U105" s="167">
        <f t="shared" si="62"/>
        <v>20462.419902744194</v>
      </c>
      <c r="V105" s="167">
        <f t="shared" si="62"/>
        <v>20558.807646573274</v>
      </c>
      <c r="W105" s="167">
        <f t="shared" si="62"/>
        <v>20658.887870705512</v>
      </c>
      <c r="X105" s="167">
        <f t="shared" si="62"/>
        <v>20757.828178678988</v>
      </c>
      <c r="Y105" s="167">
        <f t="shared" si="62"/>
        <v>20858.059784744371</v>
      </c>
      <c r="Z105" s="167">
        <f t="shared" si="62"/>
        <v>20958.364672531501</v>
      </c>
      <c r="AA105" s="167">
        <f t="shared" si="62"/>
        <v>21059.358255882704</v>
      </c>
      <c r="AB105" s="167">
        <f t="shared" si="62"/>
        <v>21160.734838814609</v>
      </c>
      <c r="AC105" s="167">
        <f t="shared" si="62"/>
        <v>21262.651515624373</v>
      </c>
      <c r="AD105" s="167">
        <f t="shared" si="62"/>
        <v>21365.032888280086</v>
      </c>
      <c r="AE105" s="167">
        <f t="shared" si="62"/>
        <v>21467.920381730004</v>
      </c>
      <c r="AF105" s="167">
        <f t="shared" si="62"/>
        <v>21571.29674523223</v>
      </c>
      <c r="AG105" s="167">
        <f t="shared" si="62"/>
        <v>21675.174224319282</v>
      </c>
      <c r="AH105" s="167">
        <f t="shared" si="62"/>
        <v>21779.550262600547</v>
      </c>
      <c r="AI105" s="167">
        <f t="shared" si="62"/>
        <v>21884.429757602258</v>
      </c>
      <c r="AJ105" s="167">
        <f t="shared" si="62"/>
        <v>21989.81387934435</v>
      </c>
      <c r="AK105" s="167">
        <f t="shared" si="62"/>
        <v>22095.705688057802</v>
      </c>
      <c r="AL105" s="167">
        <f t="shared" si="62"/>
        <v>22202.10731188412</v>
      </c>
      <c r="AM105" s="167">
        <f t="shared" si="62"/>
        <v>22309.021364905562</v>
      </c>
      <c r="AN105" s="110">
        <f t="shared" si="62"/>
        <v>22416.450234800774</v>
      </c>
    </row>
    <row r="106" spans="3:40" x14ac:dyDescent="0.3">
      <c r="C106" s="64" t="s">
        <v>365</v>
      </c>
      <c r="D106" s="93">
        <f>'Raw Data'!B318/1000</f>
        <v>21911</v>
      </c>
      <c r="E106" s="93">
        <f>'Raw Data'!C318/1000</f>
        <v>21464</v>
      </c>
      <c r="F106" s="93">
        <f>'Raw Data'!D318/1000</f>
        <v>21461</v>
      </c>
      <c r="G106" s="93">
        <f>'Raw Data'!E318/1000</f>
        <v>21634</v>
      </c>
      <c r="H106" s="93">
        <f>'Raw Data'!F318/1000</f>
        <v>23451</v>
      </c>
      <c r="I106" s="93">
        <f>'Raw Data'!G318/1000</f>
        <v>23196</v>
      </c>
      <c r="J106" s="93">
        <f>'Raw Data'!H318/1000</f>
        <v>23297</v>
      </c>
      <c r="K106" s="93">
        <f>'Raw Data'!I318/1000</f>
        <v>22999</v>
      </c>
      <c r="L106" s="93">
        <f>'Raw Data'!J318/1000</f>
        <v>23237</v>
      </c>
      <c r="M106" s="93">
        <f>'Raw Data'!K318/1000</f>
        <v>24002</v>
      </c>
      <c r="N106" s="93">
        <f>'Raw Data'!L318/1000</f>
        <v>23727</v>
      </c>
      <c r="O106" s="93">
        <f>'Raw Data'!M318/1000</f>
        <v>24090</v>
      </c>
      <c r="P106" s="93">
        <f>'Raw Data'!N318/1000</f>
        <v>24157</v>
      </c>
      <c r="Q106" s="93">
        <f>'Raw Data'!O318/1000</f>
        <v>21362</v>
      </c>
      <c r="R106" s="93">
        <f>'Raw Data'!P318/1000</f>
        <v>21659</v>
      </c>
      <c r="S106" s="93">
        <f>'Raw Data'!Q318/1000</f>
        <v>21342</v>
      </c>
      <c r="T106" s="167">
        <f t="shared" ref="T106:AN106" si="63">SUM(T104,T105)*T108</f>
        <v>21618.649696694116</v>
      </c>
      <c r="U106" s="167">
        <f t="shared" si="63"/>
        <v>22659.931235653094</v>
      </c>
      <c r="V106" s="167">
        <f t="shared" si="63"/>
        <v>23767.07995643713</v>
      </c>
      <c r="W106" s="167">
        <f t="shared" si="63"/>
        <v>24859.113168031326</v>
      </c>
      <c r="X106" s="167">
        <f t="shared" si="63"/>
        <v>25904.537026700371</v>
      </c>
      <c r="Y106" s="167">
        <f t="shared" si="63"/>
        <v>26716.028257603983</v>
      </c>
      <c r="Z106" s="167">
        <f t="shared" si="63"/>
        <v>27396.06132581312</v>
      </c>
      <c r="AA106" s="167">
        <f t="shared" si="63"/>
        <v>28094.184547682344</v>
      </c>
      <c r="AB106" s="167">
        <f t="shared" si="63"/>
        <v>28993.6604186277</v>
      </c>
      <c r="AC106" s="167">
        <f t="shared" si="63"/>
        <v>29922.914681461192</v>
      </c>
      <c r="AD106" s="167">
        <f t="shared" si="63"/>
        <v>30776.060162671052</v>
      </c>
      <c r="AE106" s="167">
        <f t="shared" si="63"/>
        <v>31558.612400524151</v>
      </c>
      <c r="AF106" s="167">
        <f t="shared" si="63"/>
        <v>32351.912532225757</v>
      </c>
      <c r="AG106" s="167">
        <f t="shared" si="63"/>
        <v>33195.255024096921</v>
      </c>
      <c r="AH106" s="167">
        <f t="shared" si="63"/>
        <v>34046.20391499441</v>
      </c>
      <c r="AI106" s="167">
        <f t="shared" si="63"/>
        <v>34903.569257641779</v>
      </c>
      <c r="AJ106" s="167">
        <f t="shared" si="63"/>
        <v>35808.998846405462</v>
      </c>
      <c r="AK106" s="167">
        <f t="shared" si="63"/>
        <v>36780.93371358385</v>
      </c>
      <c r="AL106" s="167">
        <f t="shared" si="63"/>
        <v>37688.10184635011</v>
      </c>
      <c r="AM106" s="167">
        <f t="shared" si="63"/>
        <v>38545.96190642719</v>
      </c>
      <c r="AN106" s="110">
        <f t="shared" si="63"/>
        <v>39442.428178944778</v>
      </c>
    </row>
    <row r="107" spans="3:40" x14ac:dyDescent="0.3">
      <c r="C107" s="64" t="s">
        <v>261</v>
      </c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167"/>
      <c r="U107" s="91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95"/>
    </row>
    <row r="108" spans="3:40" x14ac:dyDescent="0.3">
      <c r="C108" s="64" t="s">
        <v>260</v>
      </c>
      <c r="D108" s="65">
        <f t="shared" ref="D108:S108" si="64">D106/SUM(D104,D105)</f>
        <v>2.3968373255097833E-2</v>
      </c>
      <c r="E108" s="65">
        <f t="shared" si="64"/>
        <v>2.3627447203157077E-2</v>
      </c>
      <c r="F108" s="65">
        <f t="shared" si="64"/>
        <v>2.3546101469533027E-2</v>
      </c>
      <c r="G108" s="65">
        <f t="shared" si="64"/>
        <v>2.3377367155631195E-2</v>
      </c>
      <c r="H108" s="65">
        <f t="shared" si="64"/>
        <v>2.5129984526161931E-2</v>
      </c>
      <c r="I108" s="65">
        <f t="shared" si="64"/>
        <v>2.4840569932372738E-2</v>
      </c>
      <c r="J108" s="65">
        <f t="shared" si="64"/>
        <v>2.4869578027407028E-2</v>
      </c>
      <c r="K108" s="65">
        <f t="shared" si="64"/>
        <v>2.4031639551529212E-2</v>
      </c>
      <c r="L108" s="65">
        <f t="shared" si="64"/>
        <v>2.422766940184129E-2</v>
      </c>
      <c r="M108" s="65">
        <f t="shared" si="64"/>
        <v>2.501479918958804E-2</v>
      </c>
      <c r="N108" s="65">
        <f t="shared" si="64"/>
        <v>2.4690086192095052E-2</v>
      </c>
      <c r="O108" s="65">
        <f t="shared" si="64"/>
        <v>2.4927463048580095E-2</v>
      </c>
      <c r="P108" s="65">
        <f t="shared" si="64"/>
        <v>2.5713050993949872E-2</v>
      </c>
      <c r="Q108" s="65">
        <f t="shared" si="64"/>
        <v>2.7248213597830553E-2</v>
      </c>
      <c r="R108" s="65">
        <f t="shared" si="64"/>
        <v>2.7815984783979512E-2</v>
      </c>
      <c r="S108" s="65">
        <f t="shared" si="64"/>
        <v>2.7378597433785668E-2</v>
      </c>
      <c r="T108" s="46">
        <f t="shared" ref="T108:AN108" si="65">AVERAGE(M108:S108)</f>
        <v>2.6112599319972684E-2</v>
      </c>
      <c r="U108" s="46">
        <f t="shared" si="65"/>
        <v>2.6269427910027631E-2</v>
      </c>
      <c r="V108" s="46">
        <f t="shared" si="65"/>
        <v>2.6495048155446569E-2</v>
      </c>
      <c r="W108" s="46">
        <f t="shared" si="65"/>
        <v>2.6718988884998924E-2</v>
      </c>
      <c r="X108" s="46">
        <f t="shared" si="65"/>
        <v>2.6862694298005935E-2</v>
      </c>
      <c r="Y108" s="46">
        <f t="shared" si="65"/>
        <v>2.6807620112316709E-2</v>
      </c>
      <c r="Z108" s="46">
        <f t="shared" si="65"/>
        <v>2.6663568016364877E-2</v>
      </c>
      <c r="AA108" s="46">
        <f t="shared" si="65"/>
        <v>2.6561420956733334E-2</v>
      </c>
      <c r="AB108" s="46">
        <f t="shared" si="65"/>
        <v>2.6625538333413423E-2</v>
      </c>
      <c r="AC108" s="46">
        <f t="shared" si="65"/>
        <v>2.6676411251039967E-2</v>
      </c>
      <c r="AD108" s="46">
        <f t="shared" si="65"/>
        <v>2.6702320264696166E-2</v>
      </c>
      <c r="AE108" s="46">
        <f t="shared" si="65"/>
        <v>2.6699939033224346E-2</v>
      </c>
      <c r="AF108" s="46">
        <f t="shared" si="65"/>
        <v>2.6676688281112689E-2</v>
      </c>
      <c r="AG108" s="46">
        <f t="shared" si="65"/>
        <v>2.6657983733797828E-2</v>
      </c>
      <c r="AH108" s="46">
        <f t="shared" si="65"/>
        <v>2.6657185979145393E-2</v>
      </c>
      <c r="AI108" s="46">
        <f t="shared" si="65"/>
        <v>2.6670866696632829E-2</v>
      </c>
      <c r="AJ108" s="46">
        <f t="shared" si="65"/>
        <v>2.6677342177092746E-2</v>
      </c>
      <c r="AK108" s="46">
        <f t="shared" si="65"/>
        <v>2.6677475166528856E-2</v>
      </c>
      <c r="AL108" s="46">
        <f t="shared" si="65"/>
        <v>2.6673925866790672E-2</v>
      </c>
      <c r="AM108" s="46">
        <f t="shared" si="65"/>
        <v>2.667020970015729E-2</v>
      </c>
      <c r="AN108" s="163">
        <f t="shared" si="65"/>
        <v>2.6669284188592234E-2</v>
      </c>
    </row>
    <row r="109" spans="3:40" x14ac:dyDescent="0.3">
      <c r="C109" s="64" t="str">
        <f>'Raw Data'!A374</f>
        <v>CapEx</v>
      </c>
      <c r="D109" s="93">
        <f>'Raw Data'!B374/1000</f>
        <v>45348</v>
      </c>
      <c r="E109" s="93">
        <f>'Raw Data'!C374/1000</f>
        <v>22441</v>
      </c>
      <c r="F109" s="93">
        <f>'Raw Data'!D374/1000</f>
        <v>17767</v>
      </c>
      <c r="G109" s="93">
        <f>'Raw Data'!E374/1000</f>
        <v>30399</v>
      </c>
      <c r="H109" s="93">
        <f>'Raw Data'!F374/1000</f>
        <v>45214</v>
      </c>
      <c r="I109" s="93">
        <f>'Raw Data'!G374/1000</f>
        <v>19223</v>
      </c>
      <c r="J109" s="93">
        <f>'Raw Data'!H374/1000</f>
        <v>24476</v>
      </c>
      <c r="K109" s="93">
        <f>'Raw Data'!I374/1000</f>
        <v>29718</v>
      </c>
      <c r="L109" s="93">
        <f>'Raw Data'!J374/1000</f>
        <v>47362</v>
      </c>
      <c r="M109" s="93">
        <f>'Raw Data'!K374/1000</f>
        <v>30688</v>
      </c>
      <c r="N109" s="93">
        <f>'Raw Data'!L374/1000</f>
        <v>21182</v>
      </c>
      <c r="O109" s="93">
        <f>'Raw Data'!M374/1000</f>
        <v>26846</v>
      </c>
      <c r="P109" s="93">
        <f>'Raw Data'!N374/1000</f>
        <v>24193</v>
      </c>
      <c r="Q109" s="93">
        <f>'Raw Data'!O374/1000</f>
        <v>13351</v>
      </c>
      <c r="R109" s="93">
        <f>'Raw Data'!P374/1000</f>
        <v>16020</v>
      </c>
      <c r="S109" s="93">
        <f>'Raw Data'!Q374/1000</f>
        <v>17331</v>
      </c>
      <c r="T109" s="167">
        <f>85000-SUM(Q109:S109)+10000</f>
        <v>48298</v>
      </c>
      <c r="U109" s="44">
        <f>U112*U15</f>
        <v>34593.63829216559</v>
      </c>
      <c r="V109" s="44">
        <f>V112*V15</f>
        <v>34345.118286378296</v>
      </c>
      <c r="W109" s="44">
        <f>W112*W15</f>
        <v>33252.594344528254</v>
      </c>
      <c r="X109" s="44">
        <f>X112*X15</f>
        <v>33841.125097444812</v>
      </c>
      <c r="Y109" s="44">
        <f>Y112*Y15</f>
        <v>32151.829136162618</v>
      </c>
      <c r="Z109" s="44">
        <f>Z112*Z15</f>
        <v>30788.021468767824</v>
      </c>
      <c r="AA109" s="44">
        <f>AA112*AA15</f>
        <v>30133.700384946707</v>
      </c>
      <c r="AB109" s="44">
        <f>AB112*AB15</f>
        <v>31133.992325294672</v>
      </c>
      <c r="AC109" s="44">
        <f>AC112*AC15</f>
        <v>32655.73615924042</v>
      </c>
      <c r="AD109" s="44">
        <f>AD112*AD15</f>
        <v>30759.481858196821</v>
      </c>
      <c r="AE109" s="44">
        <f>AE112*AE15</f>
        <v>29309.043074848571</v>
      </c>
      <c r="AF109" s="44">
        <f>AF112*AF15</f>
        <v>30664.381948438269</v>
      </c>
      <c r="AG109" s="44">
        <f>AG112*AG15</f>
        <v>32382.685314623115</v>
      </c>
      <c r="AH109" s="44">
        <f>AH112*AH15</f>
        <v>31854.82166596728</v>
      </c>
      <c r="AI109" s="44">
        <f>AI112*AI15</f>
        <v>31386.129834049698</v>
      </c>
      <c r="AJ109" s="44">
        <f>AJ112*AJ15</f>
        <v>33516.978471475762</v>
      </c>
      <c r="AK109" s="44">
        <f>AK112*AK15</f>
        <v>36320.207339730456</v>
      </c>
      <c r="AL109" s="44">
        <f>AL112*AL15</f>
        <v>34086.602054324649</v>
      </c>
      <c r="AM109" s="44">
        <f>AM112*AM15</f>
        <v>32255.437535003806</v>
      </c>
      <c r="AN109" s="164">
        <f>AN112*AN15</f>
        <v>33556.912885747857</v>
      </c>
    </row>
    <row r="110" spans="3:40" x14ac:dyDescent="0.3">
      <c r="C110" s="64" t="s">
        <v>257</v>
      </c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95"/>
    </row>
    <row r="111" spans="3:40" x14ac:dyDescent="0.3">
      <c r="C111" s="64" t="s">
        <v>258</v>
      </c>
      <c r="D111" s="15"/>
      <c r="E111" s="65">
        <f t="shared" ref="E111:T111" si="66">E109/D109-1</f>
        <v>-0.50513804357413772</v>
      </c>
      <c r="F111" s="65">
        <f t="shared" si="66"/>
        <v>-0.20827948843634414</v>
      </c>
      <c r="G111" s="65">
        <f t="shared" si="66"/>
        <v>0.71098103225080211</v>
      </c>
      <c r="H111" s="65">
        <f t="shared" si="66"/>
        <v>0.48735155761702686</v>
      </c>
      <c r="I111" s="65">
        <f t="shared" si="66"/>
        <v>-0.57484407484407485</v>
      </c>
      <c r="J111" s="65">
        <f t="shared" si="66"/>
        <v>0.27326639962544874</v>
      </c>
      <c r="K111" s="65">
        <f t="shared" si="66"/>
        <v>0.21416898185978095</v>
      </c>
      <c r="L111" s="65">
        <f t="shared" si="66"/>
        <v>0.59371424725755428</v>
      </c>
      <c r="M111" s="65">
        <f t="shared" si="66"/>
        <v>-0.35205438959503399</v>
      </c>
      <c r="N111" s="65">
        <f t="shared" si="66"/>
        <v>-0.30976277372262773</v>
      </c>
      <c r="O111" s="65">
        <f t="shared" si="66"/>
        <v>0.26739684637900107</v>
      </c>
      <c r="P111" s="65">
        <f t="shared" si="66"/>
        <v>-9.8822915890635521E-2</v>
      </c>
      <c r="Q111" s="65">
        <f t="shared" si="66"/>
        <v>-0.44814615797958091</v>
      </c>
      <c r="R111" s="65">
        <f t="shared" si="66"/>
        <v>0.1999101190922028</v>
      </c>
      <c r="S111" s="65">
        <f t="shared" si="66"/>
        <v>8.1835205992509374E-2</v>
      </c>
      <c r="T111" s="65">
        <f t="shared" si="66"/>
        <v>1.7867982228376897</v>
      </c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95"/>
    </row>
    <row r="112" spans="3:40" x14ac:dyDescent="0.3">
      <c r="C112" s="64" t="s">
        <v>259</v>
      </c>
      <c r="D112" s="65">
        <f>D109/D15</f>
        <v>8.6075305452688766E-2</v>
      </c>
      <c r="E112" s="65">
        <f>E109/E15</f>
        <v>4.0529679804512608E-2</v>
      </c>
      <c r="F112" s="65">
        <f>F109/F15</f>
        <v>3.1791390361126722E-2</v>
      </c>
      <c r="G112" s="65">
        <f>G109/G15</f>
        <v>5.4282183786949705E-2</v>
      </c>
      <c r="H112" s="65">
        <f>H109/H15</f>
        <v>7.4963607484754932E-2</v>
      </c>
      <c r="I112" s="65">
        <f>I109/I15</f>
        <v>3.4118056319729653E-2</v>
      </c>
      <c r="J112" s="65">
        <f>J109/J15</f>
        <v>4.2950221893101749E-2</v>
      </c>
      <c r="K112" s="65">
        <f>K109/K15</f>
        <v>5.3508152800184373E-2</v>
      </c>
      <c r="L112" s="65">
        <f>L109/L15</f>
        <v>8.2827487911299985E-2</v>
      </c>
      <c r="M112" s="65">
        <f>M109/M15</f>
        <v>5.2485304354221073E-2</v>
      </c>
      <c r="N112" s="65">
        <f>N109/N15</f>
        <v>3.6065579352958101E-2</v>
      </c>
      <c r="O112" s="65">
        <f>O109/O15</f>
        <v>4.6675707629181447E-2</v>
      </c>
      <c r="P112" s="65">
        <f>P109/P15</f>
        <v>4.1344601003153007E-2</v>
      </c>
      <c r="Q112" s="65">
        <f>Q109/Q15</f>
        <v>2.2270931022000697E-2</v>
      </c>
      <c r="R112" s="65">
        <f>R109/R15</f>
        <v>2.6582814094533266E-2</v>
      </c>
      <c r="S112" s="65">
        <f>S109/S15</f>
        <v>2.9548058431196039E-2</v>
      </c>
      <c r="T112" s="65">
        <f>T109/T15</f>
        <v>8.087668392896924E-2</v>
      </c>
      <c r="U112" s="45">
        <v>5.5E-2</v>
      </c>
      <c r="V112" s="45">
        <v>5.5E-2</v>
      </c>
      <c r="W112" s="45">
        <v>5.5E-2</v>
      </c>
      <c r="X112" s="45">
        <v>5.5E-2</v>
      </c>
      <c r="Y112" s="45">
        <f t="shared" ref="Y112:AN112" si="67">AVERAGE(H112:X112)</f>
        <v>4.9659835660310805E-2</v>
      </c>
      <c r="Z112" s="45">
        <f t="shared" si="67"/>
        <v>4.8171378494167041E-2</v>
      </c>
      <c r="AA112" s="45">
        <f t="shared" si="67"/>
        <v>4.8998044504428073E-2</v>
      </c>
      <c r="AB112" s="45">
        <f t="shared" si="67"/>
        <v>4.9353798775682543E-2</v>
      </c>
      <c r="AC112" s="45">
        <f t="shared" si="67"/>
        <v>4.9109425009535378E-2</v>
      </c>
      <c r="AD112" s="45">
        <f t="shared" si="67"/>
        <v>4.7126009544725699E-2</v>
      </c>
      <c r="AE112" s="45">
        <f t="shared" si="67"/>
        <v>4.6810756908873027E-2</v>
      </c>
      <c r="AF112" s="45">
        <f t="shared" si="67"/>
        <v>4.7442826176868028E-2</v>
      </c>
      <c r="AG112" s="45">
        <f t="shared" si="67"/>
        <v>4.7487950797320176E-2</v>
      </c>
      <c r="AH112" s="45">
        <f t="shared" si="67"/>
        <v>4.7849324314624124E-2</v>
      </c>
      <c r="AI112" s="45">
        <f t="shared" si="67"/>
        <v>4.935393568477843E-2</v>
      </c>
      <c r="AJ112" s="45">
        <f t="shared" si="67"/>
        <v>5.0693413425381084E-2</v>
      </c>
      <c r="AK112" s="45">
        <f t="shared" si="67"/>
        <v>5.1937257836803731E-2</v>
      </c>
      <c r="AL112" s="45">
        <f t="shared" si="67"/>
        <v>5.0234938654911639E-2</v>
      </c>
      <c r="AM112" s="45">
        <f t="shared" si="67"/>
        <v>4.9954640928729976E-2</v>
      </c>
      <c r="AN112" s="121">
        <f t="shared" si="67"/>
        <v>4.9657855101008223E-2</v>
      </c>
    </row>
    <row r="113" spans="3:41" x14ac:dyDescent="0.3">
      <c r="C113" s="68" t="s">
        <v>262</v>
      </c>
      <c r="D113" s="97"/>
      <c r="E113" s="69">
        <f t="shared" ref="E113:S113" si="68">E105/D105-1</f>
        <v>2.271072273803032E-2</v>
      </c>
      <c r="F113" s="69">
        <f t="shared" si="68"/>
        <v>5.6072270926972312E-3</v>
      </c>
      <c r="G113" s="69">
        <f t="shared" si="68"/>
        <v>1.0930654511660753E-2</v>
      </c>
      <c r="H113" s="69">
        <f t="shared" si="68"/>
        <v>9.192785851864782E-3</v>
      </c>
      <c r="I113" s="69">
        <f t="shared" si="68"/>
        <v>6.9402272924439234E-3</v>
      </c>
      <c r="J113" s="69">
        <f t="shared" si="68"/>
        <v>7.6677866804515382E-3</v>
      </c>
      <c r="K113" s="69">
        <f t="shared" si="68"/>
        <v>6.5834473324213327E-3</v>
      </c>
      <c r="L113" s="69">
        <f t="shared" si="68"/>
        <v>2.2041960417905404E-2</v>
      </c>
      <c r="M113" s="69">
        <f t="shared" si="68"/>
        <v>6.9810928734677091E-3</v>
      </c>
      <c r="N113" s="69">
        <f t="shared" si="68"/>
        <v>1.2008418272603461E-2</v>
      </c>
      <c r="O113" s="69">
        <f t="shared" si="68"/>
        <v>7.3519817321807235E-2</v>
      </c>
      <c r="P113" s="69">
        <f t="shared" si="68"/>
        <v>-4.4820906293918661E-3</v>
      </c>
      <c r="Q113" s="69">
        <f t="shared" si="68"/>
        <v>-0.23331679957266582</v>
      </c>
      <c r="R113" s="69">
        <f t="shared" si="68"/>
        <v>3.1352642579873802E-3</v>
      </c>
      <c r="S113" s="69">
        <f t="shared" si="68"/>
        <v>5.6556035124275539E-3</v>
      </c>
      <c r="T113" s="120">
        <f t="shared" ref="T113:AN113" si="69">AVERAGE(R113:S113)</f>
        <v>4.395433885207467E-3</v>
      </c>
      <c r="U113" s="120">
        <f t="shared" si="69"/>
        <v>5.0255186988175105E-3</v>
      </c>
      <c r="V113" s="120">
        <f t="shared" si="69"/>
        <v>4.7104762920124887E-3</v>
      </c>
      <c r="W113" s="120">
        <f t="shared" si="69"/>
        <v>4.8679974954149996E-3</v>
      </c>
      <c r="X113" s="120">
        <f t="shared" si="69"/>
        <v>4.7892368937137442E-3</v>
      </c>
      <c r="Y113" s="120">
        <f t="shared" si="69"/>
        <v>4.8286171945643719E-3</v>
      </c>
      <c r="Z113" s="120">
        <f t="shared" si="69"/>
        <v>4.808927044139058E-3</v>
      </c>
      <c r="AA113" s="120">
        <f t="shared" si="69"/>
        <v>4.818772119351715E-3</v>
      </c>
      <c r="AB113" s="120">
        <f t="shared" si="69"/>
        <v>4.8138495817453865E-3</v>
      </c>
      <c r="AC113" s="120">
        <f t="shared" si="69"/>
        <v>4.8163108505485507E-3</v>
      </c>
      <c r="AD113" s="120">
        <f t="shared" si="69"/>
        <v>4.8150802161469686E-3</v>
      </c>
      <c r="AE113" s="120">
        <f t="shared" si="69"/>
        <v>4.8156955333477601E-3</v>
      </c>
      <c r="AF113" s="120">
        <f t="shared" si="69"/>
        <v>4.8153878747473639E-3</v>
      </c>
      <c r="AG113" s="120">
        <f t="shared" si="69"/>
        <v>4.815541704047562E-3</v>
      </c>
      <c r="AH113" s="120">
        <f t="shared" si="69"/>
        <v>4.8154647893974625E-3</v>
      </c>
      <c r="AI113" s="120">
        <f t="shared" si="69"/>
        <v>4.8155032467225127E-3</v>
      </c>
      <c r="AJ113" s="120">
        <f t="shared" si="69"/>
        <v>4.8154840180599876E-3</v>
      </c>
      <c r="AK113" s="120">
        <f t="shared" si="69"/>
        <v>4.8154936323912502E-3</v>
      </c>
      <c r="AL113" s="120">
        <f t="shared" si="69"/>
        <v>4.8154888252256185E-3</v>
      </c>
      <c r="AM113" s="120">
        <f t="shared" si="69"/>
        <v>4.8154912288084339E-3</v>
      </c>
      <c r="AN113" s="162">
        <f t="shared" si="69"/>
        <v>4.8154900270170262E-3</v>
      </c>
    </row>
    <row r="114" spans="3:41" ht="16.2" x14ac:dyDescent="0.45">
      <c r="C114" s="42" t="s">
        <v>263</v>
      </c>
      <c r="D114" s="88" t="str">
        <f>D51</f>
        <v xml:space="preserve"> 2015Q4 </v>
      </c>
      <c r="E114" s="88" t="str">
        <f>E51</f>
        <v xml:space="preserve"> 2016Q1 </v>
      </c>
      <c r="F114" s="88" t="str">
        <f>F51</f>
        <v xml:space="preserve"> 2016Q2 </v>
      </c>
      <c r="G114" s="88" t="str">
        <f>G51</f>
        <v xml:space="preserve"> 2016Q3 </v>
      </c>
      <c r="H114" s="88" t="str">
        <f>H51</f>
        <v xml:space="preserve"> 2016Q4 </v>
      </c>
      <c r="I114" s="88" t="str">
        <f>I51</f>
        <v xml:space="preserve"> 2017Q1 </v>
      </c>
      <c r="J114" s="88" t="str">
        <f>J51</f>
        <v xml:space="preserve"> 2017Q2 </v>
      </c>
      <c r="K114" s="88" t="str">
        <f>K51</f>
        <v xml:space="preserve"> 2017Q3 </v>
      </c>
      <c r="L114" s="88" t="str">
        <f>L51</f>
        <v xml:space="preserve"> 2017Q4 </v>
      </c>
      <c r="M114" s="88" t="str">
        <f>M51</f>
        <v xml:space="preserve"> 2018Q1 </v>
      </c>
      <c r="N114" s="88" t="str">
        <f>N51</f>
        <v xml:space="preserve"> 2018Q2 </v>
      </c>
      <c r="O114" s="88" t="str">
        <f>O51</f>
        <v xml:space="preserve"> 2018Q3 </v>
      </c>
      <c r="P114" s="88" t="str">
        <f>P51</f>
        <v xml:space="preserve"> 2018Q4 </v>
      </c>
      <c r="Q114" s="88" t="str">
        <f>Q51</f>
        <v xml:space="preserve"> 2019Q1 </v>
      </c>
      <c r="R114" s="88" t="str">
        <f>R51</f>
        <v xml:space="preserve"> 2019Q2 </v>
      </c>
      <c r="S114" s="88" t="str">
        <f>S51</f>
        <v xml:space="preserve"> 2019Q3 </v>
      </c>
      <c r="T114" s="88" t="str">
        <f>T51</f>
        <v xml:space="preserve">2019Q4 </v>
      </c>
      <c r="U114" s="89" t="str">
        <f>U51</f>
        <v xml:space="preserve">2020Q1 </v>
      </c>
      <c r="V114" s="89" t="str">
        <f>V51</f>
        <v>2020Q2</v>
      </c>
      <c r="W114" s="89" t="str">
        <f>W51</f>
        <v>2020Q3</v>
      </c>
      <c r="X114" s="89" t="str">
        <f>X51</f>
        <v>2020Q4</v>
      </c>
      <c r="Y114" s="89" t="str">
        <f>Y51</f>
        <v>2021Q1</v>
      </c>
      <c r="Z114" s="89" t="str">
        <f>Z51</f>
        <v>2021Q2</v>
      </c>
      <c r="AA114" s="89" t="str">
        <f>AA51</f>
        <v>2021Q3</v>
      </c>
      <c r="AB114" s="89" t="str">
        <f>AB51</f>
        <v>2021Q4</v>
      </c>
      <c r="AC114" s="89" t="str">
        <f>AC51</f>
        <v>2022Q1</v>
      </c>
      <c r="AD114" s="89" t="str">
        <f>AD51</f>
        <v>2022Q2</v>
      </c>
      <c r="AE114" s="89" t="str">
        <f>AE51</f>
        <v>2022Q3</v>
      </c>
      <c r="AF114" s="89" t="str">
        <f>AF51</f>
        <v>2022Q4</v>
      </c>
      <c r="AG114" s="89" t="str">
        <f>AG51</f>
        <v>2023Q1</v>
      </c>
      <c r="AH114" s="89" t="str">
        <f>AH51</f>
        <v>2023Q2</v>
      </c>
      <c r="AI114" s="89" t="str">
        <f>AI51</f>
        <v>2023Q3</v>
      </c>
      <c r="AJ114" s="89" t="str">
        <f>AJ51</f>
        <v>2023Q4</v>
      </c>
      <c r="AK114" s="89" t="str">
        <f>AK51</f>
        <v>2024Q1</v>
      </c>
      <c r="AL114" s="89" t="str">
        <f>AL51</f>
        <v>2024Q2</v>
      </c>
      <c r="AM114" s="89" t="str">
        <f>AM51</f>
        <v>2024Q3</v>
      </c>
      <c r="AN114" s="90" t="str">
        <f>AN51</f>
        <v>2024Q4</v>
      </c>
      <c r="AO114" s="52"/>
    </row>
    <row r="115" spans="3:41" x14ac:dyDescent="0.3">
      <c r="C115" s="64" t="s">
        <v>264</v>
      </c>
      <c r="D115" s="82">
        <f>'Raw Data'!B216/1000</f>
        <v>-1845</v>
      </c>
      <c r="E115" s="82">
        <f>'Raw Data'!C216/1000</f>
        <v>-2304</v>
      </c>
      <c r="F115" s="82">
        <f>'Raw Data'!D216/1000</f>
        <v>-2181</v>
      </c>
      <c r="G115" s="82">
        <f>'Raw Data'!E216/1000</f>
        <v>-2477</v>
      </c>
      <c r="H115" s="82">
        <f>'Raw Data'!F216/1000</f>
        <v>-2263</v>
      </c>
      <c r="I115" s="82">
        <f>'Raw Data'!G216/1000</f>
        <v>-1256</v>
      </c>
      <c r="J115" s="82">
        <f>'Raw Data'!H216/1000</f>
        <v>-1570</v>
      </c>
      <c r="K115" s="82">
        <f>'Raw Data'!I216/1000</f>
        <v>-1600</v>
      </c>
      <c r="L115" s="82">
        <f>'Raw Data'!J216/1000</f>
        <v>-1474</v>
      </c>
      <c r="M115" s="82">
        <f>'Raw Data'!K216/1000</f>
        <v>-1417</v>
      </c>
      <c r="N115" s="82">
        <f>'Raw Data'!L216/1000</f>
        <v>-1869</v>
      </c>
      <c r="O115" s="82">
        <f>'Raw Data'!M216/1000</f>
        <v>-1732</v>
      </c>
      <c r="P115" s="82">
        <f>'Raw Data'!N216/1000</f>
        <v>-1765</v>
      </c>
      <c r="Q115" s="82">
        <f>'Raw Data'!O216/1000</f>
        <v>0</v>
      </c>
      <c r="R115" s="82">
        <f>'Raw Data'!P216/1000</f>
        <v>-25</v>
      </c>
      <c r="S115" s="82">
        <f>'Raw Data'!Q216/1000</f>
        <v>0</v>
      </c>
      <c r="T115" s="91">
        <f t="shared" ref="T115:AN115" si="70">T116*T119</f>
        <v>-10500.000000000002</v>
      </c>
      <c r="U115" s="91">
        <f t="shared" si="70"/>
        <v>-2538.6460554371006</v>
      </c>
      <c r="V115" s="91">
        <f t="shared" si="70"/>
        <v>-3007.537770900296</v>
      </c>
      <c r="W115" s="91">
        <f t="shared" si="70"/>
        <v>-3517.4276446265117</v>
      </c>
      <c r="X115" s="91">
        <f t="shared" si="70"/>
        <v>-4167.1017804810353</v>
      </c>
      <c r="Y115" s="91">
        <f t="shared" si="70"/>
        <v>-2929.4179163661129</v>
      </c>
      <c r="Z115" s="91">
        <f t="shared" si="70"/>
        <v>-2985.1561814156253</v>
      </c>
      <c r="AA115" s="91">
        <f t="shared" si="70"/>
        <v>-2961.5482863893635</v>
      </c>
      <c r="AB115" s="91">
        <f t="shared" si="70"/>
        <v>-2836.1009906117683</v>
      </c>
      <c r="AC115" s="91">
        <f t="shared" si="70"/>
        <v>-2563.2809316868029</v>
      </c>
      <c r="AD115" s="91">
        <f t="shared" si="70"/>
        <v>-2476.6867327034061</v>
      </c>
      <c r="AE115" s="91">
        <f t="shared" si="70"/>
        <v>-2363.4426066676069</v>
      </c>
      <c r="AF115" s="91">
        <f t="shared" si="70"/>
        <v>-2233.7953974727134</v>
      </c>
      <c r="AG115" s="91">
        <f t="shared" si="70"/>
        <v>-2104.1847365397161</v>
      </c>
      <c r="AH115" s="91">
        <f t="shared" si="70"/>
        <v>-2002.7915909152305</v>
      </c>
      <c r="AI115" s="91">
        <f t="shared" si="70"/>
        <v>-1899.2257602345646</v>
      </c>
      <c r="AJ115" s="91">
        <f t="shared" si="70"/>
        <v>-1798.1807874557574</v>
      </c>
      <c r="AK115" s="91">
        <f t="shared" si="70"/>
        <v>-1703.2581636552295</v>
      </c>
      <c r="AL115" s="91">
        <f t="shared" si="70"/>
        <v>-1615.5817086564603</v>
      </c>
      <c r="AM115" s="91">
        <f t="shared" si="70"/>
        <v>-1531.0952734058362</v>
      </c>
      <c r="AN115" s="92">
        <f t="shared" si="70"/>
        <v>-1450.8034257468973</v>
      </c>
    </row>
    <row r="116" spans="3:41" x14ac:dyDescent="0.3">
      <c r="C116" s="64" t="s">
        <v>265</v>
      </c>
      <c r="D116" s="82">
        <f>'Raw Data'!B291/1000</f>
        <v>0</v>
      </c>
      <c r="E116" s="82">
        <f>'Raw Data'!C291/1000</f>
        <v>0</v>
      </c>
      <c r="F116" s="82">
        <f>'Raw Data'!D291/1000</f>
        <v>0</v>
      </c>
      <c r="G116" s="82">
        <f>'Raw Data'!E291/1000</f>
        <v>0</v>
      </c>
      <c r="H116" s="82">
        <f>'Raw Data'!F291/1000</f>
        <v>0</v>
      </c>
      <c r="I116" s="82">
        <f>'Raw Data'!G291/1000</f>
        <v>0</v>
      </c>
      <c r="J116" s="82">
        <f>'Raw Data'!H291/1000</f>
        <v>0</v>
      </c>
      <c r="K116" s="82">
        <f>'Raw Data'!I291/1000</f>
        <v>30000</v>
      </c>
      <c r="L116" s="82">
        <f>'Raw Data'!J291/1000</f>
        <v>10000</v>
      </c>
      <c r="M116" s="82">
        <f>'Raw Data'!K291/1000</f>
        <v>30000</v>
      </c>
      <c r="N116" s="82">
        <f>'Raw Data'!L291/1000</f>
        <v>20000</v>
      </c>
      <c r="O116" s="82">
        <f>'Raw Data'!M291/1000</f>
        <v>20000</v>
      </c>
      <c r="P116" s="82">
        <f>'Raw Data'!N291/1000</f>
        <v>10000</v>
      </c>
      <c r="Q116" s="82">
        <f>'Raw Data'!O291/1000</f>
        <v>20000</v>
      </c>
      <c r="R116" s="82">
        <f>'Raw Data'!P291/1000</f>
        <v>35000</v>
      </c>
      <c r="S116" s="82">
        <f>'Raw Data'!Q291/1000</f>
        <v>335000</v>
      </c>
      <c r="T116" s="93">
        <v>300000</v>
      </c>
      <c r="U116" s="93">
        <f t="shared" ref="U116:AN116" si="71">T116*(1+U118)</f>
        <v>284328.35820895521</v>
      </c>
      <c r="V116" s="93">
        <f t="shared" si="71"/>
        <v>269475.38427266647</v>
      </c>
      <c r="W116" s="93">
        <f t="shared" si="71"/>
        <v>255398.31195991524</v>
      </c>
      <c r="X116" s="93">
        <f t="shared" si="71"/>
        <v>242056.60909633758</v>
      </c>
      <c r="Y116" s="93">
        <f t="shared" si="71"/>
        <v>229411.86085996171</v>
      </c>
      <c r="Z116" s="93">
        <f t="shared" si="71"/>
        <v>217427.65917324729</v>
      </c>
      <c r="AA116" s="93">
        <f t="shared" si="71"/>
        <v>206069.49787315229</v>
      </c>
      <c r="AB116" s="93">
        <f t="shared" si="71"/>
        <v>195304.67335739059</v>
      </c>
      <c r="AC116" s="93">
        <f t="shared" si="71"/>
        <v>185102.19042081048</v>
      </c>
      <c r="AD116" s="93">
        <f t="shared" si="71"/>
        <v>175432.67301076814</v>
      </c>
      <c r="AE116" s="93">
        <f t="shared" si="71"/>
        <v>166268.27964453396</v>
      </c>
      <c r="AF116" s="93">
        <f t="shared" si="71"/>
        <v>157582.62324519263</v>
      </c>
      <c r="AG116" s="93">
        <f t="shared" si="71"/>
        <v>149350.69516521989</v>
      </c>
      <c r="AH116" s="93">
        <f t="shared" si="71"/>
        <v>141548.79317897707</v>
      </c>
      <c r="AI116" s="93">
        <f t="shared" si="71"/>
        <v>134154.45323679168</v>
      </c>
      <c r="AJ116" s="93">
        <f t="shared" si="71"/>
        <v>127146.38478412345</v>
      </c>
      <c r="AK116" s="93">
        <f t="shared" si="71"/>
        <v>120504.40945957969</v>
      </c>
      <c r="AL116" s="93">
        <f t="shared" si="71"/>
        <v>114209.40299527328</v>
      </c>
      <c r="AM116" s="93">
        <f t="shared" si="71"/>
        <v>108243.24015223661</v>
      </c>
      <c r="AN116" s="94">
        <f t="shared" si="71"/>
        <v>102588.74253234365</v>
      </c>
    </row>
    <row r="117" spans="3:41" ht="15.6" x14ac:dyDescent="0.3">
      <c r="C117" s="42" t="s">
        <v>195</v>
      </c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95"/>
    </row>
    <row r="118" spans="3:41" x14ac:dyDescent="0.3">
      <c r="C118" s="64" t="s">
        <v>266</v>
      </c>
      <c r="D118" s="15"/>
      <c r="E118" s="15"/>
      <c r="F118" s="15"/>
      <c r="G118" s="15"/>
      <c r="H118" s="15"/>
      <c r="I118" s="15"/>
      <c r="J118" s="15"/>
      <c r="K118" s="15"/>
      <c r="L118" s="65">
        <f t="shared" ref="L118:T118" si="72">L116/K116-1</f>
        <v>-0.66666666666666674</v>
      </c>
      <c r="M118" s="65">
        <f t="shared" si="72"/>
        <v>2</v>
      </c>
      <c r="N118" s="65">
        <f t="shared" si="72"/>
        <v>-0.33333333333333337</v>
      </c>
      <c r="O118" s="65">
        <f t="shared" si="72"/>
        <v>0</v>
      </c>
      <c r="P118" s="65">
        <f t="shared" si="72"/>
        <v>-0.5</v>
      </c>
      <c r="Q118" s="65">
        <f t="shared" si="72"/>
        <v>1</v>
      </c>
      <c r="R118" s="65">
        <f t="shared" si="72"/>
        <v>0.75</v>
      </c>
      <c r="S118" s="65">
        <f t="shared" si="72"/>
        <v>8.5714285714285712</v>
      </c>
      <c r="T118" s="65">
        <f t="shared" si="72"/>
        <v>-0.10447761194029848</v>
      </c>
      <c r="U118" s="96">
        <f>T118/2</f>
        <v>-5.2238805970149238E-2</v>
      </c>
      <c r="V118" s="96">
        <f>U118</f>
        <v>-5.2238805970149238E-2</v>
      </c>
      <c r="W118" s="96">
        <f>V118</f>
        <v>-5.2238805970149238E-2</v>
      </c>
      <c r="X118" s="96">
        <f>W118</f>
        <v>-5.2238805970149238E-2</v>
      </c>
      <c r="Y118" s="96">
        <f>X118</f>
        <v>-5.2238805970149238E-2</v>
      </c>
      <c r="Z118" s="96">
        <f>Y118</f>
        <v>-5.2238805970149238E-2</v>
      </c>
      <c r="AA118" s="96">
        <f>Z118</f>
        <v>-5.2238805970149238E-2</v>
      </c>
      <c r="AB118" s="96">
        <f>AA118</f>
        <v>-5.2238805970149238E-2</v>
      </c>
      <c r="AC118" s="96">
        <f>AB118</f>
        <v>-5.2238805970149238E-2</v>
      </c>
      <c r="AD118" s="96">
        <f>AC118</f>
        <v>-5.2238805970149238E-2</v>
      </c>
      <c r="AE118" s="96">
        <f>AD118</f>
        <v>-5.2238805970149238E-2</v>
      </c>
      <c r="AF118" s="96">
        <f>AE118</f>
        <v>-5.2238805970149238E-2</v>
      </c>
      <c r="AG118" s="96">
        <f>AF118</f>
        <v>-5.2238805970149238E-2</v>
      </c>
      <c r="AH118" s="96">
        <f>AG118</f>
        <v>-5.2238805970149238E-2</v>
      </c>
      <c r="AI118" s="96">
        <f>AH118</f>
        <v>-5.2238805970149238E-2</v>
      </c>
      <c r="AJ118" s="96">
        <f>AI118</f>
        <v>-5.2238805970149238E-2</v>
      </c>
      <c r="AK118" s="96">
        <f>AJ118</f>
        <v>-5.2238805970149238E-2</v>
      </c>
      <c r="AL118" s="96">
        <f>AK118</f>
        <v>-5.2238805970149238E-2</v>
      </c>
      <c r="AM118" s="96">
        <f>AL118</f>
        <v>-5.2238805970149238E-2</v>
      </c>
      <c r="AN118" s="96">
        <f>AM118</f>
        <v>-5.2238805970149238E-2</v>
      </c>
    </row>
    <row r="119" spans="3:41" x14ac:dyDescent="0.3">
      <c r="C119" s="68" t="s">
        <v>267</v>
      </c>
      <c r="D119" s="97"/>
      <c r="E119" s="97"/>
      <c r="F119" s="97"/>
      <c r="G119" s="97"/>
      <c r="H119" s="97"/>
      <c r="I119" s="97"/>
      <c r="J119" s="97"/>
      <c r="K119" s="69">
        <f t="shared" ref="K119:S119" si="73">K115/K116</f>
        <v>-5.3333333333333337E-2</v>
      </c>
      <c r="L119" s="69">
        <f t="shared" si="73"/>
        <v>-0.1474</v>
      </c>
      <c r="M119" s="69">
        <f t="shared" si="73"/>
        <v>-4.7233333333333336E-2</v>
      </c>
      <c r="N119" s="69">
        <f t="shared" si="73"/>
        <v>-9.3450000000000005E-2</v>
      </c>
      <c r="O119" s="69">
        <f t="shared" si="73"/>
        <v>-8.6599999999999996E-2</v>
      </c>
      <c r="P119" s="69">
        <f t="shared" si="73"/>
        <v>-0.17649999999999999</v>
      </c>
      <c r="Q119" s="69">
        <f t="shared" si="73"/>
        <v>0</v>
      </c>
      <c r="R119" s="69">
        <f t="shared" si="73"/>
        <v>-7.1428571428571429E-4</v>
      </c>
      <c r="S119" s="98">
        <f t="shared" si="73"/>
        <v>0</v>
      </c>
      <c r="T119" s="99">
        <v>-3.5000000000000003E-2</v>
      </c>
      <c r="U119" s="100">
        <f t="shared" ref="U119:AN119" si="74">AVERAGE(Q119:T119)</f>
        <v>-8.9285714285714298E-3</v>
      </c>
      <c r="V119" s="100">
        <f t="shared" si="74"/>
        <v>-1.1160714285714288E-2</v>
      </c>
      <c r="W119" s="100">
        <f t="shared" si="74"/>
        <v>-1.3772321428571431E-2</v>
      </c>
      <c r="X119" s="100">
        <f t="shared" si="74"/>
        <v>-1.7215401785714287E-2</v>
      </c>
      <c r="Y119" s="100">
        <f t="shared" si="74"/>
        <v>-1.2769252232142859E-2</v>
      </c>
      <c r="Z119" s="100">
        <f t="shared" si="74"/>
        <v>-1.3729422433035716E-2</v>
      </c>
      <c r="AA119" s="100">
        <f t="shared" si="74"/>
        <v>-1.4371599469866074E-2</v>
      </c>
      <c r="AB119" s="100">
        <f t="shared" si="74"/>
        <v>-1.4521418980189734E-2</v>
      </c>
      <c r="AC119" s="100">
        <f t="shared" si="74"/>
        <v>-1.3847923278808596E-2</v>
      </c>
      <c r="AD119" s="100">
        <f t="shared" si="74"/>
        <v>-1.4117591040475032E-2</v>
      </c>
      <c r="AE119" s="100">
        <f t="shared" si="74"/>
        <v>-1.4214633192334859E-2</v>
      </c>
      <c r="AF119" s="100">
        <f t="shared" si="74"/>
        <v>-1.4175391622952055E-2</v>
      </c>
      <c r="AG119" s="100">
        <f t="shared" si="74"/>
        <v>-1.4088884783642635E-2</v>
      </c>
      <c r="AH119" s="100">
        <f t="shared" si="74"/>
        <v>-1.4149125159851145E-2</v>
      </c>
      <c r="AI119" s="100">
        <f t="shared" si="74"/>
        <v>-1.4157008689695173E-2</v>
      </c>
      <c r="AJ119" s="100">
        <f t="shared" si="74"/>
        <v>-1.4142602564035253E-2</v>
      </c>
      <c r="AK119" s="100">
        <f t="shared" si="74"/>
        <v>-1.4134405299306051E-2</v>
      </c>
      <c r="AL119" s="100">
        <f t="shared" si="74"/>
        <v>-1.4145785428221907E-2</v>
      </c>
      <c r="AM119" s="100">
        <f t="shared" si="74"/>
        <v>-1.4144950495314598E-2</v>
      </c>
      <c r="AN119" s="101">
        <f t="shared" si="74"/>
        <v>-1.4141935946719452E-2</v>
      </c>
    </row>
  </sheetData>
  <dataConsolidate topLabels="1">
    <dataRefs count="1">
      <dataRef ref="A39:XFD48" sheet="Earning Model Quarterly"/>
    </dataRefs>
  </dataConsolidate>
  <pageMargins left="0.7" right="0.7" top="0.75" bottom="0.75" header="0.3" footer="0.3"/>
  <pageSetup orientation="portrait" r:id="rId1"/>
  <ignoredErrors>
    <ignoredError sqref="Y73:AN73 E89:S89 T76:AN76 T74 Y89:AN89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W377"/>
  <sheetViews>
    <sheetView topLeftCell="A218" workbookViewId="0">
      <selection activeCell="A207" sqref="A207"/>
    </sheetView>
  </sheetViews>
  <sheetFormatPr defaultColWidth="8.88671875" defaultRowHeight="14.4" x14ac:dyDescent="0.3"/>
  <cols>
    <col min="1" max="1" width="50.44140625" style="1" bestFit="1" customWidth="1"/>
    <col min="2" max="18" width="17.6640625" style="1" bestFit="1" customWidth="1"/>
    <col min="19" max="16384" width="8.88671875" style="1"/>
  </cols>
  <sheetData>
    <row r="2" spans="1:16" x14ac:dyDescent="0.3"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</row>
    <row r="4" spans="1:16" x14ac:dyDescent="0.3">
      <c r="A4" s="1" t="s">
        <v>0</v>
      </c>
      <c r="M4" s="103" t="s">
        <v>319</v>
      </c>
      <c r="N4" s="103"/>
      <c r="O4" s="103"/>
      <c r="P4" s="103"/>
    </row>
    <row r="5" spans="1:16" x14ac:dyDescent="0.3">
      <c r="A5" s="3" t="s">
        <v>1</v>
      </c>
      <c r="B5" s="4">
        <v>2009</v>
      </c>
      <c r="C5" s="4">
        <v>2010</v>
      </c>
      <c r="D5" s="4">
        <v>2011</v>
      </c>
      <c r="E5" s="4">
        <v>2012</v>
      </c>
      <c r="F5" s="4">
        <v>2013</v>
      </c>
      <c r="G5" s="4">
        <v>2014</v>
      </c>
      <c r="H5" s="4">
        <v>2015</v>
      </c>
      <c r="I5" s="4">
        <v>2016</v>
      </c>
      <c r="J5" s="4">
        <v>2017</v>
      </c>
      <c r="K5" s="4">
        <v>2018</v>
      </c>
      <c r="L5" s="4" t="s">
        <v>2</v>
      </c>
      <c r="M5" s="61" t="s">
        <v>322</v>
      </c>
      <c r="N5" s="61" t="s">
        <v>323</v>
      </c>
      <c r="O5" s="61" t="s">
        <v>324</v>
      </c>
      <c r="P5" s="61" t="s">
        <v>325</v>
      </c>
    </row>
    <row r="6" spans="1:16" x14ac:dyDescent="0.3">
      <c r="A6" s="1" t="s">
        <v>3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</row>
    <row r="7" spans="1:16" x14ac:dyDescent="0.3">
      <c r="A7" s="1" t="s">
        <v>4</v>
      </c>
      <c r="B7" s="1">
        <v>1602020000</v>
      </c>
      <c r="C7" s="1">
        <v>1659404000</v>
      </c>
      <c r="D7" s="1">
        <v>1757624000</v>
      </c>
      <c r="E7" s="1">
        <v>1809017000</v>
      </c>
      <c r="F7" s="1">
        <v>1877910000</v>
      </c>
      <c r="G7" s="1">
        <v>1976624000</v>
      </c>
      <c r="H7" s="1">
        <v>2100609000</v>
      </c>
      <c r="I7" s="1">
        <v>2275719000</v>
      </c>
      <c r="J7" s="1">
        <v>2260502000</v>
      </c>
      <c r="K7" s="1">
        <v>2332331000</v>
      </c>
      <c r="L7" s="1">
        <v>2373817000</v>
      </c>
    </row>
    <row r="8" spans="1:16" x14ac:dyDescent="0.3">
      <c r="A8" s="1" t="s">
        <v>5</v>
      </c>
      <c r="B8" s="1">
        <v>1602020000</v>
      </c>
      <c r="C8" s="1">
        <v>1659404000</v>
      </c>
      <c r="D8" s="1">
        <v>1757624000</v>
      </c>
      <c r="E8" s="1">
        <v>1809017000</v>
      </c>
      <c r="F8" s="1">
        <v>1877910000</v>
      </c>
      <c r="G8" s="1">
        <v>1976624000</v>
      </c>
      <c r="H8" s="1">
        <v>2100609000</v>
      </c>
      <c r="I8" s="1">
        <v>2275719000</v>
      </c>
      <c r="J8" s="1">
        <v>2260502000</v>
      </c>
      <c r="K8" s="1">
        <v>2332331000</v>
      </c>
      <c r="L8" s="1">
        <v>2373817000</v>
      </c>
      <c r="M8" s="83">
        <f>(K8/B8)^(1/9)-1</f>
        <v>4.2616742383259298E-2</v>
      </c>
      <c r="N8" s="83">
        <f>(K8/F8)^(1/5)-1</f>
        <v>4.4294719580271424E-2</v>
      </c>
      <c r="O8" s="83">
        <f>(K8/I8)^(1/2)-1</f>
        <v>1.2361858984388574E-2</v>
      </c>
      <c r="P8" s="83">
        <f>K8/J8-1</f>
        <v>3.1775685223901506E-2</v>
      </c>
    </row>
    <row r="9" spans="1:16" x14ac:dyDescent="0.3">
      <c r="A9" s="1" t="s">
        <v>6</v>
      </c>
      <c r="B9" s="1">
        <v>394409000</v>
      </c>
      <c r="C9" s="1">
        <v>412855000</v>
      </c>
      <c r="D9" s="1">
        <v>448468000</v>
      </c>
      <c r="E9" s="1">
        <v>450153000</v>
      </c>
      <c r="F9" s="1">
        <v>455685000</v>
      </c>
      <c r="G9" s="1">
        <v>490306000</v>
      </c>
      <c r="H9" s="1">
        <v>504031000</v>
      </c>
      <c r="I9" s="1">
        <v>526628000</v>
      </c>
      <c r="J9" s="1">
        <v>519388000</v>
      </c>
      <c r="K9" s="1">
        <v>532880000</v>
      </c>
      <c r="L9" s="1">
        <v>538387000</v>
      </c>
      <c r="M9" s="84">
        <f>(K9/B9)^(1/9)-1</f>
        <v>3.3999406184086478E-2</v>
      </c>
    </row>
    <row r="10" spans="1:16" x14ac:dyDescent="0.3">
      <c r="A10" s="1" t="s">
        <v>7</v>
      </c>
      <c r="B10" s="1">
        <v>1207611000</v>
      </c>
      <c r="C10" s="1">
        <v>1246549000</v>
      </c>
      <c r="D10" s="1">
        <v>1309156000</v>
      </c>
      <c r="E10" s="1">
        <v>1358864000</v>
      </c>
      <c r="F10" s="1">
        <v>1422225000</v>
      </c>
      <c r="G10" s="1">
        <v>1486318000</v>
      </c>
      <c r="H10" s="1">
        <v>1596578000</v>
      </c>
      <c r="I10" s="1">
        <v>1749091000</v>
      </c>
      <c r="J10" s="1">
        <v>1741114000</v>
      </c>
      <c r="K10" s="1">
        <v>1799451000</v>
      </c>
      <c r="L10" s="1">
        <v>1835430000</v>
      </c>
      <c r="M10" s="84">
        <f>(K10/B10)^(1/9)-1</f>
        <v>4.5311877066412709E-2</v>
      </c>
    </row>
    <row r="11" spans="1:16" x14ac:dyDescent="0.3">
      <c r="A11" s="1" t="s">
        <v>8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</row>
    <row r="12" spans="1:16" x14ac:dyDescent="0.3">
      <c r="A12" s="1" t="s">
        <v>9</v>
      </c>
      <c r="B12" s="1">
        <v>528578000</v>
      </c>
      <c r="C12" s="1">
        <v>536954000</v>
      </c>
      <c r="D12" s="1">
        <v>567358000</v>
      </c>
      <c r="E12" s="1">
        <v>580192000</v>
      </c>
      <c r="F12" s="1">
        <v>603069000</v>
      </c>
      <c r="G12" s="1">
        <v>646102000</v>
      </c>
      <c r="H12" s="1">
        <v>684818000</v>
      </c>
      <c r="I12" s="1">
        <v>759998000</v>
      </c>
      <c r="J12" s="1">
        <v>777595000</v>
      </c>
      <c r="K12" s="1">
        <v>834134000</v>
      </c>
      <c r="L12" s="1">
        <v>858533000</v>
      </c>
      <c r="M12" s="84">
        <f>(K12/B12)^(1/9)-1</f>
        <v>5.1995984891100466E-2</v>
      </c>
    </row>
    <row r="13" spans="1:16" x14ac:dyDescent="0.3">
      <c r="A13" s="1" t="s">
        <v>10</v>
      </c>
      <c r="B13" s="1">
        <v>97432000</v>
      </c>
      <c r="C13" s="1">
        <v>95729000</v>
      </c>
      <c r="D13" s="1">
        <v>96263000</v>
      </c>
      <c r="E13" s="1">
        <v>104156000</v>
      </c>
      <c r="F13" s="1">
        <v>114728000</v>
      </c>
      <c r="G13" s="1">
        <v>119094000</v>
      </c>
      <c r="H13" s="1">
        <v>137402000</v>
      </c>
      <c r="I13" s="1">
        <v>146042000</v>
      </c>
      <c r="J13" s="1">
        <v>141533000</v>
      </c>
      <c r="K13" s="1">
        <v>154770000</v>
      </c>
      <c r="L13" s="1">
        <v>152720000</v>
      </c>
      <c r="M13" s="84">
        <f>(K13/B13)^(1/9)-1</f>
        <v>5.2765598665611924E-2</v>
      </c>
    </row>
    <row r="14" spans="1:16" x14ac:dyDescent="0.3">
      <c r="A14" s="1" t="s">
        <v>11</v>
      </c>
      <c r="B14" s="1">
        <v>626010000</v>
      </c>
      <c r="C14" s="1">
        <v>632683000</v>
      </c>
      <c r="D14" s="1">
        <v>663621000</v>
      </c>
      <c r="E14" s="1">
        <v>684348000</v>
      </c>
      <c r="F14" s="1">
        <v>717797000</v>
      </c>
      <c r="G14" s="1">
        <v>765196000</v>
      </c>
      <c r="H14" s="1">
        <v>822220000</v>
      </c>
      <c r="I14" s="1">
        <v>906040000</v>
      </c>
      <c r="J14" s="1">
        <v>919128000</v>
      </c>
      <c r="K14" s="1">
        <v>988904000</v>
      </c>
      <c r="L14" s="1">
        <v>1011253000</v>
      </c>
    </row>
    <row r="15" spans="1:16" x14ac:dyDescent="0.3">
      <c r="A15" s="1" t="s">
        <v>12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</row>
    <row r="16" spans="1:16" x14ac:dyDescent="0.3">
      <c r="A16" s="1" t="s">
        <v>13</v>
      </c>
      <c r="B16" s="1">
        <v>626010000</v>
      </c>
      <c r="C16" s="1">
        <v>632683000</v>
      </c>
      <c r="D16" s="1">
        <v>663621000</v>
      </c>
      <c r="E16" s="1">
        <v>684348000</v>
      </c>
      <c r="F16" s="1">
        <v>717797000</v>
      </c>
      <c r="G16" s="1">
        <v>765196000</v>
      </c>
      <c r="H16" s="1">
        <v>822220000</v>
      </c>
      <c r="I16" s="1">
        <v>906040000</v>
      </c>
      <c r="J16" s="1">
        <v>919128000</v>
      </c>
      <c r="K16" s="1">
        <v>988904000</v>
      </c>
      <c r="L16" s="1">
        <v>1011253000</v>
      </c>
    </row>
    <row r="17" spans="1:12" x14ac:dyDescent="0.3">
      <c r="A17" s="1" t="s">
        <v>14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</row>
    <row r="18" spans="1:12" x14ac:dyDescent="0.3">
      <c r="A18" s="1" t="s">
        <v>15</v>
      </c>
      <c r="B18" s="1">
        <v>75184000</v>
      </c>
      <c r="C18" s="1">
        <v>72140000</v>
      </c>
      <c r="D18" s="1">
        <v>71958000</v>
      </c>
      <c r="E18" s="1">
        <v>74433000</v>
      </c>
      <c r="F18" s="1">
        <v>78558000</v>
      </c>
      <c r="G18" s="31">
        <v>82835000</v>
      </c>
      <c r="H18" s="1">
        <v>85563000</v>
      </c>
      <c r="I18" s="1">
        <v>88010000</v>
      </c>
      <c r="J18" s="1">
        <v>92729000</v>
      </c>
      <c r="K18" s="1">
        <v>95976000</v>
      </c>
      <c r="L18" s="1">
        <v>88520000</v>
      </c>
    </row>
    <row r="19" spans="1:12" x14ac:dyDescent="0.3">
      <c r="A19" s="1" t="s">
        <v>16</v>
      </c>
      <c r="B19" s="1">
        <v>26541000</v>
      </c>
      <c r="C19" s="1">
        <v>0</v>
      </c>
      <c r="D19" s="1">
        <v>1547000</v>
      </c>
      <c r="E19" s="1">
        <v>9536000</v>
      </c>
      <c r="F19" s="1">
        <v>-561000</v>
      </c>
      <c r="G19" s="31">
        <v>696000</v>
      </c>
      <c r="H19" s="1">
        <v>6011000</v>
      </c>
      <c r="I19" s="1">
        <v>114000</v>
      </c>
      <c r="J19" s="1">
        <v>10343000</v>
      </c>
      <c r="K19" s="1">
        <v>17861000</v>
      </c>
      <c r="L19" s="1">
        <v>15015000</v>
      </c>
    </row>
    <row r="20" spans="1:12" x14ac:dyDescent="0.3">
      <c r="A20" s="1" t="s">
        <v>17</v>
      </c>
      <c r="B20" s="1">
        <v>406159000</v>
      </c>
      <c r="C20" s="1">
        <v>413515000</v>
      </c>
      <c r="D20" s="1">
        <v>438580000</v>
      </c>
      <c r="E20" s="1">
        <v>451848000</v>
      </c>
      <c r="F20" s="1">
        <v>465477000</v>
      </c>
      <c r="G20" s="31">
        <v>492860000</v>
      </c>
      <c r="H20" s="1">
        <v>517538000</v>
      </c>
      <c r="I20" s="1">
        <v>553934000</v>
      </c>
      <c r="J20" s="1">
        <v>566069000</v>
      </c>
      <c r="K20" s="1">
        <v>577762000</v>
      </c>
      <c r="L20" s="1">
        <v>604072000</v>
      </c>
    </row>
    <row r="21" spans="1:12" x14ac:dyDescent="0.3">
      <c r="A21" s="1" t="s">
        <v>18</v>
      </c>
      <c r="B21" s="1">
        <v>1133894000</v>
      </c>
      <c r="C21" s="1">
        <v>1118338000</v>
      </c>
      <c r="D21" s="1">
        <v>1175706000</v>
      </c>
      <c r="E21" s="1">
        <v>1220165000</v>
      </c>
      <c r="F21" s="1">
        <v>1261271000</v>
      </c>
      <c r="G21" s="1">
        <v>1341587000</v>
      </c>
      <c r="H21" s="1">
        <v>1431332000</v>
      </c>
      <c r="I21" s="1">
        <v>1548098000</v>
      </c>
      <c r="J21" s="1">
        <v>1588269000</v>
      </c>
      <c r="K21" s="1">
        <v>1680503000</v>
      </c>
      <c r="L21" s="1">
        <v>1718860000</v>
      </c>
    </row>
    <row r="22" spans="1:12" x14ac:dyDescent="0.3">
      <c r="A22" s="1" t="s">
        <v>19</v>
      </c>
      <c r="B22" s="1">
        <v>1528303000</v>
      </c>
      <c r="C22" s="1">
        <v>1531193000</v>
      </c>
      <c r="D22" s="1">
        <v>1624174000</v>
      </c>
      <c r="E22" s="1">
        <v>1670318000</v>
      </c>
      <c r="F22" s="1">
        <v>1716956000</v>
      </c>
      <c r="G22" s="1">
        <v>1831893000</v>
      </c>
      <c r="H22" s="1">
        <v>1935363000</v>
      </c>
      <c r="I22" s="1">
        <v>2074726000</v>
      </c>
      <c r="J22" s="1">
        <v>2107657000</v>
      </c>
      <c r="K22" s="1">
        <v>2213383000</v>
      </c>
      <c r="L22" s="1">
        <v>2257247000</v>
      </c>
    </row>
    <row r="23" spans="1:12" x14ac:dyDescent="0.3">
      <c r="A23" s="1" t="s">
        <v>20</v>
      </c>
      <c r="B23" s="1">
        <v>1528303000</v>
      </c>
      <c r="C23" s="1">
        <v>1531193000</v>
      </c>
      <c r="D23" s="1">
        <v>1624174000</v>
      </c>
      <c r="E23" s="1">
        <v>1670318000</v>
      </c>
      <c r="F23" s="1">
        <v>1716956000</v>
      </c>
      <c r="G23" s="1">
        <v>1831893000</v>
      </c>
      <c r="H23" s="1">
        <v>1935363000</v>
      </c>
      <c r="I23" s="1">
        <v>2074726000</v>
      </c>
      <c r="J23" s="1">
        <v>2107657000</v>
      </c>
      <c r="K23" s="1">
        <v>2213383000</v>
      </c>
      <c r="L23" s="1">
        <v>2257247000</v>
      </c>
    </row>
    <row r="24" spans="1:12" x14ac:dyDescent="0.3">
      <c r="A24" s="1" t="s">
        <v>21</v>
      </c>
      <c r="B24" s="1">
        <v>148901000</v>
      </c>
      <c r="C24" s="1">
        <v>200351000</v>
      </c>
      <c r="D24" s="1">
        <v>205408000</v>
      </c>
      <c r="E24" s="1">
        <v>213132000</v>
      </c>
      <c r="F24" s="1">
        <v>239512000</v>
      </c>
      <c r="G24" s="1">
        <v>227566000</v>
      </c>
      <c r="H24" s="1">
        <v>250809000</v>
      </c>
      <c r="I24" s="1">
        <v>289003000</v>
      </c>
      <c r="J24" s="1">
        <v>245574000</v>
      </c>
      <c r="K24" s="1">
        <v>214924000</v>
      </c>
      <c r="L24" s="1">
        <v>205090000</v>
      </c>
    </row>
    <row r="25" spans="1:12" x14ac:dyDescent="0.3">
      <c r="A25" s="1" t="s">
        <v>22</v>
      </c>
      <c r="B25" s="1">
        <v>73717000</v>
      </c>
      <c r="C25" s="1">
        <v>128211000</v>
      </c>
      <c r="D25" s="1">
        <v>133450000</v>
      </c>
      <c r="E25" s="1">
        <v>138699000</v>
      </c>
      <c r="F25" s="1">
        <v>160954000</v>
      </c>
      <c r="G25" s="1">
        <v>144731000</v>
      </c>
      <c r="H25" s="1">
        <v>165246000</v>
      </c>
      <c r="I25" s="1">
        <v>200993000</v>
      </c>
      <c r="J25" s="1">
        <v>152845000</v>
      </c>
      <c r="K25" s="1">
        <v>118948000</v>
      </c>
      <c r="L25" s="1">
        <v>116570000</v>
      </c>
    </row>
    <row r="26" spans="1:12" x14ac:dyDescent="0.3">
      <c r="A26" s="1" t="s">
        <v>23</v>
      </c>
      <c r="B26" s="1">
        <v>73717000</v>
      </c>
      <c r="C26" s="1">
        <v>128211000</v>
      </c>
      <c r="D26" s="1">
        <v>133450000</v>
      </c>
      <c r="E26" s="1">
        <v>138699000</v>
      </c>
      <c r="F26" s="1">
        <v>160954000</v>
      </c>
      <c r="G26" s="1">
        <v>144731000</v>
      </c>
      <c r="H26" s="1">
        <v>165246000</v>
      </c>
      <c r="I26" s="1">
        <v>200993000</v>
      </c>
      <c r="J26" s="1">
        <v>152845000</v>
      </c>
      <c r="K26" s="1">
        <v>118948000</v>
      </c>
      <c r="L26" s="1">
        <v>116570000</v>
      </c>
    </row>
    <row r="27" spans="1:12" x14ac:dyDescent="0.3">
      <c r="A27" s="1" t="s">
        <v>24</v>
      </c>
      <c r="B27" s="1">
        <v>-23.433</v>
      </c>
      <c r="C27" s="1">
        <v>-16.808</v>
      </c>
      <c r="D27" s="1">
        <v>-4.9180000000000001</v>
      </c>
      <c r="E27" s="1">
        <v>-4.7249999999999996</v>
      </c>
      <c r="F27" s="1">
        <v>-4.5039999999999996</v>
      </c>
      <c r="G27" s="1">
        <v>-6.1870000000000003</v>
      </c>
      <c r="H27" s="1">
        <v>-5.8940000000000001</v>
      </c>
      <c r="I27" s="1">
        <v>-9.2249999999999996</v>
      </c>
      <c r="J27" s="1">
        <v>-5.9</v>
      </c>
      <c r="K27" s="1">
        <v>-6.7830000000000004</v>
      </c>
      <c r="L27" s="1">
        <v>-1.79</v>
      </c>
    </row>
    <row r="28" spans="1:12" x14ac:dyDescent="0.3">
      <c r="A28" s="1" t="s">
        <v>25</v>
      </c>
      <c r="B28" s="1">
        <v>0.372</v>
      </c>
      <c r="C28" s="1">
        <v>0.192</v>
      </c>
      <c r="D28" s="1">
        <v>0.84199999999999997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</row>
    <row r="29" spans="1:12" x14ac:dyDescent="0.3">
      <c r="A29" s="1" t="s">
        <v>26</v>
      </c>
      <c r="B29" s="1">
        <v>0</v>
      </c>
      <c r="C29" s="1">
        <v>-17122000</v>
      </c>
      <c r="D29" s="1">
        <v>-4307000</v>
      </c>
      <c r="E29" s="1">
        <v>-4725000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-1757000</v>
      </c>
    </row>
    <row r="30" spans="1:12" x14ac:dyDescent="0.3">
      <c r="A30" s="1" t="s">
        <v>27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-479000</v>
      </c>
      <c r="K30" s="1">
        <v>-4754000</v>
      </c>
      <c r="L30" s="1">
        <v>-15507000</v>
      </c>
    </row>
    <row r="31" spans="1:12" x14ac:dyDescent="0.3">
      <c r="A31" s="1" t="s">
        <v>28</v>
      </c>
      <c r="B31" s="1">
        <v>651000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</row>
    <row r="32" spans="1:12" x14ac:dyDescent="0.3">
      <c r="A32" s="1" t="s">
        <v>29</v>
      </c>
      <c r="B32" s="1">
        <v>-22410000</v>
      </c>
      <c r="C32" s="1">
        <v>-17122000</v>
      </c>
      <c r="D32" s="1">
        <v>-4307000</v>
      </c>
      <c r="E32" s="1">
        <v>-4725000</v>
      </c>
      <c r="F32" s="1">
        <v>-4504000</v>
      </c>
      <c r="G32" s="1">
        <v>-6187000</v>
      </c>
      <c r="H32" s="1">
        <v>-5894000</v>
      </c>
      <c r="I32" s="1">
        <v>-9225000</v>
      </c>
      <c r="J32" s="1">
        <v>-6379000</v>
      </c>
      <c r="K32" s="1">
        <v>-11537000</v>
      </c>
      <c r="L32" s="1">
        <v>-17289000</v>
      </c>
    </row>
    <row r="33" spans="1:13" x14ac:dyDescent="0.3">
      <c r="A33" s="1" t="s">
        <v>30</v>
      </c>
      <c r="B33" s="1">
        <v>51307000</v>
      </c>
      <c r="C33" s="1">
        <v>111089000</v>
      </c>
      <c r="D33" s="1">
        <v>129143000</v>
      </c>
      <c r="E33" s="1">
        <v>133974000</v>
      </c>
      <c r="F33" s="1">
        <v>156450000</v>
      </c>
      <c r="G33" s="1">
        <v>138544000</v>
      </c>
      <c r="H33" s="1">
        <v>159352000</v>
      </c>
      <c r="I33" s="1">
        <v>191768000</v>
      </c>
      <c r="J33" s="1">
        <v>146466000</v>
      </c>
      <c r="K33" s="1">
        <v>107411000</v>
      </c>
      <c r="L33" s="1">
        <v>99281000</v>
      </c>
    </row>
    <row r="34" spans="1:13" x14ac:dyDescent="0.3">
      <c r="A34" s="1" t="s">
        <v>31</v>
      </c>
      <c r="B34" s="1">
        <v>8474000</v>
      </c>
      <c r="C34" s="1">
        <v>29376000</v>
      </c>
      <c r="D34" s="1">
        <v>33423000</v>
      </c>
      <c r="E34" s="1">
        <v>35551000</v>
      </c>
      <c r="F34" s="1">
        <v>42094000</v>
      </c>
      <c r="G34" s="1">
        <v>37268000</v>
      </c>
      <c r="H34" s="1">
        <v>42829000</v>
      </c>
      <c r="I34" s="1">
        <v>52274000</v>
      </c>
      <c r="J34" s="1">
        <v>-10926000</v>
      </c>
      <c r="K34" s="1">
        <v>8376000</v>
      </c>
      <c r="L34" s="1">
        <v>4519000</v>
      </c>
    </row>
    <row r="35" spans="1:13" x14ac:dyDescent="0.3">
      <c r="A35" s="1" t="s">
        <v>32</v>
      </c>
      <c r="B35" s="1">
        <v>42833000</v>
      </c>
      <c r="C35" s="1">
        <v>81713000</v>
      </c>
      <c r="D35" s="1">
        <v>95720000</v>
      </c>
      <c r="E35" s="1">
        <v>98423000</v>
      </c>
      <c r="F35" s="1">
        <v>114356000</v>
      </c>
      <c r="G35" s="1">
        <v>101276000</v>
      </c>
      <c r="H35" s="1">
        <v>116523000</v>
      </c>
      <c r="I35" s="1">
        <v>139494000</v>
      </c>
      <c r="J35" s="1">
        <v>157392000</v>
      </c>
      <c r="K35" s="1">
        <v>99035000</v>
      </c>
      <c r="L35" s="1">
        <v>94762000</v>
      </c>
    </row>
    <row r="36" spans="1:13" x14ac:dyDescent="0.3">
      <c r="A36" s="1" t="s">
        <v>33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</row>
    <row r="37" spans="1:13" x14ac:dyDescent="0.3">
      <c r="A37" s="1" t="s">
        <v>34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</row>
    <row r="38" spans="1:13" x14ac:dyDescent="0.3">
      <c r="A38" s="1" t="s">
        <v>35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</row>
    <row r="39" spans="1:13" x14ac:dyDescent="0.3">
      <c r="A39" s="1" t="s">
        <v>36</v>
      </c>
      <c r="B39" s="1">
        <v>42833000</v>
      </c>
      <c r="C39" s="1">
        <v>81713000</v>
      </c>
      <c r="D39" s="1">
        <v>95720000</v>
      </c>
      <c r="E39" s="1">
        <v>98423000</v>
      </c>
      <c r="F39" s="1">
        <v>114356000</v>
      </c>
      <c r="G39" s="1">
        <v>101276000</v>
      </c>
      <c r="H39" s="1">
        <v>116523000</v>
      </c>
      <c r="I39" s="1">
        <v>139494000</v>
      </c>
      <c r="J39" s="1">
        <v>157392000</v>
      </c>
      <c r="K39" s="1">
        <v>99035000</v>
      </c>
      <c r="L39" s="1">
        <v>94762000</v>
      </c>
    </row>
    <row r="40" spans="1:13" x14ac:dyDescent="0.3">
      <c r="A40" s="1" t="s">
        <v>37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</row>
    <row r="41" spans="1:13" x14ac:dyDescent="0.3">
      <c r="A41" s="1" t="s">
        <v>38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</row>
    <row r="42" spans="1:13" x14ac:dyDescent="0.3">
      <c r="A42" s="1" t="s">
        <v>39</v>
      </c>
      <c r="B42" s="1">
        <v>42833000</v>
      </c>
      <c r="C42" s="1">
        <v>81713000</v>
      </c>
      <c r="D42" s="1">
        <v>95720000</v>
      </c>
      <c r="E42" s="1">
        <v>98423000</v>
      </c>
      <c r="F42" s="1">
        <v>114356000</v>
      </c>
      <c r="G42" s="1">
        <v>101276000</v>
      </c>
      <c r="H42" s="1">
        <v>116523000</v>
      </c>
      <c r="I42" s="1">
        <v>139494000</v>
      </c>
      <c r="J42" s="1">
        <v>157392000</v>
      </c>
      <c r="K42" s="1">
        <v>99035000</v>
      </c>
      <c r="L42" s="1">
        <v>94762000</v>
      </c>
    </row>
    <row r="43" spans="1:13" x14ac:dyDescent="0.3">
      <c r="A43" s="1" t="s">
        <v>40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</row>
    <row r="44" spans="1:13" x14ac:dyDescent="0.3">
      <c r="A44" s="1" t="s">
        <v>41</v>
      </c>
      <c r="B44" s="1">
        <v>42833000</v>
      </c>
      <c r="C44" s="1">
        <v>81713000</v>
      </c>
      <c r="D44" s="1">
        <v>95720000</v>
      </c>
      <c r="E44" s="1">
        <v>98423000</v>
      </c>
      <c r="F44" s="1">
        <v>114356000</v>
      </c>
      <c r="G44" s="1">
        <v>101276000</v>
      </c>
      <c r="H44" s="1">
        <v>116523000</v>
      </c>
      <c r="I44" s="1">
        <v>139494000</v>
      </c>
      <c r="J44" s="1">
        <v>157392000</v>
      </c>
      <c r="K44" s="1">
        <v>99035000</v>
      </c>
      <c r="L44" s="1">
        <v>94762000</v>
      </c>
    </row>
    <row r="45" spans="1:13" x14ac:dyDescent="0.3">
      <c r="A45" s="1" t="s">
        <v>42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</row>
    <row r="46" spans="1:13" x14ac:dyDescent="0.3">
      <c r="A46" s="1" t="s">
        <v>43</v>
      </c>
      <c r="B46" s="1">
        <v>42833000</v>
      </c>
      <c r="C46" s="1">
        <v>81713000</v>
      </c>
      <c r="D46" s="1">
        <v>95720000</v>
      </c>
      <c r="E46" s="1">
        <v>98423000</v>
      </c>
      <c r="F46" s="1">
        <v>114356000</v>
      </c>
      <c r="G46" s="1">
        <v>101276000</v>
      </c>
      <c r="H46" s="1">
        <v>116523000</v>
      </c>
      <c r="I46" s="1">
        <v>139494000</v>
      </c>
      <c r="J46" s="1">
        <v>157392000</v>
      </c>
      <c r="K46" s="1">
        <v>99035000</v>
      </c>
      <c r="L46" s="1">
        <v>94762000</v>
      </c>
    </row>
    <row r="47" spans="1:13" x14ac:dyDescent="0.3">
      <c r="A47" s="1" t="s">
        <v>44</v>
      </c>
      <c r="B47" s="1">
        <v>0.72</v>
      </c>
      <c r="C47" s="1">
        <v>1.39</v>
      </c>
      <c r="D47" s="1">
        <v>1.7</v>
      </c>
      <c r="E47" s="1">
        <v>1.85</v>
      </c>
      <c r="F47" s="1">
        <v>2.19</v>
      </c>
      <c r="G47" s="1">
        <v>2.04</v>
      </c>
      <c r="H47" s="1">
        <v>2.39</v>
      </c>
      <c r="I47" s="1">
        <v>2.91</v>
      </c>
      <c r="J47" s="1">
        <v>3.35</v>
      </c>
      <c r="K47" s="1">
        <v>2.19</v>
      </c>
      <c r="L47" s="1">
        <v>2.14</v>
      </c>
      <c r="M47" s="84">
        <f>(K47/B47)^(1/9)-1</f>
        <v>0.13156386064186432</v>
      </c>
    </row>
    <row r="48" spans="1:13" x14ac:dyDescent="0.3">
      <c r="A48" s="1" t="s">
        <v>45</v>
      </c>
      <c r="B48" s="1">
        <v>0.71</v>
      </c>
      <c r="C48" s="1">
        <v>1.35</v>
      </c>
      <c r="D48" s="1">
        <v>1.64</v>
      </c>
      <c r="E48" s="1">
        <v>1.78</v>
      </c>
      <c r="F48" s="1">
        <v>2.1</v>
      </c>
      <c r="G48" s="1">
        <v>1.96</v>
      </c>
      <c r="H48" s="1">
        <v>2.2999999999999998</v>
      </c>
      <c r="I48" s="1">
        <v>2.83</v>
      </c>
      <c r="J48" s="1">
        <v>3.27</v>
      </c>
      <c r="K48" s="1">
        <v>2.14</v>
      </c>
      <c r="L48" s="1">
        <v>2.1</v>
      </c>
      <c r="M48" s="84">
        <f>(K48/B48)^(1/9)-1</f>
        <v>0.13041911227232483</v>
      </c>
    </row>
    <row r="49" spans="1:13" x14ac:dyDescent="0.3">
      <c r="A49" s="1" t="s">
        <v>46</v>
      </c>
      <c r="B49" s="1">
        <v>0</v>
      </c>
      <c r="C49" s="1">
        <v>0</v>
      </c>
      <c r="D49" s="1">
        <v>0</v>
      </c>
      <c r="E49" s="1">
        <v>0.24</v>
      </c>
      <c r="F49" s="1">
        <v>0.52</v>
      </c>
      <c r="G49" s="1">
        <v>0.61</v>
      </c>
      <c r="H49" s="1">
        <v>0.73</v>
      </c>
      <c r="I49" s="1">
        <v>0.88</v>
      </c>
      <c r="J49" s="1">
        <v>1.06</v>
      </c>
      <c r="K49" s="1">
        <v>1.24</v>
      </c>
      <c r="L49" s="1">
        <v>1.35</v>
      </c>
      <c r="M49" s="84"/>
    </row>
    <row r="50" spans="1:13" x14ac:dyDescent="0.3">
      <c r="A50" s="1" t="s">
        <v>47</v>
      </c>
      <c r="B50" s="1">
        <v>59.362000000000002</v>
      </c>
      <c r="C50" s="1">
        <v>58.905000000000001</v>
      </c>
      <c r="D50" s="1">
        <v>56.378</v>
      </c>
      <c r="E50" s="1">
        <v>53.185000000000002</v>
      </c>
      <c r="F50" s="1">
        <v>52.228999999999999</v>
      </c>
      <c r="G50" s="1">
        <v>49.567</v>
      </c>
      <c r="H50" s="1">
        <v>48.832999999999998</v>
      </c>
      <c r="I50" s="1">
        <v>47.981000000000002</v>
      </c>
      <c r="J50" s="1">
        <v>46.93</v>
      </c>
      <c r="K50" s="1">
        <v>45.33</v>
      </c>
      <c r="L50" s="1">
        <v>44.634</v>
      </c>
      <c r="M50" s="84">
        <f>(K50/B50)^(1/9)-1</f>
        <v>-2.952052463982513E-2</v>
      </c>
    </row>
    <row r="51" spans="1:13" x14ac:dyDescent="0.3">
      <c r="A51" s="1" t="s">
        <v>48</v>
      </c>
      <c r="B51" s="1">
        <v>60.082000000000001</v>
      </c>
      <c r="C51" s="1">
        <v>60.445999999999998</v>
      </c>
      <c r="D51" s="1">
        <v>58.19</v>
      </c>
      <c r="E51" s="1">
        <v>55.210999999999999</v>
      </c>
      <c r="F51" s="1">
        <v>54.377000000000002</v>
      </c>
      <c r="G51" s="1">
        <v>51.584000000000003</v>
      </c>
      <c r="H51" s="1">
        <v>50.604999999999997</v>
      </c>
      <c r="I51" s="1">
        <v>49.372</v>
      </c>
      <c r="J51" s="1">
        <v>48.152000000000001</v>
      </c>
      <c r="K51" s="1">
        <v>46.215000000000003</v>
      </c>
      <c r="L51" s="1">
        <v>44.634</v>
      </c>
      <c r="M51" s="84">
        <f>(K51/B51)^(1/9)-1</f>
        <v>-2.8735267043480062E-2</v>
      </c>
    </row>
    <row r="55" spans="1:13" x14ac:dyDescent="0.3">
      <c r="A55" s="1" t="s">
        <v>49</v>
      </c>
    </row>
    <row r="56" spans="1:13" x14ac:dyDescent="0.3">
      <c r="A56" s="2" t="s">
        <v>1</v>
      </c>
      <c r="B56" s="2">
        <v>2009</v>
      </c>
      <c r="C56" s="2">
        <v>2010</v>
      </c>
      <c r="D56" s="2">
        <v>2011</v>
      </c>
      <c r="E56" s="2">
        <v>2012</v>
      </c>
      <c r="F56" s="2">
        <v>2013</v>
      </c>
      <c r="G56" s="2">
        <v>2014</v>
      </c>
      <c r="H56" s="2">
        <v>2015</v>
      </c>
      <c r="I56" s="2">
        <v>2016</v>
      </c>
      <c r="J56" s="2">
        <v>2017</v>
      </c>
      <c r="K56" s="2">
        <v>2018</v>
      </c>
      <c r="L56" s="2" t="s">
        <v>2</v>
      </c>
    </row>
    <row r="57" spans="1:13" x14ac:dyDescent="0.3">
      <c r="A57" s="1" t="s">
        <v>50</v>
      </c>
      <c r="B57" s="1">
        <v>73715000</v>
      </c>
      <c r="C57" s="1">
        <v>81619000</v>
      </c>
      <c r="D57" s="1">
        <v>48211000</v>
      </c>
      <c r="E57" s="1">
        <v>83569000</v>
      </c>
      <c r="F57" s="1">
        <v>61751000</v>
      </c>
      <c r="G57" s="1">
        <v>58018000</v>
      </c>
      <c r="H57" s="1">
        <v>43854000</v>
      </c>
      <c r="I57" s="1">
        <v>53839000</v>
      </c>
      <c r="J57" s="1">
        <v>6008000</v>
      </c>
      <c r="K57" s="1">
        <v>26578000</v>
      </c>
      <c r="L57" s="1">
        <v>306252000</v>
      </c>
      <c r="M57" s="84">
        <f>(K57/B57)^(1/9)-1</f>
        <v>-0.10715915983424185</v>
      </c>
    </row>
    <row r="58" spans="1:13" x14ac:dyDescent="0.3">
      <c r="A58" s="1" t="s">
        <v>51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</row>
    <row r="59" spans="1:13" x14ac:dyDescent="0.3">
      <c r="A59" s="1" t="s">
        <v>52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</row>
    <row r="60" spans="1:13" x14ac:dyDescent="0.3">
      <c r="A60" s="1" t="s">
        <v>53</v>
      </c>
      <c r="B60" s="1">
        <v>73715000</v>
      </c>
      <c r="C60" s="1">
        <v>81619000</v>
      </c>
      <c r="D60" s="1">
        <v>48211000</v>
      </c>
      <c r="E60" s="1">
        <v>83569000</v>
      </c>
      <c r="F60" s="1">
        <v>61751000</v>
      </c>
      <c r="G60" s="1">
        <v>58018000</v>
      </c>
      <c r="H60" s="1">
        <v>43854000</v>
      </c>
      <c r="I60" s="1">
        <v>53839000</v>
      </c>
      <c r="J60" s="1">
        <v>6008000</v>
      </c>
      <c r="K60" s="1">
        <v>26578000</v>
      </c>
      <c r="L60" s="1">
        <v>306252000</v>
      </c>
    </row>
    <row r="61" spans="1:13" x14ac:dyDescent="0.3">
      <c r="A61" s="1" t="s">
        <v>54</v>
      </c>
      <c r="B61" s="1">
        <v>11352000</v>
      </c>
      <c r="C61" s="1">
        <v>16184000</v>
      </c>
      <c r="D61" s="1">
        <v>11334000</v>
      </c>
      <c r="E61" s="1">
        <v>14558000</v>
      </c>
      <c r="F61" s="1">
        <v>10081000</v>
      </c>
      <c r="G61" s="1">
        <v>15170000</v>
      </c>
      <c r="H61" s="1">
        <v>14159000</v>
      </c>
      <c r="I61" s="1">
        <v>15632000</v>
      </c>
      <c r="J61" s="1">
        <v>19865000</v>
      </c>
      <c r="K61" s="1">
        <v>20928000</v>
      </c>
      <c r="L61" s="1">
        <v>16356000</v>
      </c>
    </row>
    <row r="62" spans="1:13" x14ac:dyDescent="0.3">
      <c r="A62" s="1" t="s">
        <v>55</v>
      </c>
      <c r="B62" s="1">
        <v>11352000</v>
      </c>
      <c r="C62" s="1">
        <v>16184000</v>
      </c>
      <c r="D62" s="1">
        <v>11334000</v>
      </c>
      <c r="E62" s="1">
        <v>14558000</v>
      </c>
      <c r="F62" s="1">
        <v>10081000</v>
      </c>
      <c r="G62" s="1">
        <v>15170000</v>
      </c>
      <c r="H62" s="1">
        <v>14159000</v>
      </c>
      <c r="I62" s="1">
        <v>15632000</v>
      </c>
      <c r="J62" s="1">
        <v>19865000</v>
      </c>
      <c r="K62" s="1">
        <v>20928000</v>
      </c>
      <c r="L62" s="1">
        <v>16356000</v>
      </c>
    </row>
    <row r="63" spans="1:13" x14ac:dyDescent="0.3">
      <c r="A63" s="1" t="s">
        <v>56</v>
      </c>
      <c r="B63" s="1">
        <v>29350000</v>
      </c>
      <c r="C63" s="1">
        <v>31136000</v>
      </c>
      <c r="D63" s="1">
        <v>37568000</v>
      </c>
      <c r="E63" s="1">
        <v>48100000</v>
      </c>
      <c r="F63" s="1">
        <v>59990000</v>
      </c>
      <c r="G63" s="1">
        <v>79710000</v>
      </c>
      <c r="H63" s="1">
        <v>91397000</v>
      </c>
      <c r="I63" s="1">
        <v>64592000</v>
      </c>
      <c r="J63" s="1">
        <v>82534000</v>
      </c>
      <c r="K63" s="1">
        <v>68193000</v>
      </c>
      <c r="L63" s="1">
        <v>39860000</v>
      </c>
    </row>
    <row r="64" spans="1:13" x14ac:dyDescent="0.3">
      <c r="A64" s="1" t="s">
        <v>57</v>
      </c>
      <c r="B64" s="1">
        <v>40702000</v>
      </c>
      <c r="C64" s="1">
        <v>47320000</v>
      </c>
      <c r="D64" s="1">
        <v>48902000</v>
      </c>
      <c r="E64" s="1">
        <v>62658000</v>
      </c>
      <c r="F64" s="1">
        <v>70071000</v>
      </c>
      <c r="G64" s="1">
        <v>94880000</v>
      </c>
      <c r="H64" s="1">
        <v>105556000</v>
      </c>
      <c r="I64" s="1">
        <v>80224000</v>
      </c>
      <c r="J64" s="1">
        <v>102399000</v>
      </c>
      <c r="K64" s="1">
        <v>89121000</v>
      </c>
      <c r="L64" s="1">
        <v>56216000</v>
      </c>
    </row>
    <row r="65" spans="1:12" x14ac:dyDescent="0.3">
      <c r="A65" s="1" t="s">
        <v>58</v>
      </c>
      <c r="B65" s="1">
        <v>22202000</v>
      </c>
      <c r="C65" s="1">
        <v>23036000</v>
      </c>
      <c r="D65" s="1">
        <v>28210000</v>
      </c>
      <c r="E65" s="1">
        <v>28836000</v>
      </c>
      <c r="F65" s="1">
        <v>35478000</v>
      </c>
      <c r="G65" s="1">
        <v>33255000</v>
      </c>
      <c r="H65" s="1">
        <v>34010000</v>
      </c>
      <c r="I65" s="1">
        <v>34926000</v>
      </c>
      <c r="J65" s="1">
        <v>42560000</v>
      </c>
      <c r="K65" s="1">
        <v>38886000</v>
      </c>
      <c r="L65" s="1">
        <v>47778000</v>
      </c>
    </row>
    <row r="66" spans="1:12" x14ac:dyDescent="0.3">
      <c r="A66" s="1" t="s">
        <v>59</v>
      </c>
      <c r="B66" s="1">
        <v>27871000</v>
      </c>
      <c r="C66" s="1">
        <v>28345000</v>
      </c>
      <c r="D66" s="1">
        <v>36498000</v>
      </c>
      <c r="E66" s="1">
        <v>39887000</v>
      </c>
      <c r="F66" s="1">
        <v>42595000</v>
      </c>
      <c r="G66" s="1">
        <v>38233000</v>
      </c>
      <c r="H66" s="1">
        <v>41976000</v>
      </c>
      <c r="I66" s="1">
        <v>52438000</v>
      </c>
      <c r="J66" s="1">
        <v>57666000</v>
      </c>
      <c r="K66" s="1">
        <v>40645000</v>
      </c>
      <c r="L66" s="1">
        <v>38895000</v>
      </c>
    </row>
    <row r="67" spans="1:12" x14ac:dyDescent="0.3">
      <c r="A67" s="1" t="s">
        <v>60</v>
      </c>
      <c r="B67" s="1">
        <v>7737000</v>
      </c>
      <c r="C67" s="1">
        <v>14642000</v>
      </c>
      <c r="D67" s="1">
        <v>14574000</v>
      </c>
      <c r="E67" s="1">
        <v>15257000</v>
      </c>
      <c r="F67" s="1">
        <v>16008000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</row>
    <row r="68" spans="1:12" x14ac:dyDescent="0.3">
      <c r="A68" s="1" t="s">
        <v>61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</row>
    <row r="69" spans="1:12" x14ac:dyDescent="0.3">
      <c r="A69" s="1" t="s">
        <v>62</v>
      </c>
      <c r="B69" s="1">
        <v>172227000</v>
      </c>
      <c r="C69" s="1">
        <v>194962000</v>
      </c>
      <c r="D69" s="1">
        <v>176395000</v>
      </c>
      <c r="E69" s="1">
        <v>230207000</v>
      </c>
      <c r="F69" s="1">
        <v>225903000</v>
      </c>
      <c r="G69" s="1">
        <v>224386000</v>
      </c>
      <c r="H69" s="1">
        <v>225396000</v>
      </c>
      <c r="I69" s="1">
        <v>221427000</v>
      </c>
      <c r="J69" s="1">
        <v>208633000</v>
      </c>
      <c r="K69" s="1">
        <v>195230000</v>
      </c>
      <c r="L69" s="1">
        <v>449141000</v>
      </c>
    </row>
    <row r="70" spans="1:12" x14ac:dyDescent="0.3">
      <c r="A70" s="1" t="s">
        <v>63</v>
      </c>
      <c r="B70" s="1">
        <v>13.41</v>
      </c>
      <c r="C70" s="1">
        <v>13.41</v>
      </c>
      <c r="D70" s="1">
        <v>13.41</v>
      </c>
      <c r="E70" s="1">
        <v>15.632</v>
      </c>
      <c r="F70" s="1">
        <v>15.852</v>
      </c>
      <c r="G70" s="1">
        <v>15.852</v>
      </c>
      <c r="H70" s="1">
        <v>15.852</v>
      </c>
      <c r="I70" s="1">
        <v>15.852</v>
      </c>
      <c r="J70" s="1">
        <v>15.852</v>
      </c>
      <c r="K70" s="1">
        <v>15.852</v>
      </c>
      <c r="L70" s="1">
        <v>0</v>
      </c>
    </row>
    <row r="71" spans="1:12" x14ac:dyDescent="0.3">
      <c r="A71" s="1" t="s">
        <v>64</v>
      </c>
      <c r="B71" s="1">
        <v>17.692</v>
      </c>
      <c r="C71" s="1">
        <v>17.692</v>
      </c>
      <c r="D71" s="1">
        <v>17.692</v>
      </c>
      <c r="E71" s="1">
        <v>20.143000000000001</v>
      </c>
      <c r="F71" s="1">
        <v>20.835000000000001</v>
      </c>
      <c r="G71" s="1">
        <v>20.61</v>
      </c>
      <c r="H71" s="1">
        <v>20.61</v>
      </c>
      <c r="I71" s="1">
        <v>37.606999999999999</v>
      </c>
      <c r="J71" s="1">
        <v>37.633000000000003</v>
      </c>
      <c r="K71" s="1">
        <v>44.036000000000001</v>
      </c>
      <c r="L71" s="1">
        <v>0</v>
      </c>
    </row>
    <row r="72" spans="1:12" x14ac:dyDescent="0.3">
      <c r="A72" s="1" t="s">
        <v>65</v>
      </c>
      <c r="B72" s="1">
        <v>349.12299999999999</v>
      </c>
      <c r="C72" s="1">
        <v>359.99200000000002</v>
      </c>
      <c r="D72" s="1">
        <v>383.97300000000001</v>
      </c>
      <c r="E72" s="1">
        <v>411.40800000000002</v>
      </c>
      <c r="F72" s="1">
        <v>413.75</v>
      </c>
      <c r="G72" s="1">
        <v>433.899</v>
      </c>
      <c r="H72" s="1">
        <v>485.05900000000003</v>
      </c>
      <c r="I72" s="1">
        <v>507.41699999999997</v>
      </c>
      <c r="J72" s="1">
        <v>537.79999999999995</v>
      </c>
      <c r="K72" s="1">
        <v>552.75300000000004</v>
      </c>
      <c r="L72" s="1">
        <v>0</v>
      </c>
    </row>
    <row r="73" spans="1:12" x14ac:dyDescent="0.3">
      <c r="A73" s="1" t="s">
        <v>66</v>
      </c>
      <c r="B73" s="1">
        <v>18.611999999999998</v>
      </c>
      <c r="C73" s="1">
        <v>14.086</v>
      </c>
      <c r="D73" s="1">
        <v>19.606000000000002</v>
      </c>
      <c r="E73" s="1">
        <v>10.727</v>
      </c>
      <c r="F73" s="1">
        <v>21.516999999999999</v>
      </c>
      <c r="G73" s="1">
        <v>26.940999999999999</v>
      </c>
      <c r="H73" s="1">
        <v>28.731999999999999</v>
      </c>
      <c r="I73" s="1">
        <v>20.835999999999999</v>
      </c>
      <c r="J73" s="1">
        <v>23.452999999999999</v>
      </c>
      <c r="K73" s="1">
        <v>27.975000000000001</v>
      </c>
      <c r="L73" s="1">
        <v>0</v>
      </c>
    </row>
    <row r="74" spans="1:12" x14ac:dyDescent="0.3">
      <c r="A74" s="1" t="s">
        <v>67</v>
      </c>
      <c r="B74" s="1">
        <v>1209.962</v>
      </c>
      <c r="C74" s="1">
        <v>1237.3240000000001</v>
      </c>
      <c r="D74" s="1">
        <v>1323.73</v>
      </c>
      <c r="E74" s="1">
        <v>1392.403</v>
      </c>
      <c r="F74" s="1">
        <v>1449.827</v>
      </c>
      <c r="G74" s="1">
        <v>1535.2139999999999</v>
      </c>
      <c r="H74" s="1">
        <v>1676.7819999999999</v>
      </c>
      <c r="I74" s="1">
        <v>1768.89</v>
      </c>
      <c r="J74" s="1">
        <v>1872.87</v>
      </c>
      <c r="K74" s="1">
        <v>1923.8489999999999</v>
      </c>
      <c r="L74" s="1">
        <v>1744.0809999999999</v>
      </c>
    </row>
    <row r="75" spans="1:12" x14ac:dyDescent="0.3">
      <c r="A75" s="1" t="s">
        <v>68</v>
      </c>
      <c r="B75" s="1">
        <v>788402000</v>
      </c>
      <c r="C75" s="1">
        <v>755468000</v>
      </c>
      <c r="D75" s="1">
        <v>758503000</v>
      </c>
      <c r="E75" s="1">
        <v>764418000</v>
      </c>
      <c r="F75" s="1">
        <v>795379000</v>
      </c>
      <c r="G75" s="1">
        <v>828305000</v>
      </c>
      <c r="H75" s="1">
        <v>892191000</v>
      </c>
      <c r="I75" s="1">
        <v>910134000</v>
      </c>
      <c r="J75" s="1">
        <v>935045000</v>
      </c>
      <c r="K75" s="1">
        <v>913275000</v>
      </c>
      <c r="L75" s="1">
        <v>759243000</v>
      </c>
    </row>
    <row r="76" spans="1:12" x14ac:dyDescent="0.3">
      <c r="A76" s="1" t="s">
        <v>69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</row>
    <row r="77" spans="1:12" x14ac:dyDescent="0.3">
      <c r="A77" s="1" t="s">
        <v>70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59521000</v>
      </c>
      <c r="K77" s="1">
        <v>79767000</v>
      </c>
      <c r="L77" s="1">
        <v>69328000</v>
      </c>
    </row>
    <row r="78" spans="1:12" x14ac:dyDescent="0.3">
      <c r="A78" s="1" t="s">
        <v>71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</row>
    <row r="79" spans="1:12" x14ac:dyDescent="0.3">
      <c r="A79" s="1" t="s">
        <v>72</v>
      </c>
      <c r="B79" s="1">
        <v>4338000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</row>
    <row r="80" spans="1:12" x14ac:dyDescent="0.3">
      <c r="A80" s="1" t="s">
        <v>73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</row>
    <row r="81" spans="1:12" x14ac:dyDescent="0.3">
      <c r="A81" s="1" t="s">
        <v>74</v>
      </c>
      <c r="B81" s="1">
        <v>4338000</v>
      </c>
      <c r="C81" s="1">
        <v>14482000</v>
      </c>
      <c r="D81" s="1">
        <v>14674000</v>
      </c>
      <c r="E81" s="1">
        <v>17829000</v>
      </c>
      <c r="F81" s="1">
        <v>18647000</v>
      </c>
      <c r="G81" s="1">
        <v>20781000</v>
      </c>
      <c r="H81" s="1">
        <v>21972000</v>
      </c>
      <c r="I81" s="1">
        <v>23054000</v>
      </c>
      <c r="J81" s="1">
        <v>24065000</v>
      </c>
      <c r="K81" s="1">
        <v>26209000</v>
      </c>
      <c r="L81" s="1">
        <v>20271000</v>
      </c>
    </row>
    <row r="82" spans="1:12" x14ac:dyDescent="0.3">
      <c r="A82" s="1" t="s">
        <v>75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</row>
    <row r="83" spans="1:12" x14ac:dyDescent="0.3">
      <c r="A83" s="1" t="s">
        <v>76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</row>
    <row r="84" spans="1:12" x14ac:dyDescent="0.3">
      <c r="A84" s="1" t="s">
        <v>77</v>
      </c>
      <c r="B84" s="1">
        <v>0</v>
      </c>
      <c r="C84" s="1">
        <v>0</v>
      </c>
      <c r="D84" s="1">
        <v>0</v>
      </c>
      <c r="E84" s="1" t="e">
        <f>INDEX('Raw Data'!$B$50:$L$50,MATCH(#REF!,'Raw Data'!B5))</f>
        <v>#REF!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</row>
    <row r="85" spans="1:12" x14ac:dyDescent="0.3">
      <c r="A85" s="1" t="s">
        <v>78</v>
      </c>
      <c r="B85" s="1">
        <v>81784000</v>
      </c>
      <c r="C85" s="1">
        <v>72395000</v>
      </c>
      <c r="D85" s="1">
        <v>72998000</v>
      </c>
      <c r="E85" s="1">
        <v>79713000</v>
      </c>
      <c r="F85" s="1">
        <v>84185000</v>
      </c>
      <c r="G85" s="1">
        <v>87904000</v>
      </c>
      <c r="H85" s="1">
        <v>93787000</v>
      </c>
      <c r="I85" s="1">
        <v>138704000</v>
      </c>
      <c r="J85" s="1">
        <v>105796000</v>
      </c>
      <c r="K85" s="1">
        <v>99652000</v>
      </c>
      <c r="L85" s="1">
        <v>1083787000</v>
      </c>
    </row>
    <row r="86" spans="1:12" x14ac:dyDescent="0.3">
      <c r="A86" s="1" t="s">
        <v>79</v>
      </c>
      <c r="B86" s="1">
        <v>874524000</v>
      </c>
      <c r="C86" s="1">
        <v>842345000</v>
      </c>
      <c r="D86" s="1">
        <v>846175000</v>
      </c>
      <c r="E86" s="1">
        <v>861960000</v>
      </c>
      <c r="F86" s="1">
        <v>898211000</v>
      </c>
      <c r="G86" s="1">
        <v>936990000</v>
      </c>
      <c r="H86" s="1">
        <v>1007950000</v>
      </c>
      <c r="I86" s="1">
        <v>1071892000</v>
      </c>
      <c r="J86" s="1">
        <v>1124427000</v>
      </c>
      <c r="K86" s="1">
        <v>1118903000</v>
      </c>
      <c r="L86" s="1">
        <v>1932629000</v>
      </c>
    </row>
    <row r="87" spans="1:12" x14ac:dyDescent="0.3">
      <c r="A87" s="1" t="s">
        <v>80</v>
      </c>
      <c r="B87" s="1">
        <v>1046751000</v>
      </c>
      <c r="C87" s="1">
        <v>1037307000</v>
      </c>
      <c r="D87" s="1">
        <v>1022570000</v>
      </c>
      <c r="E87" s="1">
        <v>1092167000</v>
      </c>
      <c r="F87" s="1">
        <v>1124114000</v>
      </c>
      <c r="G87" s="1">
        <v>1161376000</v>
      </c>
      <c r="H87" s="1">
        <v>1233346000</v>
      </c>
      <c r="I87" s="1">
        <v>1293319000</v>
      </c>
      <c r="J87" s="1">
        <v>1333060000</v>
      </c>
      <c r="K87" s="1">
        <v>1314133000</v>
      </c>
      <c r="L87" s="1">
        <v>2381770000</v>
      </c>
    </row>
    <row r="88" spans="1:12" x14ac:dyDescent="0.3">
      <c r="A88" s="1" t="s">
        <v>81</v>
      </c>
      <c r="B88" s="1">
        <v>33948000</v>
      </c>
      <c r="C88" s="1">
        <v>32651000</v>
      </c>
      <c r="D88" s="1">
        <v>36159000</v>
      </c>
      <c r="E88" s="1">
        <v>46998000</v>
      </c>
      <c r="F88" s="1">
        <v>35418000</v>
      </c>
      <c r="G88" s="1">
        <v>57325000</v>
      </c>
      <c r="H88" s="1">
        <v>47770000</v>
      </c>
      <c r="I88" s="1">
        <v>41564000</v>
      </c>
      <c r="J88" s="1">
        <v>50984000</v>
      </c>
      <c r="K88" s="1">
        <v>49071000</v>
      </c>
      <c r="L88" s="1">
        <v>36095000</v>
      </c>
    </row>
    <row r="89" spans="1:12" x14ac:dyDescent="0.3">
      <c r="A89" s="1" t="s">
        <v>82</v>
      </c>
      <c r="B89" s="1">
        <v>166513000</v>
      </c>
      <c r="C89" s="1">
        <v>170054000</v>
      </c>
      <c r="D89" s="1">
        <v>187081000</v>
      </c>
      <c r="E89" s="1">
        <v>204823000</v>
      </c>
      <c r="F89" s="1">
        <v>228829000</v>
      </c>
      <c r="G89" s="1">
        <v>264686000</v>
      </c>
      <c r="H89" s="1">
        <v>158313000</v>
      </c>
      <c r="I89" s="1">
        <v>179034000</v>
      </c>
      <c r="J89" s="1">
        <v>183016000</v>
      </c>
      <c r="K89" s="1">
        <v>194381000</v>
      </c>
      <c r="L89" s="1">
        <v>172098000</v>
      </c>
    </row>
    <row r="90" spans="1:12" x14ac:dyDescent="0.3">
      <c r="A90" s="1" t="s">
        <v>83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</row>
    <row r="91" spans="1:12" x14ac:dyDescent="0.3">
      <c r="A91" s="1" t="s">
        <v>84</v>
      </c>
      <c r="B91" s="1">
        <v>200461000</v>
      </c>
      <c r="C91" s="1">
        <v>202705000</v>
      </c>
      <c r="D91" s="1">
        <v>223240000</v>
      </c>
      <c r="E91" s="1">
        <v>251821000</v>
      </c>
      <c r="F91" s="1">
        <v>264247000</v>
      </c>
      <c r="G91" s="1">
        <v>322011000</v>
      </c>
      <c r="H91" s="1">
        <v>206083000</v>
      </c>
      <c r="I91" s="1">
        <v>220598000</v>
      </c>
      <c r="J91" s="1">
        <v>234000000</v>
      </c>
      <c r="K91" s="1">
        <v>243452000</v>
      </c>
      <c r="L91" s="1">
        <v>208193000</v>
      </c>
    </row>
    <row r="92" spans="1:12" x14ac:dyDescent="0.3">
      <c r="A92" s="1" t="s">
        <v>85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</row>
    <row r="93" spans="1:12" x14ac:dyDescent="0.3">
      <c r="A93" s="1" t="s">
        <v>86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</row>
    <row r="94" spans="1:12" x14ac:dyDescent="0.3">
      <c r="A94" s="1" t="s">
        <v>87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</row>
    <row r="95" spans="1:12" x14ac:dyDescent="0.3">
      <c r="A95" s="1" t="s">
        <v>88</v>
      </c>
      <c r="B95" s="1">
        <v>0</v>
      </c>
      <c r="C95" s="1">
        <v>0</v>
      </c>
      <c r="D95" s="1">
        <v>0</v>
      </c>
      <c r="E95" s="1">
        <v>1213000</v>
      </c>
      <c r="F95" s="1">
        <v>0</v>
      </c>
      <c r="G95" s="1">
        <v>0</v>
      </c>
      <c r="H95" s="1">
        <v>0</v>
      </c>
      <c r="I95" s="1">
        <v>2299000</v>
      </c>
      <c r="J95" s="1">
        <v>0</v>
      </c>
      <c r="K95" s="1">
        <v>712000</v>
      </c>
      <c r="L95" s="1">
        <v>0</v>
      </c>
    </row>
    <row r="96" spans="1:12" x14ac:dyDescent="0.3">
      <c r="A96" s="1" t="s">
        <v>89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</row>
    <row r="97" spans="1:12" x14ac:dyDescent="0.3">
      <c r="A97" s="1" t="s">
        <v>90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</row>
    <row r="98" spans="1:12" x14ac:dyDescent="0.3">
      <c r="A98" s="1" t="s">
        <v>91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</row>
    <row r="99" spans="1:12" x14ac:dyDescent="0.3">
      <c r="A99" s="1" t="s">
        <v>92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</row>
    <row r="100" spans="1:12" x14ac:dyDescent="0.3">
      <c r="A100" s="1" t="s">
        <v>93</v>
      </c>
      <c r="B100" s="1">
        <v>0</v>
      </c>
      <c r="C100" s="1">
        <v>0</v>
      </c>
      <c r="D100" s="1">
        <v>0</v>
      </c>
      <c r="E100" s="1">
        <v>0</v>
      </c>
      <c r="F100" s="1">
        <v>0</v>
      </c>
      <c r="G100" s="1">
        <v>0</v>
      </c>
      <c r="H100" s="1">
        <v>144143000</v>
      </c>
      <c r="I100" s="1">
        <v>153629000</v>
      </c>
      <c r="J100" s="1">
        <v>163951000</v>
      </c>
      <c r="K100" s="1">
        <v>172336000</v>
      </c>
      <c r="L100" s="1">
        <v>225593000</v>
      </c>
    </row>
    <row r="101" spans="1:12" x14ac:dyDescent="0.3">
      <c r="A101" s="1" t="s">
        <v>94</v>
      </c>
      <c r="B101" s="1">
        <v>200461000</v>
      </c>
      <c r="C101" s="1">
        <v>202705000</v>
      </c>
      <c r="D101" s="1">
        <v>223240000</v>
      </c>
      <c r="E101" s="1">
        <v>253034000</v>
      </c>
      <c r="F101" s="1">
        <v>264247000</v>
      </c>
      <c r="G101" s="1">
        <v>322011000</v>
      </c>
      <c r="H101" s="1">
        <v>350226000</v>
      </c>
      <c r="I101" s="1">
        <v>376526000</v>
      </c>
      <c r="J101" s="1">
        <v>397951000</v>
      </c>
      <c r="K101" s="31">
        <v>416500000</v>
      </c>
      <c r="L101" s="1">
        <v>433786000</v>
      </c>
    </row>
    <row r="102" spans="1:12" x14ac:dyDescent="0.3">
      <c r="A102" s="1" t="s">
        <v>95</v>
      </c>
      <c r="B102" s="1">
        <v>100000000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10000000</v>
      </c>
      <c r="K102" s="1">
        <v>10000000</v>
      </c>
      <c r="L102" s="1">
        <v>335000000</v>
      </c>
    </row>
    <row r="103" spans="1:12" x14ac:dyDescent="0.3">
      <c r="A103" s="1" t="s">
        <v>96</v>
      </c>
      <c r="B103" s="1">
        <v>0</v>
      </c>
      <c r="C103" s="1">
        <v>0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</row>
    <row r="104" spans="1:12" x14ac:dyDescent="0.3">
      <c r="A104" s="1" t="s">
        <v>97</v>
      </c>
      <c r="B104" s="1">
        <v>0</v>
      </c>
      <c r="C104" s="1">
        <v>0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</row>
    <row r="105" spans="1:12" x14ac:dyDescent="0.3">
      <c r="A105" s="1" t="s">
        <v>98</v>
      </c>
      <c r="B105" s="1">
        <v>0</v>
      </c>
      <c r="C105" s="1">
        <v>0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</row>
    <row r="106" spans="1:12" x14ac:dyDescent="0.3">
      <c r="A106" s="1" t="s">
        <v>99</v>
      </c>
      <c r="B106" s="1">
        <v>87048000</v>
      </c>
      <c r="C106" s="1">
        <v>95828000</v>
      </c>
      <c r="D106" s="1">
        <v>103927000</v>
      </c>
      <c r="E106" s="1">
        <v>91852000</v>
      </c>
      <c r="F106" s="1">
        <v>97237000</v>
      </c>
      <c r="G106" s="1">
        <v>81433000</v>
      </c>
      <c r="H106" s="1">
        <v>82524000</v>
      </c>
      <c r="I106" s="1">
        <v>82401000</v>
      </c>
      <c r="J106" s="1">
        <v>57216000</v>
      </c>
      <c r="K106" s="1">
        <v>52123000</v>
      </c>
      <c r="L106" s="1">
        <v>38449000</v>
      </c>
    </row>
    <row r="107" spans="1:12" x14ac:dyDescent="0.3">
      <c r="A107" s="1" t="s">
        <v>100</v>
      </c>
      <c r="B107" s="1">
        <v>64209000</v>
      </c>
      <c r="C107" s="1">
        <v>67258000</v>
      </c>
      <c r="D107" s="1">
        <v>69742000</v>
      </c>
      <c r="E107" s="1">
        <v>76144000</v>
      </c>
      <c r="F107" s="1">
        <v>74690000</v>
      </c>
      <c r="G107" s="1">
        <v>73857000</v>
      </c>
      <c r="H107" s="1">
        <v>72911000</v>
      </c>
      <c r="I107" s="1">
        <v>71575000</v>
      </c>
      <c r="J107" s="1">
        <v>74761000</v>
      </c>
      <c r="K107" s="1">
        <v>79697000</v>
      </c>
      <c r="L107" s="1">
        <v>0</v>
      </c>
    </row>
    <row r="108" spans="1:12" x14ac:dyDescent="0.3">
      <c r="A108" s="1" t="s">
        <v>101</v>
      </c>
      <c r="B108" s="1">
        <v>78920000</v>
      </c>
      <c r="C108" s="1">
        <v>79179000</v>
      </c>
      <c r="D108" s="1">
        <v>82908000</v>
      </c>
      <c r="E108" s="1">
        <v>91411000</v>
      </c>
      <c r="F108" s="1">
        <v>110587000</v>
      </c>
      <c r="G108" s="1">
        <v>127565000</v>
      </c>
      <c r="H108" s="1">
        <v>139146000</v>
      </c>
      <c r="I108" s="1">
        <v>159610000</v>
      </c>
      <c r="J108" s="1">
        <v>179602000</v>
      </c>
      <c r="K108" s="1">
        <v>184754000</v>
      </c>
      <c r="L108" s="1">
        <v>1040719000</v>
      </c>
    </row>
    <row r="109" spans="1:12" x14ac:dyDescent="0.3">
      <c r="A109" s="1" t="s">
        <v>102</v>
      </c>
      <c r="B109" s="1">
        <v>0</v>
      </c>
      <c r="C109" s="1">
        <v>0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</row>
    <row r="110" spans="1:12" x14ac:dyDescent="0.3">
      <c r="A110" s="1" t="s">
        <v>103</v>
      </c>
      <c r="B110" s="1">
        <v>330177000</v>
      </c>
      <c r="C110" s="1">
        <v>242265000</v>
      </c>
      <c r="D110" s="1">
        <v>256577000</v>
      </c>
      <c r="E110" s="1">
        <v>259407000</v>
      </c>
      <c r="F110" s="1">
        <v>282514000</v>
      </c>
      <c r="G110" s="1">
        <v>282855000</v>
      </c>
      <c r="H110" s="1">
        <v>294581000</v>
      </c>
      <c r="I110" s="1">
        <v>313586000</v>
      </c>
      <c r="J110" s="1">
        <v>321579000</v>
      </c>
      <c r="K110" s="31">
        <v>326574000</v>
      </c>
      <c r="L110" s="1">
        <v>1414168000</v>
      </c>
    </row>
    <row r="111" spans="1:12" x14ac:dyDescent="0.3">
      <c r="A111" s="1" t="s">
        <v>104</v>
      </c>
      <c r="B111" s="1">
        <v>530638000</v>
      </c>
      <c r="C111" s="1">
        <v>444970000</v>
      </c>
      <c r="D111" s="1">
        <v>479817000</v>
      </c>
      <c r="E111" s="1">
        <v>512441000</v>
      </c>
      <c r="F111" s="1">
        <v>546761000</v>
      </c>
      <c r="G111" s="1">
        <v>604866000</v>
      </c>
      <c r="H111" s="1">
        <v>644807000</v>
      </c>
      <c r="I111" s="1">
        <v>690112000</v>
      </c>
      <c r="J111" s="1">
        <v>719530000</v>
      </c>
      <c r="K111" s="1">
        <v>743074000</v>
      </c>
      <c r="L111" s="1">
        <v>1847954000</v>
      </c>
    </row>
    <row r="112" spans="1:12" x14ac:dyDescent="0.3">
      <c r="A112" s="1" t="s">
        <v>105</v>
      </c>
      <c r="B112" s="1">
        <v>834000</v>
      </c>
      <c r="C112" s="1">
        <v>849000</v>
      </c>
      <c r="D112" s="1">
        <v>859000</v>
      </c>
      <c r="E112" s="1">
        <v>878000</v>
      </c>
      <c r="F112" s="1">
        <v>906000</v>
      </c>
      <c r="G112" s="1">
        <v>918000</v>
      </c>
      <c r="H112" s="1">
        <v>931000</v>
      </c>
      <c r="I112" s="1">
        <v>947000</v>
      </c>
      <c r="J112" s="1">
        <v>954000</v>
      </c>
      <c r="K112" s="1">
        <v>967000</v>
      </c>
      <c r="L112" s="1">
        <v>975000</v>
      </c>
    </row>
    <row r="113" spans="1:13" x14ac:dyDescent="0.3">
      <c r="A113" s="1" t="s">
        <v>106</v>
      </c>
      <c r="B113" s="1">
        <v>0</v>
      </c>
      <c r="C113" s="1">
        <v>0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</row>
    <row r="114" spans="1:13" x14ac:dyDescent="0.3">
      <c r="A114" s="1" t="s">
        <v>107</v>
      </c>
      <c r="B114" s="1">
        <v>386562000</v>
      </c>
      <c r="C114" s="1">
        <v>428527000</v>
      </c>
      <c r="D114" s="1">
        <v>455339000</v>
      </c>
      <c r="E114" s="1">
        <v>508130000</v>
      </c>
      <c r="F114" s="1">
        <v>602469000</v>
      </c>
      <c r="G114" s="1">
        <v>654033000</v>
      </c>
      <c r="H114" s="1">
        <v>710242000</v>
      </c>
      <c r="I114" s="1">
        <v>774137000</v>
      </c>
      <c r="J114" s="1">
        <v>799862000</v>
      </c>
      <c r="K114" s="1">
        <v>828676000</v>
      </c>
      <c r="L114" s="1">
        <v>850485000</v>
      </c>
    </row>
    <row r="115" spans="1:13" x14ac:dyDescent="0.3">
      <c r="A115" s="1" t="s">
        <v>108</v>
      </c>
      <c r="B115" s="1">
        <v>0</v>
      </c>
      <c r="C115" s="1">
        <v>0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</row>
    <row r="116" spans="1:13" x14ac:dyDescent="0.3">
      <c r="A116" s="1" t="s">
        <v>109</v>
      </c>
      <c r="B116" s="1">
        <v>639544000</v>
      </c>
      <c r="C116" s="1">
        <v>721257000</v>
      </c>
      <c r="D116" s="1">
        <v>816977000</v>
      </c>
      <c r="E116" s="1">
        <v>902532000</v>
      </c>
      <c r="F116" s="1">
        <v>989451000</v>
      </c>
      <c r="G116" s="1">
        <v>1060211000</v>
      </c>
      <c r="H116" s="1">
        <v>1140788000</v>
      </c>
      <c r="I116" s="1">
        <v>1238012000</v>
      </c>
      <c r="J116" s="1">
        <v>1345666000</v>
      </c>
      <c r="K116" s="1">
        <v>1384494000</v>
      </c>
      <c r="L116" s="1">
        <v>1375690000</v>
      </c>
    </row>
    <row r="117" spans="1:13" x14ac:dyDescent="0.3">
      <c r="A117" s="1" t="s">
        <v>110</v>
      </c>
      <c r="B117" s="1">
        <v>-506208000</v>
      </c>
      <c r="C117" s="1">
        <v>-558296000</v>
      </c>
      <c r="D117" s="1">
        <v>-730422000</v>
      </c>
      <c r="E117" s="1">
        <v>-831814000</v>
      </c>
      <c r="F117" s="1">
        <v>-1015473000</v>
      </c>
      <c r="G117" s="1">
        <v>-1158652000</v>
      </c>
      <c r="H117" s="1">
        <v>-1263422000</v>
      </c>
      <c r="I117" s="1">
        <v>-1409889000</v>
      </c>
      <c r="J117" s="1">
        <v>-1532864000</v>
      </c>
      <c r="K117" s="1">
        <v>-1642140000</v>
      </c>
      <c r="L117" s="1">
        <v>-1692701000</v>
      </c>
    </row>
    <row r="118" spans="1:13" x14ac:dyDescent="0.3">
      <c r="A118" s="1" t="s">
        <v>111</v>
      </c>
      <c r="B118" s="1">
        <v>-4619000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-88000</v>
      </c>
      <c r="K118" s="1">
        <v>-938000</v>
      </c>
      <c r="L118" s="1">
        <v>-633000</v>
      </c>
    </row>
    <row r="119" spans="1:13" x14ac:dyDescent="0.3">
      <c r="A119" s="1" t="s">
        <v>112</v>
      </c>
      <c r="B119" s="1">
        <v>0</v>
      </c>
      <c r="C119" s="1">
        <v>0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</row>
    <row r="120" spans="1:13" x14ac:dyDescent="0.3">
      <c r="A120" s="1" t="s">
        <v>113</v>
      </c>
      <c r="B120" s="1">
        <v>0</v>
      </c>
      <c r="C120" s="1">
        <v>0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</row>
    <row r="121" spans="1:13" x14ac:dyDescent="0.3">
      <c r="A121" s="1" t="s">
        <v>114</v>
      </c>
      <c r="B121" s="1">
        <v>516113000</v>
      </c>
      <c r="C121" s="1">
        <v>592337000</v>
      </c>
      <c r="D121" s="1">
        <v>542753000</v>
      </c>
      <c r="E121" s="1">
        <v>579726000</v>
      </c>
      <c r="F121" s="1">
        <v>577353000</v>
      </c>
      <c r="G121" s="1">
        <v>556510000</v>
      </c>
      <c r="H121" s="1">
        <v>588539000</v>
      </c>
      <c r="I121" s="1">
        <v>603207000</v>
      </c>
      <c r="J121" s="1">
        <v>613530000</v>
      </c>
      <c r="K121" s="1">
        <v>571059000</v>
      </c>
      <c r="L121" s="1">
        <v>533816000</v>
      </c>
    </row>
    <row r="122" spans="1:13" x14ac:dyDescent="0.3">
      <c r="A122" s="1" t="s">
        <v>115</v>
      </c>
      <c r="B122" s="1">
        <v>1046751000</v>
      </c>
      <c r="C122" s="1">
        <v>1037307000</v>
      </c>
      <c r="D122" s="1">
        <v>1022570000</v>
      </c>
      <c r="E122" s="1">
        <v>1092167000</v>
      </c>
      <c r="F122" s="1">
        <v>1124114000</v>
      </c>
      <c r="G122" s="1">
        <v>1161376000</v>
      </c>
      <c r="H122" s="1">
        <v>1233346000</v>
      </c>
      <c r="I122" s="1">
        <v>1293319000</v>
      </c>
      <c r="J122" s="1">
        <v>1333060000</v>
      </c>
      <c r="K122" s="1">
        <v>1314133000</v>
      </c>
      <c r="L122" s="1">
        <v>2381770000</v>
      </c>
    </row>
    <row r="123" spans="1:13" x14ac:dyDescent="0.3">
      <c r="A123" s="78" t="s">
        <v>318</v>
      </c>
      <c r="B123" s="79">
        <f t="shared" ref="B123:L123" si="0">B121/(B50*1000000)</f>
        <v>8.6943330750311656</v>
      </c>
      <c r="C123" s="79">
        <f t="shared" si="0"/>
        <v>10.055801714625243</v>
      </c>
      <c r="D123" s="79">
        <f t="shared" si="0"/>
        <v>9.6270353684061156</v>
      </c>
      <c r="E123" s="79">
        <f t="shared" si="0"/>
        <v>10.900178621791859</v>
      </c>
      <c r="F123" s="79">
        <f t="shared" si="0"/>
        <v>11.054261042715734</v>
      </c>
      <c r="G123" s="79">
        <f t="shared" si="0"/>
        <v>11.227429539814796</v>
      </c>
      <c r="H123" s="79">
        <f t="shared" si="0"/>
        <v>12.052075440787991</v>
      </c>
      <c r="I123" s="79">
        <f t="shared" si="0"/>
        <v>12.571788833079761</v>
      </c>
      <c r="J123" s="79">
        <f t="shared" si="0"/>
        <v>13.073300660558278</v>
      </c>
      <c r="K123" s="79">
        <f t="shared" si="0"/>
        <v>12.59781601588352</v>
      </c>
      <c r="L123" s="79">
        <f t="shared" si="0"/>
        <v>11.959851234484923</v>
      </c>
      <c r="M123" s="36">
        <f>(K123/B123)^(1/9)-1</f>
        <v>4.2066520409196118E-2</v>
      </c>
    </row>
    <row r="126" spans="1:13" x14ac:dyDescent="0.3">
      <c r="A126" s="1" t="s">
        <v>116</v>
      </c>
    </row>
    <row r="127" spans="1:13" x14ac:dyDescent="0.3">
      <c r="A127" s="1" t="s">
        <v>1</v>
      </c>
      <c r="B127" s="1">
        <v>2009</v>
      </c>
      <c r="C127" s="1">
        <v>2010</v>
      </c>
      <c r="D127" s="1">
        <v>2011</v>
      </c>
      <c r="E127" s="1">
        <v>2012</v>
      </c>
      <c r="F127" s="1">
        <v>2013</v>
      </c>
      <c r="G127" s="1">
        <v>2014</v>
      </c>
      <c r="H127" s="1">
        <v>2015</v>
      </c>
      <c r="I127" s="1">
        <v>2016</v>
      </c>
      <c r="J127" s="1">
        <v>2017</v>
      </c>
      <c r="K127" s="1">
        <v>2018</v>
      </c>
      <c r="L127" s="1" t="s">
        <v>2</v>
      </c>
    </row>
    <row r="128" spans="1:13" x14ac:dyDescent="0.3">
      <c r="A128" s="1" t="s">
        <v>117</v>
      </c>
      <c r="B128" s="1">
        <v>42833000</v>
      </c>
      <c r="C128" s="1">
        <v>81713000</v>
      </c>
      <c r="D128" s="1">
        <v>95720000</v>
      </c>
      <c r="E128" s="1">
        <v>98423000</v>
      </c>
      <c r="F128" s="1">
        <v>114356000</v>
      </c>
      <c r="G128" s="1">
        <v>101276000</v>
      </c>
      <c r="H128" s="1">
        <v>116523000</v>
      </c>
      <c r="I128" s="1">
        <v>139494000</v>
      </c>
      <c r="J128" s="1">
        <v>157392000</v>
      </c>
      <c r="K128" s="1">
        <v>99035000</v>
      </c>
      <c r="L128" s="1">
        <v>94762000</v>
      </c>
    </row>
    <row r="129" spans="1:12" x14ac:dyDescent="0.3">
      <c r="A129" s="1" t="s">
        <v>15</v>
      </c>
      <c r="B129" s="1">
        <v>75184000</v>
      </c>
      <c r="C129" s="1">
        <v>72140000</v>
      </c>
      <c r="D129" s="1">
        <v>71958000</v>
      </c>
      <c r="E129" s="1">
        <v>74433000</v>
      </c>
      <c r="F129" s="1">
        <v>78558000</v>
      </c>
      <c r="G129" s="1">
        <v>82835000</v>
      </c>
      <c r="H129" s="1">
        <v>85563000</v>
      </c>
      <c r="I129" s="1">
        <v>88010000</v>
      </c>
      <c r="J129" s="1">
        <v>92729000</v>
      </c>
      <c r="K129" s="1">
        <v>95976000</v>
      </c>
      <c r="L129" s="1">
        <v>88520000</v>
      </c>
    </row>
    <row r="130" spans="1:12" x14ac:dyDescent="0.3">
      <c r="A130" s="1" t="s">
        <v>118</v>
      </c>
      <c r="B130" s="1">
        <v>-28234000</v>
      </c>
      <c r="C130" s="1">
        <v>-7743000</v>
      </c>
      <c r="D130" s="1">
        <v>-46845000</v>
      </c>
      <c r="E130" s="1">
        <v>-22827000</v>
      </c>
      <c r="F130" s="1">
        <v>-38344000</v>
      </c>
      <c r="G130" s="1">
        <v>-97625000</v>
      </c>
      <c r="H130" s="1">
        <v>-124830000</v>
      </c>
      <c r="I130" s="1">
        <v>-155099000</v>
      </c>
      <c r="J130" s="1">
        <v>-189318000</v>
      </c>
      <c r="K130" s="1">
        <v>-221270000</v>
      </c>
      <c r="L130" s="1">
        <v>15355000</v>
      </c>
    </row>
    <row r="131" spans="1:12" x14ac:dyDescent="0.3">
      <c r="A131" s="1" t="s">
        <v>119</v>
      </c>
      <c r="B131" s="1">
        <v>14610000</v>
      </c>
      <c r="C131" s="1">
        <v>10913000</v>
      </c>
      <c r="D131" s="1">
        <v>9635000</v>
      </c>
      <c r="E131" s="1">
        <v>10838000</v>
      </c>
      <c r="F131" s="1">
        <v>14135000</v>
      </c>
      <c r="G131" s="1">
        <v>16817000</v>
      </c>
      <c r="H131" s="1">
        <v>20053000</v>
      </c>
      <c r="I131" s="1">
        <v>21473000</v>
      </c>
      <c r="J131" s="1">
        <v>16457000</v>
      </c>
      <c r="K131" s="1">
        <v>19988000</v>
      </c>
      <c r="L131" s="1">
        <v>19316000</v>
      </c>
    </row>
    <row r="132" spans="1:12" x14ac:dyDescent="0.3">
      <c r="A132" s="1" t="s">
        <v>120</v>
      </c>
      <c r="B132" s="1">
        <v>-1974000</v>
      </c>
      <c r="C132" s="1">
        <v>-3124000</v>
      </c>
      <c r="D132" s="1">
        <v>103000</v>
      </c>
      <c r="E132" s="1">
        <v>-366000</v>
      </c>
      <c r="F132" s="1">
        <v>-606000</v>
      </c>
      <c r="G132" s="1">
        <v>45000</v>
      </c>
      <c r="H132" s="1">
        <v>12501000</v>
      </c>
      <c r="I132" s="1">
        <v>13722000</v>
      </c>
      <c r="J132" s="1">
        <v>0</v>
      </c>
      <c r="K132" s="1">
        <v>0</v>
      </c>
      <c r="L132" s="1">
        <v>0</v>
      </c>
    </row>
    <row r="133" spans="1:12" x14ac:dyDescent="0.3">
      <c r="A133" s="1" t="s">
        <v>121</v>
      </c>
      <c r="B133" s="1">
        <v>26541000</v>
      </c>
      <c r="C133" s="1">
        <v>0</v>
      </c>
      <c r="D133" s="1">
        <v>1547000</v>
      </c>
      <c r="E133" s="1">
        <v>5469000</v>
      </c>
      <c r="F133" s="1">
        <v>3294000</v>
      </c>
      <c r="G133" s="1">
        <v>245000</v>
      </c>
      <c r="H133" s="1">
        <v>6011000</v>
      </c>
      <c r="I133" s="1">
        <v>114000</v>
      </c>
      <c r="J133" s="1">
        <v>10586000</v>
      </c>
      <c r="K133" s="1">
        <v>16411000</v>
      </c>
      <c r="L133" s="1">
        <v>13879000</v>
      </c>
    </row>
    <row r="134" spans="1:12" x14ac:dyDescent="0.3">
      <c r="A134" s="1" t="s">
        <v>122</v>
      </c>
      <c r="B134" s="1">
        <v>-4798000</v>
      </c>
      <c r="C134" s="1">
        <v>-4087000</v>
      </c>
      <c r="D134" s="1">
        <v>7907000</v>
      </c>
      <c r="E134" s="1">
        <v>-12758000</v>
      </c>
      <c r="F134" s="1">
        <v>4633000</v>
      </c>
      <c r="G134" s="1">
        <v>204000</v>
      </c>
      <c r="H134" s="1">
        <v>1184000</v>
      </c>
      <c r="I134" s="1">
        <v>-1005000</v>
      </c>
      <c r="J134" s="1">
        <v>-25180000</v>
      </c>
      <c r="K134" s="1">
        <v>-5510000</v>
      </c>
      <c r="L134" s="1">
        <v>-9066000</v>
      </c>
    </row>
    <row r="135" spans="1:12" x14ac:dyDescent="0.3">
      <c r="A135" s="1" t="s">
        <v>123</v>
      </c>
      <c r="B135" s="1">
        <v>0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</row>
    <row r="136" spans="1:12" x14ac:dyDescent="0.3">
      <c r="A136" s="1" t="s">
        <v>124</v>
      </c>
      <c r="B136" s="1">
        <v>0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</row>
    <row r="137" spans="1:12" x14ac:dyDescent="0.3">
      <c r="A137" s="1" t="s">
        <v>125</v>
      </c>
      <c r="B137" s="1">
        <v>0</v>
      </c>
      <c r="C137" s="1">
        <v>0</v>
      </c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</row>
    <row r="138" spans="1:12" x14ac:dyDescent="0.3">
      <c r="A138" s="1" t="s">
        <v>126</v>
      </c>
      <c r="B138" s="1">
        <v>9378000</v>
      </c>
      <c r="C138" s="1">
        <v>7554000</v>
      </c>
      <c r="D138" s="1">
        <v>1023000</v>
      </c>
      <c r="E138" s="1">
        <v>1259000</v>
      </c>
      <c r="F138" s="1">
        <v>-464000</v>
      </c>
      <c r="G138" s="1">
        <v>2059000</v>
      </c>
      <c r="H138" s="1">
        <v>2615000</v>
      </c>
      <c r="I138" s="1">
        <v>3592000</v>
      </c>
      <c r="J138" s="1">
        <v>479000</v>
      </c>
      <c r="K138" s="1">
        <v>4754000</v>
      </c>
      <c r="L138" s="1">
        <v>15507000</v>
      </c>
    </row>
    <row r="139" spans="1:12" x14ac:dyDescent="0.3">
      <c r="A139" s="1" t="s">
        <v>127</v>
      </c>
      <c r="B139" s="1">
        <v>118941000</v>
      </c>
      <c r="C139" s="1">
        <v>83396000</v>
      </c>
      <c r="D139" s="1">
        <v>92173000</v>
      </c>
      <c r="E139" s="1">
        <v>78875000</v>
      </c>
      <c r="F139" s="1">
        <v>99550000</v>
      </c>
      <c r="G139" s="1">
        <v>102205000</v>
      </c>
      <c r="H139" s="1">
        <v>127927000</v>
      </c>
      <c r="I139" s="1">
        <v>125906000</v>
      </c>
      <c r="J139" s="1">
        <v>95071000</v>
      </c>
      <c r="K139" s="1">
        <v>131619000</v>
      </c>
      <c r="L139" s="1">
        <v>128156000</v>
      </c>
    </row>
    <row r="140" spans="1:12" x14ac:dyDescent="0.3">
      <c r="A140" s="1" t="s">
        <v>128</v>
      </c>
      <c r="B140" s="1">
        <v>1185000</v>
      </c>
      <c r="C140" s="1">
        <v>-4832000</v>
      </c>
      <c r="D140" s="1">
        <v>4850000</v>
      </c>
      <c r="E140" s="1">
        <v>-3224000</v>
      </c>
      <c r="F140" s="1">
        <v>4477000</v>
      </c>
      <c r="G140" s="1">
        <v>-5079000</v>
      </c>
      <c r="H140" s="1">
        <v>1011000</v>
      </c>
      <c r="I140" s="1">
        <v>-1473000</v>
      </c>
      <c r="J140" s="1">
        <v>-4233000</v>
      </c>
      <c r="K140" s="1">
        <v>-1018000</v>
      </c>
      <c r="L140" s="1">
        <v>3869000</v>
      </c>
    </row>
    <row r="141" spans="1:12" x14ac:dyDescent="0.3">
      <c r="A141" s="1" t="s">
        <v>129</v>
      </c>
      <c r="B141" s="1">
        <v>930000</v>
      </c>
      <c r="C141" s="1">
        <v>-834000</v>
      </c>
      <c r="D141" s="1">
        <v>-5174000</v>
      </c>
      <c r="E141" s="1">
        <v>-626000</v>
      </c>
      <c r="F141" s="1">
        <v>-6642000</v>
      </c>
      <c r="G141" s="1">
        <v>2223000</v>
      </c>
      <c r="H141" s="1">
        <v>-755000</v>
      </c>
      <c r="I141" s="1">
        <v>-916000</v>
      </c>
      <c r="J141" s="1">
        <v>-7634000</v>
      </c>
      <c r="K141" s="1">
        <v>3667000</v>
      </c>
      <c r="L141" s="1">
        <v>-8012000</v>
      </c>
    </row>
    <row r="142" spans="1:12" x14ac:dyDescent="0.3">
      <c r="A142" s="1" t="s">
        <v>130</v>
      </c>
      <c r="B142" s="1">
        <v>-3217000</v>
      </c>
      <c r="C142" s="1">
        <v>-474000</v>
      </c>
      <c r="D142" s="1">
        <v>-8153000</v>
      </c>
      <c r="E142" s="1">
        <v>-3389000</v>
      </c>
      <c r="F142" s="1">
        <v>-2708000</v>
      </c>
      <c r="G142" s="1">
        <v>4362000</v>
      </c>
      <c r="H142" s="1">
        <v>-3743000</v>
      </c>
      <c r="I142" s="1">
        <v>-10462000</v>
      </c>
      <c r="J142" s="1">
        <v>-5227000</v>
      </c>
      <c r="K142" s="1">
        <v>6262000</v>
      </c>
      <c r="L142" s="1">
        <v>-6647000</v>
      </c>
    </row>
    <row r="143" spans="1:12" x14ac:dyDescent="0.3">
      <c r="A143" s="1" t="s">
        <v>131</v>
      </c>
      <c r="B143" s="1">
        <v>13211000</v>
      </c>
      <c r="C143" s="1">
        <v>179000</v>
      </c>
      <c r="D143" s="1">
        <v>-4800000</v>
      </c>
      <c r="E143" s="1">
        <v>-16004000</v>
      </c>
      <c r="F143" s="1">
        <v>-6486000</v>
      </c>
      <c r="G143" s="1">
        <v>-6867000</v>
      </c>
      <c r="H143" s="1">
        <v>-10331000</v>
      </c>
      <c r="I143" s="1">
        <v>8066000</v>
      </c>
      <c r="J143" s="1">
        <v>-2955000</v>
      </c>
      <c r="K143" s="1">
        <v>4698000</v>
      </c>
      <c r="L143" s="1">
        <v>-536000</v>
      </c>
    </row>
    <row r="144" spans="1:12" x14ac:dyDescent="0.3">
      <c r="A144" s="1" t="s">
        <v>132</v>
      </c>
      <c r="B144" s="1">
        <v>12109000</v>
      </c>
      <c r="C144" s="1">
        <v>-5961000</v>
      </c>
      <c r="D144" s="1">
        <v>-13277000</v>
      </c>
      <c r="E144" s="1">
        <v>-23243000</v>
      </c>
      <c r="F144" s="1">
        <v>-11359000</v>
      </c>
      <c r="G144" s="1">
        <v>-5361000</v>
      </c>
      <c r="H144" s="1">
        <v>-13818000</v>
      </c>
      <c r="I144" s="1">
        <v>-4785000</v>
      </c>
      <c r="J144" s="1">
        <v>-20049000</v>
      </c>
      <c r="K144" s="1">
        <v>13609000</v>
      </c>
      <c r="L144" s="1">
        <v>-11326000</v>
      </c>
    </row>
    <row r="145" spans="1:12" x14ac:dyDescent="0.3">
      <c r="A145" s="1" t="s">
        <v>133</v>
      </c>
      <c r="B145" s="1">
        <v>6725000</v>
      </c>
      <c r="C145" s="1">
        <v>562000</v>
      </c>
      <c r="D145" s="1">
        <v>-545000</v>
      </c>
      <c r="E145" s="1">
        <v>-6533000</v>
      </c>
      <c r="F145" s="1">
        <v>-3997000</v>
      </c>
      <c r="G145" s="1">
        <v>-3645000</v>
      </c>
      <c r="H145" s="1">
        <v>-5799000</v>
      </c>
      <c r="I145" s="1">
        <v>-2818000</v>
      </c>
      <c r="J145" s="1">
        <v>-9034000</v>
      </c>
      <c r="K145" s="1">
        <v>7406000</v>
      </c>
      <c r="L145" s="1">
        <v>-1858000</v>
      </c>
    </row>
    <row r="146" spans="1:12" x14ac:dyDescent="0.3">
      <c r="A146" s="1" t="s">
        <v>134</v>
      </c>
      <c r="B146" s="1">
        <v>25660000</v>
      </c>
      <c r="C146" s="1">
        <v>16687000</v>
      </c>
      <c r="D146" s="1">
        <v>23625000</v>
      </c>
      <c r="E146" s="1">
        <v>41164000</v>
      </c>
      <c r="F146" s="1">
        <v>11977000</v>
      </c>
      <c r="G146" s="1">
        <v>58028000</v>
      </c>
      <c r="H146" s="1">
        <v>24255000</v>
      </c>
      <c r="I146" s="1">
        <v>36747000</v>
      </c>
      <c r="J146" s="1">
        <v>32731000</v>
      </c>
      <c r="K146" s="1">
        <v>23917000</v>
      </c>
      <c r="L146" s="1">
        <v>19080000</v>
      </c>
    </row>
    <row r="147" spans="1:12" x14ac:dyDescent="0.3">
      <c r="A147" s="1" t="s">
        <v>135</v>
      </c>
      <c r="B147" s="1">
        <v>0</v>
      </c>
      <c r="C147" s="1">
        <v>0</v>
      </c>
      <c r="D147" s="1"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</row>
    <row r="148" spans="1:12" x14ac:dyDescent="0.3">
      <c r="A148" s="1" t="s">
        <v>136</v>
      </c>
      <c r="B148" s="1">
        <v>0</v>
      </c>
      <c r="C148" s="1">
        <v>-1964000</v>
      </c>
      <c r="D148" s="1">
        <v>-1632000</v>
      </c>
      <c r="E148" s="1">
        <v>6685000</v>
      </c>
      <c r="F148" s="1">
        <v>-5742000</v>
      </c>
      <c r="G148" s="1">
        <v>-12854000</v>
      </c>
      <c r="H148" s="1">
        <v>-1356000</v>
      </c>
      <c r="I148" s="1">
        <v>21837000</v>
      </c>
      <c r="J148" s="1">
        <v>-17315000</v>
      </c>
      <c r="K148" s="1">
        <v>15729000</v>
      </c>
      <c r="L148" s="1">
        <v>-5230000</v>
      </c>
    </row>
    <row r="149" spans="1:12" x14ac:dyDescent="0.3">
      <c r="A149" s="1" t="s">
        <v>137</v>
      </c>
      <c r="B149" s="1">
        <v>0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</row>
    <row r="150" spans="1:12" x14ac:dyDescent="0.3">
      <c r="A150" s="1" t="s">
        <v>138</v>
      </c>
      <c r="B150" s="1">
        <v>25660000</v>
      </c>
      <c r="C150" s="1">
        <v>14723000</v>
      </c>
      <c r="D150" s="1">
        <v>21993000</v>
      </c>
      <c r="E150" s="1">
        <v>47849000</v>
      </c>
      <c r="F150" s="1">
        <v>6235000</v>
      </c>
      <c r="G150" s="1">
        <v>45174000</v>
      </c>
      <c r="H150" s="1">
        <v>22899000</v>
      </c>
      <c r="I150" s="1">
        <v>58584000</v>
      </c>
      <c r="J150" s="1">
        <v>15416000</v>
      </c>
      <c r="K150" s="1">
        <v>39646000</v>
      </c>
      <c r="L150" s="1">
        <v>13850000</v>
      </c>
    </row>
    <row r="151" spans="1:12" x14ac:dyDescent="0.3">
      <c r="A151" s="1" t="s">
        <v>139</v>
      </c>
      <c r="B151" s="1">
        <v>0</v>
      </c>
      <c r="C151" s="1">
        <v>0</v>
      </c>
      <c r="D151" s="1">
        <v>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-36774000</v>
      </c>
    </row>
    <row r="152" spans="1:12" x14ac:dyDescent="0.3">
      <c r="A152" s="1" t="s">
        <v>140</v>
      </c>
      <c r="B152" s="1">
        <v>37073000</v>
      </c>
      <c r="C152" s="1">
        <v>1948000</v>
      </c>
      <c r="D152" s="1">
        <v>8171000</v>
      </c>
      <c r="E152" s="1">
        <v>18073000</v>
      </c>
      <c r="F152" s="1">
        <v>-9121000</v>
      </c>
      <c r="G152" s="1">
        <v>36168000</v>
      </c>
      <c r="H152" s="1">
        <v>3282000</v>
      </c>
      <c r="I152" s="1">
        <v>50981000</v>
      </c>
      <c r="J152" s="1">
        <v>-13667000</v>
      </c>
      <c r="K152" s="1">
        <v>60661000</v>
      </c>
      <c r="L152" s="1">
        <v>2498000</v>
      </c>
    </row>
    <row r="153" spans="1:12" x14ac:dyDescent="0.3">
      <c r="A153" s="1" t="s">
        <v>141</v>
      </c>
      <c r="B153" s="1">
        <v>156014000</v>
      </c>
      <c r="C153" s="1">
        <v>85344000</v>
      </c>
      <c r="D153" s="1">
        <v>100344000</v>
      </c>
      <c r="E153" s="1">
        <v>96948000</v>
      </c>
      <c r="F153" s="1">
        <v>90429000</v>
      </c>
      <c r="G153" s="1">
        <v>138373000</v>
      </c>
      <c r="H153" s="1">
        <v>131209000</v>
      </c>
      <c r="I153" s="1">
        <v>176887000</v>
      </c>
      <c r="J153" s="1">
        <v>81404000</v>
      </c>
      <c r="K153" s="1">
        <v>192280000</v>
      </c>
      <c r="L153" s="1">
        <v>130654000</v>
      </c>
    </row>
    <row r="154" spans="1:12" x14ac:dyDescent="0.3">
      <c r="A154" s="1" t="s">
        <v>142</v>
      </c>
      <c r="B154" s="1">
        <v>198847000</v>
      </c>
      <c r="C154" s="1">
        <v>167057000</v>
      </c>
      <c r="D154" s="1">
        <v>196064000</v>
      </c>
      <c r="E154" s="1">
        <v>195371000</v>
      </c>
      <c r="F154" s="1">
        <v>204785000</v>
      </c>
      <c r="G154" s="1">
        <v>239649000</v>
      </c>
      <c r="H154" s="1">
        <v>247732000</v>
      </c>
      <c r="I154" s="1">
        <v>316381000</v>
      </c>
      <c r="J154" s="1">
        <v>238796000</v>
      </c>
      <c r="K154" s="1">
        <v>291315000</v>
      </c>
      <c r="L154" s="1">
        <v>225416000</v>
      </c>
    </row>
    <row r="155" spans="1:12" x14ac:dyDescent="0.3">
      <c r="A155" s="1" t="s">
        <v>143</v>
      </c>
      <c r="B155" s="1">
        <v>-37243000</v>
      </c>
      <c r="C155" s="1">
        <v>-41847000</v>
      </c>
      <c r="D155" s="1">
        <v>-76746000</v>
      </c>
      <c r="E155" s="1">
        <v>-86442000</v>
      </c>
      <c r="F155" s="1">
        <v>-106289000</v>
      </c>
      <c r="G155" s="1">
        <v>-113982000</v>
      </c>
      <c r="H155" s="1">
        <v>-153941000</v>
      </c>
      <c r="I155" s="1">
        <v>-115821000</v>
      </c>
      <c r="J155" s="1">
        <v>-120779000</v>
      </c>
      <c r="K155" s="1">
        <v>-102909000</v>
      </c>
      <c r="L155" s="1">
        <v>-70895000</v>
      </c>
    </row>
    <row r="156" spans="1:12" x14ac:dyDescent="0.3">
      <c r="A156" s="1" t="s">
        <v>144</v>
      </c>
      <c r="B156" s="1">
        <v>0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-42000000</v>
      </c>
      <c r="J156" s="1">
        <v>-18000000</v>
      </c>
      <c r="K156" s="1">
        <v>-25000000</v>
      </c>
      <c r="L156" s="1">
        <v>-25500000</v>
      </c>
    </row>
    <row r="157" spans="1:12" x14ac:dyDescent="0.3">
      <c r="A157" s="1" t="s">
        <v>145</v>
      </c>
      <c r="B157" s="1">
        <v>1000000</v>
      </c>
      <c r="C157" s="1">
        <v>0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</row>
    <row r="158" spans="1:12" x14ac:dyDescent="0.3">
      <c r="A158" s="1" t="s">
        <v>146</v>
      </c>
      <c r="B158" s="1">
        <v>0</v>
      </c>
      <c r="C158" s="1">
        <v>0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</row>
    <row r="159" spans="1:12" x14ac:dyDescent="0.3">
      <c r="A159" s="1" t="s">
        <v>147</v>
      </c>
      <c r="B159" s="1">
        <v>1000000</v>
      </c>
      <c r="C159" s="1">
        <v>0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-42000000</v>
      </c>
      <c r="J159" s="1">
        <v>-18000000</v>
      </c>
      <c r="K159" s="1">
        <v>-25000000</v>
      </c>
      <c r="L159" s="1">
        <v>-25500000</v>
      </c>
    </row>
    <row r="160" spans="1:12" x14ac:dyDescent="0.3">
      <c r="A160" s="1" t="s">
        <v>148</v>
      </c>
      <c r="B160" s="1">
        <v>0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</row>
    <row r="161" spans="1:12" x14ac:dyDescent="0.3">
      <c r="A161" s="1" t="s">
        <v>149</v>
      </c>
      <c r="B161" s="1">
        <v>0</v>
      </c>
      <c r="C161" s="1">
        <v>0</v>
      </c>
      <c r="D161" s="1">
        <v>0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</row>
    <row r="162" spans="1:12" x14ac:dyDescent="0.3">
      <c r="A162" s="1" t="s">
        <v>150</v>
      </c>
      <c r="B162" s="1">
        <v>-1712000</v>
      </c>
      <c r="C162" s="1">
        <v>-1821000</v>
      </c>
      <c r="D162" s="1">
        <v>-870000</v>
      </c>
      <c r="E162" s="1">
        <v>-1712000</v>
      </c>
      <c r="F162" s="1">
        <v>-1654000</v>
      </c>
      <c r="G162" s="1">
        <v>-1879000</v>
      </c>
      <c r="H162" s="1">
        <v>-1760000</v>
      </c>
      <c r="I162" s="1">
        <v>-1640000</v>
      </c>
      <c r="J162" s="1">
        <v>-1654000</v>
      </c>
      <c r="K162" s="1">
        <v>-2480000</v>
      </c>
      <c r="L162" s="1">
        <v>-696000</v>
      </c>
    </row>
    <row r="163" spans="1:12" x14ac:dyDescent="0.3">
      <c r="A163" s="1" t="s">
        <v>151</v>
      </c>
      <c r="B163" s="1">
        <v>-37955000</v>
      </c>
      <c r="C163" s="1">
        <v>-43668000</v>
      </c>
      <c r="D163" s="1">
        <v>-77616000</v>
      </c>
      <c r="E163" s="1">
        <v>-88154000</v>
      </c>
      <c r="F163" s="1">
        <v>-107943000</v>
      </c>
      <c r="G163" s="1">
        <v>-115861000</v>
      </c>
      <c r="H163" s="1">
        <v>-155701000</v>
      </c>
      <c r="I163" s="1">
        <v>-159461000</v>
      </c>
      <c r="J163" s="1">
        <v>-140433000</v>
      </c>
      <c r="K163" s="1">
        <v>-130389000</v>
      </c>
      <c r="L163" s="1">
        <v>-97091000</v>
      </c>
    </row>
    <row r="164" spans="1:12" x14ac:dyDescent="0.3">
      <c r="A164" s="1" t="s">
        <v>152</v>
      </c>
      <c r="B164" s="1">
        <v>-175000000</v>
      </c>
      <c r="C164" s="1">
        <v>-100000000</v>
      </c>
      <c r="D164" s="1">
        <v>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10000000</v>
      </c>
      <c r="K164" s="1">
        <v>0</v>
      </c>
      <c r="L164" s="1">
        <v>315000000</v>
      </c>
    </row>
    <row r="165" spans="1:12" x14ac:dyDescent="0.3">
      <c r="A165" s="1" t="s">
        <v>153</v>
      </c>
      <c r="B165" s="1">
        <v>6354000</v>
      </c>
      <c r="C165" s="1">
        <v>4198000</v>
      </c>
      <c r="D165" s="1">
        <v>5070000</v>
      </c>
      <c r="E165" s="1">
        <v>2098000</v>
      </c>
      <c r="F165" s="1">
        <v>13672000</v>
      </c>
      <c r="G165" s="1">
        <v>14143000</v>
      </c>
      <c r="H165" s="1">
        <v>14266000</v>
      </c>
      <c r="I165" s="1">
        <v>17246000</v>
      </c>
      <c r="J165" s="1">
        <v>12128000</v>
      </c>
      <c r="K165" s="1">
        <v>21788000</v>
      </c>
      <c r="L165" s="1">
        <v>2632000</v>
      </c>
    </row>
    <row r="166" spans="1:12" x14ac:dyDescent="0.3">
      <c r="A166" s="1" t="s">
        <v>154</v>
      </c>
      <c r="B166" s="1">
        <v>-1436000</v>
      </c>
      <c r="C166" s="1">
        <v>-1529000</v>
      </c>
      <c r="D166" s="1">
        <v>-1687000</v>
      </c>
      <c r="E166" s="1">
        <v>-1887000</v>
      </c>
      <c r="F166" s="1">
        <v>-2143000</v>
      </c>
      <c r="G166" s="1">
        <v>-2650000</v>
      </c>
      <c r="H166" s="1">
        <v>-3118000</v>
      </c>
      <c r="I166" s="1">
        <v>-3721000</v>
      </c>
      <c r="J166" s="1">
        <v>-4391000</v>
      </c>
      <c r="K166" s="1">
        <v>-5128000</v>
      </c>
      <c r="L166" s="1">
        <v>-1329000</v>
      </c>
    </row>
    <row r="167" spans="1:12" x14ac:dyDescent="0.3">
      <c r="A167" s="1" t="s">
        <v>155</v>
      </c>
      <c r="B167" s="1">
        <v>4918000</v>
      </c>
      <c r="C167" s="1">
        <v>2669000</v>
      </c>
      <c r="D167" s="1">
        <v>3383000</v>
      </c>
      <c r="E167" s="1">
        <v>211000</v>
      </c>
      <c r="F167" s="1">
        <v>11529000</v>
      </c>
      <c r="G167" s="1">
        <v>11493000</v>
      </c>
      <c r="H167" s="1">
        <v>11148000</v>
      </c>
      <c r="I167" s="1">
        <v>13525000</v>
      </c>
      <c r="J167" s="1">
        <v>7737000</v>
      </c>
      <c r="K167" s="1">
        <v>16660000</v>
      </c>
      <c r="L167" s="1">
        <v>1303000</v>
      </c>
    </row>
    <row r="168" spans="1:12" x14ac:dyDescent="0.3">
      <c r="A168" s="1" t="s">
        <v>156</v>
      </c>
      <c r="B168" s="1">
        <v>0</v>
      </c>
      <c r="C168" s="1">
        <v>0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</row>
    <row r="169" spans="1:12" x14ac:dyDescent="0.3">
      <c r="A169" s="1" t="s">
        <v>157</v>
      </c>
      <c r="B169" s="1">
        <v>-170082000</v>
      </c>
      <c r="C169" s="1">
        <v>-97331000</v>
      </c>
      <c r="D169" s="1">
        <v>3383000</v>
      </c>
      <c r="E169" s="1">
        <v>211000</v>
      </c>
      <c r="F169" s="1">
        <v>11529000</v>
      </c>
      <c r="G169" s="1">
        <v>11493000</v>
      </c>
      <c r="H169" s="1">
        <v>11148000</v>
      </c>
      <c r="I169" s="1">
        <v>13525000</v>
      </c>
      <c r="J169" s="1">
        <v>17737000</v>
      </c>
      <c r="K169" s="1">
        <v>16660000</v>
      </c>
      <c r="L169" s="1">
        <v>316303000</v>
      </c>
    </row>
    <row r="170" spans="1:12" x14ac:dyDescent="0.3">
      <c r="A170" s="1" t="s">
        <v>158</v>
      </c>
      <c r="B170" s="1">
        <v>1683000</v>
      </c>
      <c r="C170" s="1">
        <v>30577000</v>
      </c>
      <c r="D170" s="1">
        <v>16146000</v>
      </c>
      <c r="E170" s="1">
        <v>39283000</v>
      </c>
      <c r="F170" s="1">
        <v>72896000</v>
      </c>
      <c r="G170" s="1">
        <v>22940000</v>
      </c>
      <c r="H170" s="1">
        <v>27997000</v>
      </c>
      <c r="I170" s="1">
        <v>28378000</v>
      </c>
      <c r="J170" s="1">
        <v>9036000</v>
      </c>
      <c r="K170" s="1">
        <v>8576000</v>
      </c>
      <c r="L170" s="1">
        <v>7755000</v>
      </c>
    </row>
    <row r="171" spans="1:12" x14ac:dyDescent="0.3">
      <c r="A171" s="1" t="s">
        <v>159</v>
      </c>
      <c r="B171" s="1">
        <v>0</v>
      </c>
      <c r="C171" s="1">
        <v>-52088000</v>
      </c>
      <c r="D171" s="1">
        <v>-172126000</v>
      </c>
      <c r="E171" s="1">
        <v>-101392000</v>
      </c>
      <c r="F171" s="1">
        <v>-183659000</v>
      </c>
      <c r="G171" s="1">
        <v>-140483000</v>
      </c>
      <c r="H171" s="1">
        <v>-109371000</v>
      </c>
      <c r="I171" s="1">
        <v>-146467000</v>
      </c>
      <c r="J171" s="1">
        <v>-122975000</v>
      </c>
      <c r="K171" s="1">
        <v>-109276000</v>
      </c>
      <c r="L171" s="1">
        <v>-98944000</v>
      </c>
    </row>
    <row r="172" spans="1:12" x14ac:dyDescent="0.3">
      <c r="A172" s="1" t="s">
        <v>160</v>
      </c>
      <c r="B172" s="1">
        <v>0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</row>
    <row r="173" spans="1:12" x14ac:dyDescent="0.3">
      <c r="A173" s="1" t="s">
        <v>161</v>
      </c>
      <c r="B173" s="1">
        <v>1683000</v>
      </c>
      <c r="C173" s="1">
        <v>-21511000</v>
      </c>
      <c r="D173" s="1">
        <v>-155980000</v>
      </c>
      <c r="E173" s="1">
        <v>-62109000</v>
      </c>
      <c r="F173" s="1">
        <v>-110763000</v>
      </c>
      <c r="G173" s="1">
        <v>-117543000</v>
      </c>
      <c r="H173" s="1">
        <v>-81374000</v>
      </c>
      <c r="I173" s="1">
        <v>-118089000</v>
      </c>
      <c r="J173" s="1">
        <v>-113939000</v>
      </c>
      <c r="K173" s="1">
        <v>-100700000</v>
      </c>
      <c r="L173" s="1">
        <v>-91189000</v>
      </c>
    </row>
    <row r="174" spans="1:12" x14ac:dyDescent="0.3">
      <c r="A174" s="1" t="s">
        <v>162</v>
      </c>
      <c r="B174" s="1">
        <v>0</v>
      </c>
      <c r="C174" s="1">
        <v>0</v>
      </c>
      <c r="D174" s="1">
        <v>0</v>
      </c>
      <c r="E174" s="1">
        <v>-12762000</v>
      </c>
      <c r="F174" s="1">
        <v>-27191000</v>
      </c>
      <c r="G174" s="1">
        <v>-30332000</v>
      </c>
      <c r="H174" s="1">
        <v>-35969000</v>
      </c>
      <c r="I174" s="1">
        <v>-42371000</v>
      </c>
      <c r="J174" s="1">
        <v>-49889000</v>
      </c>
      <c r="K174" s="1">
        <v>-56251000</v>
      </c>
      <c r="L174" s="1">
        <v>-59792000</v>
      </c>
    </row>
    <row r="175" spans="1:12" x14ac:dyDescent="0.3">
      <c r="A175" s="1" t="s">
        <v>163</v>
      </c>
      <c r="B175" s="1">
        <v>857000</v>
      </c>
      <c r="C175" s="1">
        <v>3357000</v>
      </c>
      <c r="D175" s="1">
        <v>741000</v>
      </c>
      <c r="E175" s="1">
        <v>2801000</v>
      </c>
      <c r="F175" s="1">
        <v>7765000</v>
      </c>
      <c r="G175" s="1">
        <v>8861000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</row>
    <row r="176" spans="1:12" x14ac:dyDescent="0.3">
      <c r="A176" s="1" t="s">
        <v>164</v>
      </c>
      <c r="B176" s="1">
        <v>-167542000</v>
      </c>
      <c r="C176" s="1">
        <v>-115485000</v>
      </c>
      <c r="D176" s="1">
        <v>-151856000</v>
      </c>
      <c r="E176" s="1">
        <v>-71859000</v>
      </c>
      <c r="F176" s="1">
        <v>-118660000</v>
      </c>
      <c r="G176" s="1">
        <v>-127521000</v>
      </c>
      <c r="H176" s="1">
        <v>-106195000</v>
      </c>
      <c r="I176" s="1">
        <v>-146935000</v>
      </c>
      <c r="J176" s="1">
        <v>-146091000</v>
      </c>
      <c r="K176" s="1">
        <v>-140291000</v>
      </c>
      <c r="L176" s="1">
        <v>165322000</v>
      </c>
    </row>
    <row r="177" spans="1:12" x14ac:dyDescent="0.3">
      <c r="A177" s="1" t="s">
        <v>165</v>
      </c>
      <c r="B177" s="1">
        <v>0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</row>
    <row r="178" spans="1:12" x14ac:dyDescent="0.3">
      <c r="A178" s="1" t="s">
        <v>166</v>
      </c>
      <c r="B178" s="1">
        <v>0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-103000</v>
      </c>
      <c r="K178" s="1">
        <v>-65000</v>
      </c>
      <c r="L178" s="1">
        <v>-34000</v>
      </c>
    </row>
    <row r="179" spans="1:12" x14ac:dyDescent="0.3">
      <c r="A179" s="1" t="s">
        <v>167</v>
      </c>
      <c r="B179" s="1">
        <v>80365000</v>
      </c>
      <c r="C179" s="1">
        <v>73715000</v>
      </c>
      <c r="D179" s="1">
        <v>81619000</v>
      </c>
      <c r="E179" s="1">
        <v>48211000</v>
      </c>
      <c r="F179" s="1">
        <v>83569000</v>
      </c>
      <c r="G179" s="1">
        <v>61751000</v>
      </c>
      <c r="H179" s="1">
        <v>58018000</v>
      </c>
      <c r="I179" s="1">
        <v>43854000</v>
      </c>
      <c r="J179" s="1">
        <v>53839000</v>
      </c>
      <c r="K179" s="1">
        <v>6008000</v>
      </c>
      <c r="L179" s="1">
        <v>26578000</v>
      </c>
    </row>
    <row r="180" spans="1:12" x14ac:dyDescent="0.3">
      <c r="A180" s="1" t="s">
        <v>168</v>
      </c>
      <c r="B180" s="1">
        <v>73715000</v>
      </c>
      <c r="C180" s="1">
        <v>81619000</v>
      </c>
      <c r="D180" s="1">
        <v>48211000</v>
      </c>
      <c r="E180" s="1">
        <v>83569000</v>
      </c>
      <c r="F180" s="1">
        <v>61751000</v>
      </c>
      <c r="G180" s="1">
        <v>58018000</v>
      </c>
      <c r="H180" s="1">
        <v>43854000</v>
      </c>
      <c r="I180" s="1">
        <v>53839000</v>
      </c>
      <c r="J180" s="1">
        <v>6008000</v>
      </c>
      <c r="K180" s="1">
        <v>26578000</v>
      </c>
      <c r="L180" s="1">
        <v>306252000</v>
      </c>
    </row>
    <row r="181" spans="1:12" x14ac:dyDescent="0.3">
      <c r="A181" s="1" t="s">
        <v>169</v>
      </c>
      <c r="B181" s="1">
        <v>18576000</v>
      </c>
      <c r="C181" s="1">
        <v>31038000</v>
      </c>
      <c r="D181" s="1">
        <v>27246000</v>
      </c>
      <c r="E181" s="1">
        <v>40954000</v>
      </c>
      <c r="F181" s="1">
        <v>37259000</v>
      </c>
      <c r="G181" s="1">
        <v>41074000</v>
      </c>
      <c r="H181" s="1">
        <v>30410000</v>
      </c>
      <c r="I181" s="1">
        <v>17932000</v>
      </c>
      <c r="J181" s="1">
        <v>31582000</v>
      </c>
      <c r="K181" s="1">
        <v>10149000</v>
      </c>
      <c r="L181" s="1">
        <v>18971000</v>
      </c>
    </row>
    <row r="182" spans="1:12" x14ac:dyDescent="0.3">
      <c r="A182" s="1" t="s">
        <v>170</v>
      </c>
      <c r="B182" s="1">
        <v>24486000</v>
      </c>
      <c r="C182" s="1">
        <v>17492000</v>
      </c>
      <c r="D182" s="1">
        <v>4250000</v>
      </c>
      <c r="E182" s="1">
        <v>4434000</v>
      </c>
      <c r="F182" s="1">
        <v>4602000</v>
      </c>
      <c r="G182" s="1">
        <v>5430000</v>
      </c>
      <c r="H182" s="1">
        <v>6057000</v>
      </c>
      <c r="I182" s="1">
        <v>6038000</v>
      </c>
      <c r="J182" s="1">
        <v>7128000</v>
      </c>
      <c r="K182" s="1">
        <v>8156000</v>
      </c>
      <c r="L182" s="1">
        <v>2854000</v>
      </c>
    </row>
    <row r="183" spans="1:12" x14ac:dyDescent="0.3">
      <c r="A183" s="1" t="s">
        <v>171</v>
      </c>
      <c r="B183" s="1">
        <v>-6650000</v>
      </c>
      <c r="C183" s="1">
        <v>7904000</v>
      </c>
      <c r="D183" s="1">
        <v>-33408000</v>
      </c>
      <c r="E183" s="1">
        <v>35358000</v>
      </c>
      <c r="F183" s="1">
        <v>-21818000</v>
      </c>
      <c r="G183" s="1">
        <v>-3733000</v>
      </c>
      <c r="H183" s="1">
        <v>-14164000</v>
      </c>
      <c r="I183" s="1">
        <v>9985000</v>
      </c>
      <c r="J183" s="1">
        <v>-47831000</v>
      </c>
      <c r="K183" s="1">
        <v>20570000</v>
      </c>
      <c r="L183" s="1">
        <v>283648000</v>
      </c>
    </row>
    <row r="184" spans="1:12" x14ac:dyDescent="0.3">
      <c r="A184" s="1" t="s">
        <v>142</v>
      </c>
      <c r="B184" s="1">
        <v>198847000</v>
      </c>
      <c r="C184" s="1">
        <v>167057000</v>
      </c>
      <c r="D184" s="1">
        <v>196064000</v>
      </c>
      <c r="E184" s="1">
        <v>195371000</v>
      </c>
      <c r="F184" s="1">
        <v>204785000</v>
      </c>
      <c r="G184" s="1">
        <v>239649000</v>
      </c>
      <c r="H184" s="1">
        <v>247732000</v>
      </c>
      <c r="I184" s="1">
        <v>316381000</v>
      </c>
      <c r="J184" s="1">
        <v>238796000</v>
      </c>
      <c r="K184" s="1">
        <v>291315000</v>
      </c>
      <c r="L184" s="1">
        <v>225416000</v>
      </c>
    </row>
    <row r="185" spans="1:12" x14ac:dyDescent="0.3">
      <c r="A185" s="1" t="s">
        <v>172</v>
      </c>
      <c r="B185" s="1">
        <v>37243000</v>
      </c>
      <c r="C185" s="1">
        <v>41847000</v>
      </c>
      <c r="D185" s="1">
        <v>76746000</v>
      </c>
      <c r="E185" s="1">
        <v>86442000</v>
      </c>
      <c r="F185" s="1">
        <v>106289000</v>
      </c>
      <c r="G185" s="1">
        <v>113982000</v>
      </c>
      <c r="H185" s="1">
        <v>153941000</v>
      </c>
      <c r="I185" s="1">
        <v>115821000</v>
      </c>
      <c r="J185" s="1">
        <v>120779000</v>
      </c>
      <c r="K185" s="1">
        <v>102909000</v>
      </c>
      <c r="L185" s="1">
        <v>70895000</v>
      </c>
    </row>
    <row r="186" spans="1:12" x14ac:dyDescent="0.3">
      <c r="A186" s="1" t="s">
        <v>173</v>
      </c>
      <c r="B186" s="1">
        <v>161604000</v>
      </c>
      <c r="C186" s="1">
        <v>125210000</v>
      </c>
      <c r="D186" s="1">
        <v>119318000</v>
      </c>
      <c r="E186" s="1">
        <v>108929000</v>
      </c>
      <c r="F186" s="1">
        <v>98496000</v>
      </c>
      <c r="G186" s="1">
        <v>125667000</v>
      </c>
      <c r="H186" s="1">
        <v>93791000</v>
      </c>
      <c r="I186" s="1">
        <v>200560000</v>
      </c>
      <c r="J186" s="1">
        <v>118017000</v>
      </c>
      <c r="K186" s="1">
        <v>188406000</v>
      </c>
      <c r="L186" s="1">
        <v>154521000</v>
      </c>
    </row>
    <row r="187" spans="1:12" x14ac:dyDescent="0.3">
      <c r="A187" s="1" t="s">
        <v>174</v>
      </c>
      <c r="B187" s="1">
        <v>154896000</v>
      </c>
      <c r="C187" s="1">
        <v>127594000</v>
      </c>
      <c r="D187" s="1">
        <v>118737000</v>
      </c>
      <c r="E187" s="1">
        <v>114569000</v>
      </c>
      <c r="F187" s="1">
        <v>103563000</v>
      </c>
      <c r="G187" s="1">
        <v>127208000</v>
      </c>
      <c r="H187" s="1">
        <v>84474000</v>
      </c>
      <c r="I187" s="1">
        <v>186064000</v>
      </c>
      <c r="J187" s="1">
        <v>126572000</v>
      </c>
      <c r="K187" s="1">
        <v>176246000</v>
      </c>
      <c r="L187" s="1">
        <v>139040000</v>
      </c>
    </row>
    <row r="188" spans="1:12" x14ac:dyDescent="0.3">
      <c r="A188" s="1" t="s">
        <v>5</v>
      </c>
      <c r="B188" s="1">
        <v>1602020000</v>
      </c>
      <c r="C188" s="1">
        <v>1659404000</v>
      </c>
      <c r="D188" s="1">
        <v>1757624000</v>
      </c>
      <c r="E188" s="1">
        <v>1809017000</v>
      </c>
      <c r="F188" s="1">
        <v>1877910000</v>
      </c>
      <c r="G188" s="1">
        <v>1976624000</v>
      </c>
      <c r="H188" s="1">
        <v>2100609000</v>
      </c>
      <c r="I188" s="1">
        <v>2275719000</v>
      </c>
      <c r="J188" s="1">
        <v>2260502000</v>
      </c>
      <c r="K188" s="1">
        <v>2332331000</v>
      </c>
      <c r="L188" s="1">
        <v>2373817000</v>
      </c>
    </row>
    <row r="192" spans="1:12" x14ac:dyDescent="0.3">
      <c r="A192" s="1" t="s">
        <v>175</v>
      </c>
    </row>
    <row r="193" spans="1:18" x14ac:dyDescent="0.3">
      <c r="A193" s="1" t="s">
        <v>176</v>
      </c>
      <c r="B193" s="1" t="s">
        <v>177</v>
      </c>
      <c r="C193" s="1" t="s">
        <v>178</v>
      </c>
      <c r="D193" s="1" t="s">
        <v>179</v>
      </c>
      <c r="E193" s="1" t="s">
        <v>180</v>
      </c>
      <c r="F193" s="1" t="s">
        <v>181</v>
      </c>
      <c r="G193" s="1" t="s">
        <v>182</v>
      </c>
      <c r="H193" s="1" t="s">
        <v>183</v>
      </c>
      <c r="I193" s="1" t="s">
        <v>184</v>
      </c>
      <c r="J193" s="1" t="s">
        <v>185</v>
      </c>
      <c r="K193" s="1" t="s">
        <v>186</v>
      </c>
      <c r="L193" s="1" t="s">
        <v>187</v>
      </c>
      <c r="M193" s="1" t="s">
        <v>188</v>
      </c>
      <c r="N193" s="1" t="s">
        <v>189</v>
      </c>
      <c r="O193" s="1" t="s">
        <v>190</v>
      </c>
      <c r="P193" s="1" t="s">
        <v>191</v>
      </c>
      <c r="Q193" s="1" t="s">
        <v>192</v>
      </c>
      <c r="R193" s="1" t="s">
        <v>2</v>
      </c>
    </row>
    <row r="194" spans="1:18" x14ac:dyDescent="0.3">
      <c r="A194" s="1" t="s">
        <v>3</v>
      </c>
      <c r="B194" s="1">
        <v>0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</row>
    <row r="195" spans="1:18" x14ac:dyDescent="0.3">
      <c r="A195" s="1" t="s">
        <v>4</v>
      </c>
      <c r="B195" s="1">
        <v>526841000</v>
      </c>
      <c r="C195" s="1">
        <v>553693000</v>
      </c>
      <c r="D195" s="1">
        <v>558862000</v>
      </c>
      <c r="E195" s="1">
        <v>560018000</v>
      </c>
      <c r="F195" s="1">
        <v>603146000</v>
      </c>
      <c r="G195" s="1">
        <v>563426000</v>
      </c>
      <c r="H195" s="1">
        <v>569869000</v>
      </c>
      <c r="I195" s="1">
        <v>555392000</v>
      </c>
      <c r="J195" s="1">
        <v>571815000</v>
      </c>
      <c r="K195" s="1">
        <v>584697000</v>
      </c>
      <c r="L195" s="1">
        <v>587319000</v>
      </c>
      <c r="M195" s="1">
        <v>575160000</v>
      </c>
      <c r="N195" s="1">
        <v>585155000</v>
      </c>
      <c r="O195" s="1">
        <v>599481000</v>
      </c>
      <c r="P195" s="1">
        <v>602645000</v>
      </c>
      <c r="Q195" s="1">
        <v>586536000</v>
      </c>
      <c r="R195" s="1">
        <v>2373817000</v>
      </c>
    </row>
    <row r="196" spans="1:18" x14ac:dyDescent="0.3">
      <c r="A196" s="1" t="s">
        <v>5</v>
      </c>
      <c r="B196" s="1">
        <v>526841000</v>
      </c>
      <c r="C196" s="1">
        <v>553693000</v>
      </c>
      <c r="D196" s="1">
        <v>558862000</v>
      </c>
      <c r="E196" s="1">
        <v>560018000</v>
      </c>
      <c r="F196" s="1">
        <v>603146000</v>
      </c>
      <c r="G196" s="1">
        <v>563426000</v>
      </c>
      <c r="H196" s="1">
        <v>569869000</v>
      </c>
      <c r="I196" s="1">
        <v>555392000</v>
      </c>
      <c r="J196" s="1">
        <v>571815000</v>
      </c>
      <c r="K196" s="1">
        <v>584697000</v>
      </c>
      <c r="L196" s="1">
        <v>587319000</v>
      </c>
      <c r="M196" s="1">
        <v>575160000</v>
      </c>
      <c r="N196" s="1">
        <v>585155000</v>
      </c>
      <c r="O196" s="1">
        <v>599481000</v>
      </c>
      <c r="P196" s="1">
        <v>602645000</v>
      </c>
      <c r="Q196" s="1">
        <v>586536000</v>
      </c>
      <c r="R196" s="1">
        <v>2373817000</v>
      </c>
    </row>
    <row r="197" spans="1:18" x14ac:dyDescent="0.3">
      <c r="A197" s="1" t="s">
        <v>6</v>
      </c>
      <c r="B197" s="1">
        <v>125191000</v>
      </c>
      <c r="C197" s="1">
        <v>130773000</v>
      </c>
      <c r="D197" s="1">
        <v>126933000</v>
      </c>
      <c r="E197" s="1">
        <v>128838000</v>
      </c>
      <c r="F197" s="1">
        <v>140084000</v>
      </c>
      <c r="G197" s="1">
        <v>129139000</v>
      </c>
      <c r="H197" s="1">
        <v>128781000</v>
      </c>
      <c r="I197" s="1">
        <v>127453000</v>
      </c>
      <c r="J197" s="1">
        <v>134015000</v>
      </c>
      <c r="K197" s="1">
        <v>134220000</v>
      </c>
      <c r="L197" s="1">
        <v>131671000</v>
      </c>
      <c r="M197" s="1">
        <v>132168000</v>
      </c>
      <c r="N197" s="1">
        <v>134821000</v>
      </c>
      <c r="O197" s="1">
        <v>136187000</v>
      </c>
      <c r="P197" s="1">
        <v>134438000</v>
      </c>
      <c r="Q197" s="1">
        <v>132941000</v>
      </c>
      <c r="R197" s="1">
        <v>538387000</v>
      </c>
    </row>
    <row r="198" spans="1:18" x14ac:dyDescent="0.3">
      <c r="A198" s="1" t="s">
        <v>7</v>
      </c>
      <c r="B198" s="1">
        <v>401650000</v>
      </c>
      <c r="C198" s="1">
        <v>422920000</v>
      </c>
      <c r="D198" s="1">
        <v>431929000</v>
      </c>
      <c r="E198" s="1">
        <v>431180000</v>
      </c>
      <c r="F198" s="1">
        <v>463062000</v>
      </c>
      <c r="G198" s="1">
        <v>434287000</v>
      </c>
      <c r="H198" s="1">
        <v>441088000</v>
      </c>
      <c r="I198" s="1">
        <v>427939000</v>
      </c>
      <c r="J198" s="1">
        <v>437800000</v>
      </c>
      <c r="K198" s="1">
        <v>450477000</v>
      </c>
      <c r="L198" s="1">
        <v>455648000</v>
      </c>
      <c r="M198" s="1">
        <v>442992000</v>
      </c>
      <c r="N198" s="1">
        <v>450334000</v>
      </c>
      <c r="O198" s="1">
        <v>463294000</v>
      </c>
      <c r="P198" s="1">
        <v>468207000</v>
      </c>
      <c r="Q198" s="1">
        <v>453595000</v>
      </c>
      <c r="R198" s="1">
        <v>1835430000</v>
      </c>
    </row>
    <row r="199" spans="1:18" x14ac:dyDescent="0.3">
      <c r="A199" s="1" t="s">
        <v>8</v>
      </c>
      <c r="B199" s="1">
        <v>0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</row>
    <row r="200" spans="1:18" x14ac:dyDescent="0.3">
      <c r="A200" s="31" t="s">
        <v>9</v>
      </c>
      <c r="B200" s="1">
        <v>173053000</v>
      </c>
      <c r="C200" s="1">
        <v>185658000</v>
      </c>
      <c r="D200" s="1">
        <v>185211000</v>
      </c>
      <c r="E200" s="1">
        <v>186567000</v>
      </c>
      <c r="F200" s="1">
        <v>202562000</v>
      </c>
      <c r="G200" s="1">
        <v>193835000</v>
      </c>
      <c r="H200" s="1">
        <v>193063000</v>
      </c>
      <c r="I200" s="1">
        <v>193466000</v>
      </c>
      <c r="J200" s="1">
        <v>197231000</v>
      </c>
      <c r="K200" s="1">
        <v>209575000</v>
      </c>
      <c r="L200" s="1">
        <v>211408000</v>
      </c>
      <c r="M200" s="1">
        <v>203449000</v>
      </c>
      <c r="N200" s="1">
        <v>209702000</v>
      </c>
      <c r="O200" s="1">
        <v>217310000</v>
      </c>
      <c r="P200" s="1">
        <v>217921000</v>
      </c>
      <c r="Q200" s="1">
        <v>213600000</v>
      </c>
      <c r="R200" s="1">
        <v>858533000</v>
      </c>
    </row>
    <row r="201" spans="1:18" x14ac:dyDescent="0.3">
      <c r="A201" s="1" t="s">
        <v>10</v>
      </c>
      <c r="B201" s="1">
        <v>35705000</v>
      </c>
      <c r="C201" s="1">
        <v>35337000</v>
      </c>
      <c r="D201" s="1">
        <v>35785000</v>
      </c>
      <c r="E201" s="1">
        <v>36057000</v>
      </c>
      <c r="F201" s="1">
        <v>38863000</v>
      </c>
      <c r="G201" s="1">
        <v>36287000</v>
      </c>
      <c r="H201" s="1">
        <v>35295000</v>
      </c>
      <c r="I201" s="1">
        <v>35364000</v>
      </c>
      <c r="J201" s="1">
        <v>34587000</v>
      </c>
      <c r="K201" s="1">
        <v>39274000</v>
      </c>
      <c r="L201" s="1">
        <v>41423000</v>
      </c>
      <c r="M201" s="1">
        <v>37469000</v>
      </c>
      <c r="N201" s="1">
        <v>36604000</v>
      </c>
      <c r="O201" s="1">
        <v>39123000</v>
      </c>
      <c r="P201" s="1">
        <v>37247000</v>
      </c>
      <c r="Q201" s="1">
        <v>39746000</v>
      </c>
      <c r="R201" s="1">
        <v>152720000</v>
      </c>
    </row>
    <row r="202" spans="1:18" x14ac:dyDescent="0.3">
      <c r="A202" s="1" t="s">
        <v>11</v>
      </c>
      <c r="B202" s="1">
        <v>208758000</v>
      </c>
      <c r="C202" s="1">
        <v>220995000</v>
      </c>
      <c r="D202" s="1">
        <v>220996000</v>
      </c>
      <c r="E202" s="1">
        <v>222624000</v>
      </c>
      <c r="F202" s="1">
        <v>241425000</v>
      </c>
      <c r="G202" s="1">
        <v>230122000</v>
      </c>
      <c r="H202" s="1">
        <v>228358000</v>
      </c>
      <c r="I202" s="1">
        <v>228830000</v>
      </c>
      <c r="J202" s="1">
        <v>231818000</v>
      </c>
      <c r="K202" s="1">
        <v>248849000</v>
      </c>
      <c r="L202" s="1">
        <v>252831000</v>
      </c>
      <c r="M202" s="1">
        <v>240918000</v>
      </c>
      <c r="N202" s="1">
        <v>246306000</v>
      </c>
      <c r="O202" s="1">
        <v>256433000</v>
      </c>
      <c r="P202" s="1">
        <v>255168000</v>
      </c>
      <c r="Q202" s="1">
        <v>253346000</v>
      </c>
      <c r="R202" s="1">
        <v>1011253000</v>
      </c>
    </row>
    <row r="203" spans="1:18" x14ac:dyDescent="0.3">
      <c r="A203" s="1" t="s">
        <v>12</v>
      </c>
      <c r="B203" s="1">
        <v>0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</row>
    <row r="204" spans="1:18" x14ac:dyDescent="0.3">
      <c r="A204" s="1" t="s">
        <v>13</v>
      </c>
      <c r="B204" s="31">
        <v>208758000</v>
      </c>
      <c r="C204" s="1">
        <v>220995000</v>
      </c>
      <c r="D204" s="1">
        <v>220996000</v>
      </c>
      <c r="E204" s="1">
        <v>222624000</v>
      </c>
      <c r="F204" s="1">
        <v>241425000</v>
      </c>
      <c r="G204" s="1">
        <v>230122000</v>
      </c>
      <c r="H204" s="1">
        <v>228358000</v>
      </c>
      <c r="I204" s="1">
        <v>228830000</v>
      </c>
      <c r="J204" s="1">
        <v>231818000</v>
      </c>
      <c r="K204" s="1">
        <v>248849000</v>
      </c>
      <c r="L204" s="1">
        <v>252831000</v>
      </c>
      <c r="M204" s="1">
        <v>240918000</v>
      </c>
      <c r="N204" s="1">
        <v>246306000</v>
      </c>
      <c r="O204" s="1">
        <v>256433000</v>
      </c>
      <c r="P204" s="1">
        <v>255168000</v>
      </c>
      <c r="Q204" s="1">
        <v>253346000</v>
      </c>
      <c r="R204" s="1">
        <v>1011253000</v>
      </c>
    </row>
    <row r="205" spans="1:18" x14ac:dyDescent="0.3">
      <c r="A205" s="1" t="s">
        <v>14</v>
      </c>
      <c r="B205" s="1">
        <v>0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</row>
    <row r="206" spans="1:18" x14ac:dyDescent="0.3">
      <c r="A206" s="1" t="s">
        <v>15</v>
      </c>
      <c r="B206" s="31">
        <v>21911000</v>
      </c>
      <c r="C206" s="1">
        <v>21464000</v>
      </c>
      <c r="D206" s="1">
        <v>21461000</v>
      </c>
      <c r="E206" s="1">
        <v>21634000</v>
      </c>
      <c r="F206" s="1">
        <v>23451000</v>
      </c>
      <c r="G206" s="1">
        <v>23196000</v>
      </c>
      <c r="H206" s="1">
        <v>23297000</v>
      </c>
      <c r="I206" s="1">
        <v>22999000</v>
      </c>
      <c r="J206" s="31">
        <v>23237000</v>
      </c>
      <c r="K206" s="1">
        <v>24002000</v>
      </c>
      <c r="L206" s="1">
        <v>23727000</v>
      </c>
      <c r="M206" s="1">
        <v>24090000</v>
      </c>
      <c r="N206" s="1">
        <v>24157000</v>
      </c>
      <c r="O206" s="1">
        <v>21362000</v>
      </c>
      <c r="P206" s="1">
        <v>21659000</v>
      </c>
      <c r="Q206" s="1">
        <v>21342000</v>
      </c>
      <c r="R206" s="1">
        <v>88520000</v>
      </c>
    </row>
    <row r="207" spans="1:18" x14ac:dyDescent="0.3">
      <c r="A207" s="1" t="s">
        <v>16</v>
      </c>
      <c r="B207" s="1">
        <v>0</v>
      </c>
      <c r="C207" s="1">
        <v>0</v>
      </c>
      <c r="D207" s="1">
        <v>0</v>
      </c>
      <c r="E207" s="1">
        <v>0</v>
      </c>
      <c r="F207" s="1">
        <v>114000</v>
      </c>
      <c r="G207" s="1">
        <v>786000</v>
      </c>
      <c r="H207" s="1">
        <v>445000</v>
      </c>
      <c r="I207" s="1">
        <v>0</v>
      </c>
      <c r="J207" s="1">
        <v>9112000</v>
      </c>
      <c r="K207" s="1">
        <v>0</v>
      </c>
      <c r="L207" s="1">
        <v>2583000</v>
      </c>
      <c r="M207" s="1">
        <v>263000</v>
      </c>
      <c r="N207" s="1">
        <v>15015000</v>
      </c>
      <c r="O207" s="1">
        <v>0</v>
      </c>
      <c r="P207" s="1">
        <v>0</v>
      </c>
      <c r="Q207" s="1">
        <v>0</v>
      </c>
      <c r="R207" s="1">
        <v>15015000</v>
      </c>
    </row>
    <row r="208" spans="1:18" x14ac:dyDescent="0.3">
      <c r="A208" s="1" t="s">
        <v>17</v>
      </c>
      <c r="B208" s="31">
        <v>132186000</v>
      </c>
      <c r="C208" s="1">
        <v>131867000</v>
      </c>
      <c r="D208" s="1">
        <v>134282000</v>
      </c>
      <c r="E208" s="1">
        <v>136859000</v>
      </c>
      <c r="F208" s="1">
        <v>150926000</v>
      </c>
      <c r="G208" s="1">
        <v>136620000</v>
      </c>
      <c r="H208" s="1">
        <v>138770000</v>
      </c>
      <c r="I208" s="1">
        <v>141793000</v>
      </c>
      <c r="J208" s="31">
        <v>148886000</v>
      </c>
      <c r="K208" s="1">
        <v>146075000</v>
      </c>
      <c r="L208" s="1">
        <v>141964000</v>
      </c>
      <c r="M208" s="1">
        <v>144226000</v>
      </c>
      <c r="N208" s="1">
        <v>145497000</v>
      </c>
      <c r="O208" s="1">
        <v>155351000</v>
      </c>
      <c r="P208" s="1">
        <v>151281000</v>
      </c>
      <c r="Q208" s="1">
        <v>151943000</v>
      </c>
      <c r="R208" s="1">
        <v>604072000</v>
      </c>
    </row>
    <row r="209" spans="1:23" x14ac:dyDescent="0.3">
      <c r="A209" s="1" t="s">
        <v>18</v>
      </c>
      <c r="B209" s="1">
        <v>362855000</v>
      </c>
      <c r="C209" s="1">
        <v>374326000</v>
      </c>
      <c r="D209" s="1">
        <v>376739000</v>
      </c>
      <c r="E209" s="1">
        <v>381117000</v>
      </c>
      <c r="F209" s="1">
        <v>415916000</v>
      </c>
      <c r="G209" s="1">
        <v>390724000</v>
      </c>
      <c r="H209" s="1">
        <v>390870000</v>
      </c>
      <c r="I209" s="1">
        <v>393622000</v>
      </c>
      <c r="J209" s="31">
        <v>413053000</v>
      </c>
      <c r="K209" s="1">
        <v>418926000</v>
      </c>
      <c r="L209" s="1">
        <v>421105000</v>
      </c>
      <c r="M209" s="1">
        <v>409497000</v>
      </c>
      <c r="N209" s="1">
        <v>430975000</v>
      </c>
      <c r="O209" s="1">
        <v>433146000</v>
      </c>
      <c r="P209" s="1">
        <v>428108000</v>
      </c>
      <c r="Q209" s="1">
        <v>426631000</v>
      </c>
      <c r="R209" s="1">
        <v>1718860000</v>
      </c>
    </row>
    <row r="211" spans="1:23" x14ac:dyDescent="0.3">
      <c r="A211" s="1" t="s">
        <v>19</v>
      </c>
      <c r="B211" s="1">
        <v>488046000</v>
      </c>
      <c r="C211" s="1">
        <v>505099000</v>
      </c>
      <c r="D211" s="1">
        <v>503672000</v>
      </c>
      <c r="E211" s="1">
        <v>509955000</v>
      </c>
      <c r="F211" s="1">
        <v>556000000</v>
      </c>
      <c r="G211" s="1">
        <v>519863000</v>
      </c>
      <c r="H211" s="1">
        <v>519651000</v>
      </c>
      <c r="I211" s="1">
        <v>521075000</v>
      </c>
      <c r="J211" s="1">
        <v>547068000</v>
      </c>
      <c r="K211" s="1">
        <v>553146000</v>
      </c>
      <c r="L211" s="1">
        <v>552776000</v>
      </c>
      <c r="M211" s="1">
        <v>541665000</v>
      </c>
      <c r="N211" s="1">
        <v>565796000</v>
      </c>
      <c r="O211" s="1">
        <v>569333000</v>
      </c>
      <c r="P211" s="1">
        <v>562546000</v>
      </c>
      <c r="Q211" s="1">
        <v>559572000</v>
      </c>
      <c r="R211" s="1">
        <v>2257247000</v>
      </c>
    </row>
    <row r="212" spans="1:23" x14ac:dyDescent="0.3">
      <c r="A212" s="1" t="s">
        <v>20</v>
      </c>
      <c r="B212" s="1">
        <v>488046000</v>
      </c>
      <c r="C212" s="1">
        <v>505099000</v>
      </c>
      <c r="D212" s="1">
        <v>503672000</v>
      </c>
      <c r="E212" s="1">
        <v>509955000</v>
      </c>
      <c r="F212" s="1">
        <v>556000000</v>
      </c>
      <c r="G212" s="1">
        <v>519863000</v>
      </c>
      <c r="H212" s="1">
        <v>519651000</v>
      </c>
      <c r="I212" s="1">
        <v>521075000</v>
      </c>
      <c r="J212" s="1">
        <v>547068000</v>
      </c>
      <c r="K212" s="1">
        <v>553146000</v>
      </c>
      <c r="L212" s="1">
        <v>552776000</v>
      </c>
      <c r="M212" s="1">
        <v>541665000</v>
      </c>
      <c r="N212" s="1">
        <v>565796000</v>
      </c>
      <c r="O212" s="1">
        <v>569333000</v>
      </c>
      <c r="P212" s="1">
        <v>562546000</v>
      </c>
      <c r="Q212" s="1">
        <v>559572000</v>
      </c>
      <c r="R212" s="1">
        <v>2257247000</v>
      </c>
    </row>
    <row r="213" spans="1:23" x14ac:dyDescent="0.3">
      <c r="A213" s="1" t="s">
        <v>21</v>
      </c>
      <c r="B213" s="1">
        <v>60706000</v>
      </c>
      <c r="C213" s="1">
        <v>70058000</v>
      </c>
      <c r="D213" s="1">
        <v>76651000</v>
      </c>
      <c r="E213" s="1">
        <v>71697000</v>
      </c>
      <c r="F213" s="1">
        <v>70597000</v>
      </c>
      <c r="G213" s="1">
        <v>66759000</v>
      </c>
      <c r="H213" s="1">
        <v>73515000</v>
      </c>
      <c r="I213" s="1">
        <v>57316000</v>
      </c>
      <c r="J213" s="1">
        <v>47984000</v>
      </c>
      <c r="K213" s="1">
        <v>55553000</v>
      </c>
      <c r="L213" s="1">
        <v>58270000</v>
      </c>
      <c r="M213" s="1">
        <v>57585000</v>
      </c>
      <c r="N213" s="1">
        <v>43516000</v>
      </c>
      <c r="O213" s="1">
        <v>51510000</v>
      </c>
      <c r="P213" s="1">
        <v>61758000</v>
      </c>
      <c r="Q213" s="1">
        <v>48306000</v>
      </c>
      <c r="R213" s="1">
        <v>205090000</v>
      </c>
    </row>
    <row r="214" spans="1:23" x14ac:dyDescent="0.3">
      <c r="A214" s="1" t="s">
        <v>22</v>
      </c>
      <c r="B214" s="1">
        <v>38795000</v>
      </c>
      <c r="C214" s="1">
        <v>48594000</v>
      </c>
      <c r="D214" s="1">
        <v>55190000</v>
      </c>
      <c r="E214" s="1">
        <v>50063000</v>
      </c>
      <c r="F214" s="1">
        <v>47146000</v>
      </c>
      <c r="G214" s="1">
        <v>43563000</v>
      </c>
      <c r="H214" s="1">
        <v>50218000</v>
      </c>
      <c r="I214" s="1">
        <v>34317000</v>
      </c>
      <c r="J214" s="1">
        <v>24747000</v>
      </c>
      <c r="K214" s="1">
        <v>31551000</v>
      </c>
      <c r="L214" s="1">
        <v>34543000</v>
      </c>
      <c r="M214" s="1">
        <v>33495000</v>
      </c>
      <c r="N214" s="1">
        <v>19359000</v>
      </c>
      <c r="O214" s="1">
        <v>30148000</v>
      </c>
      <c r="P214" s="1">
        <v>40099000</v>
      </c>
      <c r="Q214" s="1">
        <v>26964000</v>
      </c>
      <c r="R214" s="1">
        <v>116570000</v>
      </c>
    </row>
    <row r="215" spans="1:23" x14ac:dyDescent="0.3">
      <c r="A215" s="1" t="s">
        <v>23</v>
      </c>
      <c r="B215" s="1">
        <v>38795000</v>
      </c>
      <c r="C215" s="1">
        <v>48594000</v>
      </c>
      <c r="D215" s="1">
        <v>55190000</v>
      </c>
      <c r="E215" s="1">
        <v>50063000</v>
      </c>
      <c r="F215" s="1">
        <v>47146000</v>
      </c>
      <c r="G215" s="1">
        <v>43563000</v>
      </c>
      <c r="H215" s="1">
        <v>50218000</v>
      </c>
      <c r="I215" s="1">
        <v>34317000</v>
      </c>
      <c r="J215" s="1">
        <v>24747000</v>
      </c>
      <c r="K215" s="1">
        <v>31551000</v>
      </c>
      <c r="L215" s="1">
        <v>34543000</v>
      </c>
      <c r="M215" s="1">
        <v>33495000</v>
      </c>
      <c r="N215" s="1">
        <v>19359000</v>
      </c>
      <c r="O215" s="1">
        <v>30148000</v>
      </c>
      <c r="P215" s="1">
        <v>40099000</v>
      </c>
      <c r="Q215" s="1">
        <v>26964000</v>
      </c>
      <c r="R215" s="1">
        <v>116570000</v>
      </c>
    </row>
    <row r="216" spans="1:23" x14ac:dyDescent="0.3">
      <c r="A216" s="1" t="s">
        <v>24</v>
      </c>
      <c r="B216" s="87">
        <v>-1845000</v>
      </c>
      <c r="C216" s="87">
        <v>-2304000</v>
      </c>
      <c r="D216" s="87">
        <v>-2181000</v>
      </c>
      <c r="E216" s="87">
        <v>-2477000</v>
      </c>
      <c r="F216" s="87">
        <v>-2263000</v>
      </c>
      <c r="G216" s="87">
        <v>-1256000</v>
      </c>
      <c r="H216" s="87">
        <v>-1570000</v>
      </c>
      <c r="I216" s="87">
        <v>-1600000</v>
      </c>
      <c r="J216" s="87">
        <v>-1474000</v>
      </c>
      <c r="K216" s="87">
        <v>-1417000</v>
      </c>
      <c r="L216" s="87">
        <v>-1869000</v>
      </c>
      <c r="M216" s="87">
        <v>-1732000</v>
      </c>
      <c r="N216" s="87">
        <v>-1765000</v>
      </c>
      <c r="O216" s="87">
        <v>0</v>
      </c>
      <c r="P216" s="87">
        <v>-25000</v>
      </c>
      <c r="Q216" s="87">
        <v>0</v>
      </c>
      <c r="R216" s="87">
        <v>-1790000</v>
      </c>
    </row>
    <row r="217" spans="1:23" x14ac:dyDescent="0.3">
      <c r="A217" s="1" t="s">
        <v>25</v>
      </c>
      <c r="B217" s="1">
        <v>0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2000</v>
      </c>
      <c r="P217" s="1">
        <v>0</v>
      </c>
      <c r="Q217" s="1">
        <v>6000</v>
      </c>
      <c r="R217" s="1">
        <v>0</v>
      </c>
    </row>
    <row r="218" spans="1:23" x14ac:dyDescent="0.3">
      <c r="A218" s="1" t="s">
        <v>26</v>
      </c>
      <c r="B218" s="1">
        <v>0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-1417000</v>
      </c>
      <c r="L218" s="1">
        <v>0</v>
      </c>
      <c r="M218" s="1">
        <v>-1732000</v>
      </c>
      <c r="N218" s="1">
        <v>-1765000</v>
      </c>
      <c r="O218" s="31">
        <v>2000</v>
      </c>
      <c r="P218" s="31">
        <v>0</v>
      </c>
      <c r="Q218" s="31">
        <v>6000</v>
      </c>
      <c r="R218" s="1">
        <v>-1757000</v>
      </c>
    </row>
    <row r="219" spans="1:23" x14ac:dyDescent="0.3">
      <c r="A219" s="1" t="s">
        <v>27</v>
      </c>
      <c r="B219" s="1">
        <v>0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-89000</v>
      </c>
      <c r="L219" s="1">
        <v>-1039000</v>
      </c>
      <c r="M219" s="1">
        <v>-1558000</v>
      </c>
      <c r="N219" s="1">
        <v>-2068000</v>
      </c>
      <c r="O219" s="31">
        <v>-1450000</v>
      </c>
      <c r="P219" s="31">
        <v>-1644000</v>
      </c>
      <c r="Q219" s="31">
        <v>-10345000</v>
      </c>
      <c r="R219" s="1">
        <v>-15507000</v>
      </c>
    </row>
    <row r="220" spans="1:23" x14ac:dyDescent="0.3">
      <c r="A220" s="1" t="s">
        <v>28</v>
      </c>
      <c r="B220" s="1">
        <v>0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-479000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T220" s="86"/>
      <c r="U220" s="86"/>
      <c r="V220" s="86"/>
      <c r="W220" s="86"/>
    </row>
    <row r="221" spans="1:23" x14ac:dyDescent="0.3">
      <c r="A221" s="31" t="s">
        <v>29</v>
      </c>
      <c r="B221" s="31">
        <v>-1845000</v>
      </c>
      <c r="C221" s="31">
        <v>-2304000</v>
      </c>
      <c r="D221" s="31">
        <v>-2181000</v>
      </c>
      <c r="E221" s="31">
        <v>-2477000</v>
      </c>
      <c r="F221" s="31">
        <v>-2263000</v>
      </c>
      <c r="G221" s="31">
        <v>-1256000</v>
      </c>
      <c r="H221" s="31">
        <v>-1570000</v>
      </c>
      <c r="I221" s="31">
        <v>-1600000</v>
      </c>
      <c r="J221" s="31">
        <v>-1953000</v>
      </c>
      <c r="K221" s="31">
        <v>-1506000</v>
      </c>
      <c r="L221" s="31">
        <v>-2908000</v>
      </c>
      <c r="M221" s="31">
        <v>-3290000</v>
      </c>
      <c r="N221" s="31">
        <v>-3833000</v>
      </c>
      <c r="O221" s="31">
        <v>-1448000</v>
      </c>
      <c r="P221" s="31">
        <v>-1669000</v>
      </c>
      <c r="Q221" s="31">
        <v>-10339000</v>
      </c>
      <c r="R221" s="31">
        <v>-17289000</v>
      </c>
    </row>
    <row r="222" spans="1:23" x14ac:dyDescent="0.3">
      <c r="A222" s="1" t="s">
        <v>30</v>
      </c>
      <c r="B222" s="1">
        <v>36950000</v>
      </c>
      <c r="C222" s="1">
        <v>46290000</v>
      </c>
      <c r="D222" s="1">
        <v>53009000</v>
      </c>
      <c r="E222" s="1">
        <v>47586000</v>
      </c>
      <c r="F222" s="1">
        <v>44883000</v>
      </c>
      <c r="G222" s="1">
        <v>42307000</v>
      </c>
      <c r="H222" s="1">
        <v>48648000</v>
      </c>
      <c r="I222" s="1">
        <v>32717000</v>
      </c>
      <c r="J222" s="1">
        <v>22794000</v>
      </c>
      <c r="K222" s="1">
        <v>30045000</v>
      </c>
      <c r="L222" s="1">
        <v>31635000</v>
      </c>
      <c r="M222" s="1">
        <v>30205000</v>
      </c>
      <c r="N222" s="1">
        <v>15526000</v>
      </c>
      <c r="O222" s="1">
        <v>28700000</v>
      </c>
      <c r="P222" s="1">
        <v>38430000</v>
      </c>
      <c r="Q222" s="1">
        <v>16625000</v>
      </c>
      <c r="R222" s="1">
        <v>99281000</v>
      </c>
    </row>
    <row r="223" spans="1:23" x14ac:dyDescent="0.3">
      <c r="A223" s="1" t="s">
        <v>31</v>
      </c>
      <c r="B223" s="1">
        <v>9750000</v>
      </c>
      <c r="C223" s="1">
        <v>12336000</v>
      </c>
      <c r="D223" s="1">
        <v>14424000</v>
      </c>
      <c r="E223" s="1">
        <v>13012000</v>
      </c>
      <c r="F223" s="1">
        <v>12502000</v>
      </c>
      <c r="G223" s="1">
        <v>7264000</v>
      </c>
      <c r="H223" s="1">
        <v>10482000</v>
      </c>
      <c r="I223" s="1">
        <v>6272000</v>
      </c>
      <c r="J223" s="1">
        <v>-34944000</v>
      </c>
      <c r="K223" s="1">
        <v>4016000</v>
      </c>
      <c r="L223" s="1">
        <v>3282000</v>
      </c>
      <c r="M223" s="1">
        <v>1730000</v>
      </c>
      <c r="N223" s="1">
        <v>-652000</v>
      </c>
      <c r="O223" s="1">
        <v>1716000</v>
      </c>
      <c r="P223" s="1">
        <v>2920000</v>
      </c>
      <c r="Q223" s="1">
        <v>535000</v>
      </c>
      <c r="R223" s="1">
        <v>4519000</v>
      </c>
    </row>
    <row r="224" spans="1:23" x14ac:dyDescent="0.3">
      <c r="A224" s="1" t="s">
        <v>32</v>
      </c>
      <c r="B224" s="1">
        <v>27200000</v>
      </c>
      <c r="C224" s="1">
        <v>33954000</v>
      </c>
      <c r="D224" s="1">
        <v>38585000</v>
      </c>
      <c r="E224" s="1">
        <v>34574000</v>
      </c>
      <c r="F224" s="1">
        <v>32381000</v>
      </c>
      <c r="G224" s="1">
        <v>35043000</v>
      </c>
      <c r="H224" s="1">
        <v>38166000</v>
      </c>
      <c r="I224" s="1">
        <v>26445000</v>
      </c>
      <c r="J224" s="1">
        <v>57738000</v>
      </c>
      <c r="K224" s="1">
        <v>26029000</v>
      </c>
      <c r="L224" s="1">
        <v>28353000</v>
      </c>
      <c r="M224" s="1">
        <v>28475000</v>
      </c>
      <c r="N224" s="1">
        <v>16178000</v>
      </c>
      <c r="O224" s="1">
        <v>26984000</v>
      </c>
      <c r="P224" s="1">
        <v>35510000</v>
      </c>
      <c r="Q224" s="1">
        <v>16090000</v>
      </c>
      <c r="R224" s="1">
        <v>94762000</v>
      </c>
    </row>
    <row r="225" spans="1:18" x14ac:dyDescent="0.3">
      <c r="A225" s="1" t="s">
        <v>33</v>
      </c>
      <c r="B225" s="1">
        <v>0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</row>
    <row r="226" spans="1:18" x14ac:dyDescent="0.3">
      <c r="A226" s="1" t="s">
        <v>34</v>
      </c>
      <c r="B226" s="1">
        <v>0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</row>
    <row r="227" spans="1:18" x14ac:dyDescent="0.3">
      <c r="A227" s="1" t="s">
        <v>35</v>
      </c>
      <c r="B227" s="1">
        <v>0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</row>
    <row r="228" spans="1:18" x14ac:dyDescent="0.3">
      <c r="A228" s="1" t="s">
        <v>36</v>
      </c>
      <c r="B228" s="1">
        <v>27200000</v>
      </c>
      <c r="C228" s="1">
        <v>33954000</v>
      </c>
      <c r="D228" s="1">
        <v>38585000</v>
      </c>
      <c r="E228" s="1">
        <v>34574000</v>
      </c>
      <c r="F228" s="1">
        <v>32381000</v>
      </c>
      <c r="G228" s="1">
        <v>35043000</v>
      </c>
      <c r="H228" s="1">
        <v>38166000</v>
      </c>
      <c r="I228" s="1">
        <v>26445000</v>
      </c>
      <c r="J228" s="1">
        <v>57738000</v>
      </c>
      <c r="K228" s="1">
        <v>26029000</v>
      </c>
      <c r="L228" s="1">
        <v>28353000</v>
      </c>
      <c r="M228" s="1">
        <v>28475000</v>
      </c>
      <c r="N228" s="1">
        <v>16178000</v>
      </c>
      <c r="O228" s="1">
        <v>26984000</v>
      </c>
      <c r="P228" s="1">
        <v>35510000</v>
      </c>
      <c r="Q228" s="1">
        <v>16090000</v>
      </c>
      <c r="R228" s="1">
        <v>94762000</v>
      </c>
    </row>
    <row r="229" spans="1:18" x14ac:dyDescent="0.3">
      <c r="A229" s="1" t="s">
        <v>37</v>
      </c>
      <c r="B229" s="1">
        <v>0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</row>
    <row r="230" spans="1:18" x14ac:dyDescent="0.3">
      <c r="A230" s="1" t="s">
        <v>38</v>
      </c>
      <c r="B230" s="1">
        <v>0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</row>
    <row r="231" spans="1:18" x14ac:dyDescent="0.3">
      <c r="A231" s="1" t="s">
        <v>39</v>
      </c>
      <c r="B231" s="1">
        <v>27200000</v>
      </c>
      <c r="C231" s="1">
        <v>33954000</v>
      </c>
      <c r="D231" s="1">
        <v>38585000</v>
      </c>
      <c r="E231" s="1">
        <v>34574000</v>
      </c>
      <c r="F231" s="1">
        <v>32381000</v>
      </c>
      <c r="G231" s="1">
        <v>35043000</v>
      </c>
      <c r="H231" s="1">
        <v>38166000</v>
      </c>
      <c r="I231" s="1">
        <v>26445000</v>
      </c>
      <c r="J231" s="1">
        <v>57738000</v>
      </c>
      <c r="K231" s="1">
        <v>26029000</v>
      </c>
      <c r="L231" s="1">
        <v>28353000</v>
      </c>
      <c r="M231" s="1">
        <v>28475000</v>
      </c>
      <c r="N231" s="1">
        <v>16178000</v>
      </c>
      <c r="O231" s="1">
        <v>26984000</v>
      </c>
      <c r="P231" s="1">
        <v>35510000</v>
      </c>
      <c r="Q231" s="1">
        <v>16090000</v>
      </c>
      <c r="R231" s="1">
        <v>94762000</v>
      </c>
    </row>
    <row r="232" spans="1:18" x14ac:dyDescent="0.3">
      <c r="A232" s="1" t="s">
        <v>40</v>
      </c>
      <c r="B232" s="1">
        <v>0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</row>
    <row r="233" spans="1:18" x14ac:dyDescent="0.3">
      <c r="A233" s="1" t="s">
        <v>41</v>
      </c>
      <c r="B233" s="1">
        <v>27200000</v>
      </c>
      <c r="C233" s="1">
        <v>33954000</v>
      </c>
      <c r="D233" s="1">
        <v>38585000</v>
      </c>
      <c r="E233" s="1">
        <v>34574000</v>
      </c>
      <c r="F233" s="1">
        <v>32381000</v>
      </c>
      <c r="G233" s="1">
        <v>35043000</v>
      </c>
      <c r="H233" s="1">
        <v>38166000</v>
      </c>
      <c r="I233" s="1">
        <v>26445000</v>
      </c>
      <c r="J233" s="1">
        <v>57738000</v>
      </c>
      <c r="K233" s="1">
        <v>26029000</v>
      </c>
      <c r="L233" s="1">
        <v>28353000</v>
      </c>
      <c r="M233" s="1">
        <v>28475000</v>
      </c>
      <c r="N233" s="1">
        <v>16178000</v>
      </c>
      <c r="O233" s="1">
        <v>26984000</v>
      </c>
      <c r="P233" s="1">
        <v>35510000</v>
      </c>
      <c r="Q233" s="1">
        <v>16090000</v>
      </c>
      <c r="R233" s="1">
        <v>94762000</v>
      </c>
    </row>
    <row r="234" spans="1:18" x14ac:dyDescent="0.3">
      <c r="A234" s="1" t="s">
        <v>42</v>
      </c>
      <c r="B234" s="1">
        <v>0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</row>
    <row r="235" spans="1:18" x14ac:dyDescent="0.3">
      <c r="A235" s="1" t="s">
        <v>43</v>
      </c>
      <c r="B235" s="1">
        <v>27200000</v>
      </c>
      <c r="C235" s="1">
        <v>33954000</v>
      </c>
      <c r="D235" s="1">
        <v>38585000</v>
      </c>
      <c r="E235" s="1">
        <v>34574000</v>
      </c>
      <c r="F235" s="1">
        <v>32381000</v>
      </c>
      <c r="G235" s="1">
        <v>35043000</v>
      </c>
      <c r="H235" s="1">
        <v>38166000</v>
      </c>
      <c r="I235" s="1">
        <v>26445000</v>
      </c>
      <c r="J235" s="1">
        <v>57738000</v>
      </c>
      <c r="K235" s="1">
        <v>26029000</v>
      </c>
      <c r="L235" s="1">
        <v>28353000</v>
      </c>
      <c r="M235" s="1">
        <v>28475000</v>
      </c>
      <c r="N235" s="1">
        <v>16178000</v>
      </c>
      <c r="O235" s="1">
        <v>26984000</v>
      </c>
      <c r="P235" s="1">
        <v>35510000</v>
      </c>
      <c r="Q235" s="1">
        <v>16090000</v>
      </c>
      <c r="R235" s="1">
        <v>94762000</v>
      </c>
    </row>
    <row r="236" spans="1:18" x14ac:dyDescent="0.3">
      <c r="A236" s="1" t="s">
        <v>44</v>
      </c>
      <c r="B236" s="1">
        <v>0.56000000000000005</v>
      </c>
      <c r="C236" s="1">
        <v>0.7</v>
      </c>
      <c r="D236" s="1">
        <v>0.8</v>
      </c>
      <c r="E236" s="1">
        <v>0.72</v>
      </c>
      <c r="F236" s="1">
        <v>0.68</v>
      </c>
      <c r="G236" s="1">
        <v>0.74</v>
      </c>
      <c r="H236" s="1">
        <v>0.8</v>
      </c>
      <c r="I236" s="1">
        <v>0.56999999999999995</v>
      </c>
      <c r="J236" s="1">
        <v>1.26</v>
      </c>
      <c r="K236" s="1">
        <v>0.56999999999999995</v>
      </c>
      <c r="L236" s="1">
        <v>0.62</v>
      </c>
      <c r="M236" s="1">
        <v>0.63</v>
      </c>
      <c r="N236" s="1">
        <v>0.36</v>
      </c>
      <c r="O236" s="1">
        <v>0.61</v>
      </c>
      <c r="P236" s="1">
        <v>0.8</v>
      </c>
      <c r="Q236" s="1">
        <v>0.37</v>
      </c>
      <c r="R236" s="1">
        <v>2.14</v>
      </c>
    </row>
    <row r="237" spans="1:18" x14ac:dyDescent="0.3">
      <c r="A237" s="1" t="s">
        <v>45</v>
      </c>
      <c r="B237" s="1">
        <v>0.54</v>
      </c>
      <c r="C237" s="1">
        <v>0.68</v>
      </c>
      <c r="D237" s="1">
        <v>0.78</v>
      </c>
      <c r="E237" s="1">
        <v>0.7</v>
      </c>
      <c r="F237" s="1">
        <v>0.66</v>
      </c>
      <c r="G237" s="1">
        <v>0.71</v>
      </c>
      <c r="H237" s="1">
        <v>0.78</v>
      </c>
      <c r="I237" s="1">
        <v>0.56000000000000005</v>
      </c>
      <c r="J237" s="1">
        <v>1.24</v>
      </c>
      <c r="K237" s="1">
        <v>0.56000000000000005</v>
      </c>
      <c r="L237" s="1">
        <v>0.61</v>
      </c>
      <c r="M237" s="1">
        <v>0.61</v>
      </c>
      <c r="N237" s="1">
        <v>0.35</v>
      </c>
      <c r="O237" s="1">
        <v>0.6</v>
      </c>
      <c r="P237" s="1">
        <v>0.79</v>
      </c>
      <c r="Q237" s="1">
        <v>0.36</v>
      </c>
      <c r="R237" s="1">
        <v>2.1</v>
      </c>
    </row>
    <row r="238" spans="1:18" x14ac:dyDescent="0.3">
      <c r="A238" s="1" t="s">
        <v>46</v>
      </c>
      <c r="B238" s="1">
        <v>0.2</v>
      </c>
      <c r="C238" s="1">
        <v>0.2</v>
      </c>
      <c r="D238" s="1">
        <v>0.2</v>
      </c>
      <c r="E238" s="1">
        <v>0.24</v>
      </c>
      <c r="F238" s="1">
        <v>0.24</v>
      </c>
      <c r="G238" s="1">
        <v>0.24</v>
      </c>
      <c r="H238" s="1">
        <v>0.24</v>
      </c>
      <c r="I238" s="1">
        <v>0.28999999999999998</v>
      </c>
      <c r="J238" s="1">
        <v>0.28999999999999998</v>
      </c>
      <c r="K238" s="1">
        <v>0.28999999999999998</v>
      </c>
      <c r="L238" s="1">
        <v>0.28999999999999998</v>
      </c>
      <c r="M238" s="1">
        <v>0.33</v>
      </c>
      <c r="N238" s="1">
        <v>0.33</v>
      </c>
      <c r="O238" s="1">
        <v>0.33</v>
      </c>
      <c r="P238" s="1">
        <v>0.33</v>
      </c>
      <c r="Q238" s="1">
        <v>0.36</v>
      </c>
      <c r="R238" s="1">
        <v>1.35</v>
      </c>
    </row>
    <row r="239" spans="1:18" x14ac:dyDescent="0.3">
      <c r="A239" s="1" t="s">
        <v>47</v>
      </c>
      <c r="B239" s="1">
        <v>48.808999999999997</v>
      </c>
      <c r="C239" s="1">
        <v>48.518000000000001</v>
      </c>
      <c r="D239" s="1">
        <v>48.231999999999999</v>
      </c>
      <c r="E239" s="1">
        <v>47.814999999999998</v>
      </c>
      <c r="F239" s="1">
        <v>47.36</v>
      </c>
      <c r="G239" s="1">
        <v>47.73</v>
      </c>
      <c r="H239" s="1">
        <v>47.96</v>
      </c>
      <c r="I239" s="1">
        <v>47.01</v>
      </c>
      <c r="J239" s="1">
        <v>45.78</v>
      </c>
      <c r="K239" s="1">
        <v>45.9</v>
      </c>
      <c r="L239" s="1">
        <v>45.71</v>
      </c>
      <c r="M239" s="1">
        <v>45.83</v>
      </c>
      <c r="N239" s="1">
        <v>45.33</v>
      </c>
      <c r="O239" s="1">
        <v>44.255000000000003</v>
      </c>
      <c r="P239" s="1">
        <v>44.164999999999999</v>
      </c>
      <c r="Q239" s="1">
        <v>43.682000000000002</v>
      </c>
      <c r="R239" s="1">
        <v>44.634</v>
      </c>
    </row>
    <row r="240" spans="1:18" x14ac:dyDescent="0.3">
      <c r="A240" s="1" t="s">
        <v>48</v>
      </c>
      <c r="B240" s="1">
        <v>50.44</v>
      </c>
      <c r="C240" s="1">
        <v>50.036999999999999</v>
      </c>
      <c r="D240" s="1">
        <v>49.597999999999999</v>
      </c>
      <c r="E240" s="1">
        <v>49.212000000000003</v>
      </c>
      <c r="F240" s="1">
        <v>48.676000000000002</v>
      </c>
      <c r="G240" s="1">
        <v>49.21</v>
      </c>
      <c r="H240" s="1">
        <v>49.046999999999997</v>
      </c>
      <c r="I240" s="1">
        <v>47.518999999999998</v>
      </c>
      <c r="J240" s="1">
        <v>46.862000000000002</v>
      </c>
      <c r="K240" s="1">
        <v>46.573999999999998</v>
      </c>
      <c r="L240" s="1">
        <v>46.426000000000002</v>
      </c>
      <c r="M240" s="1">
        <v>46.368000000000002</v>
      </c>
      <c r="N240" s="1">
        <v>45.66</v>
      </c>
      <c r="O240" s="1">
        <v>44.984000000000002</v>
      </c>
      <c r="P240" s="1">
        <v>44.786000000000001</v>
      </c>
      <c r="Q240" s="1">
        <v>44.186</v>
      </c>
      <c r="R240" s="1">
        <v>44.634</v>
      </c>
    </row>
    <row r="244" spans="1:18" x14ac:dyDescent="0.3">
      <c r="A244" s="1" t="s">
        <v>193</v>
      </c>
    </row>
    <row r="245" spans="1:18" x14ac:dyDescent="0.3">
      <c r="A245" s="1" t="s">
        <v>176</v>
      </c>
      <c r="B245" s="1" t="s">
        <v>177</v>
      </c>
      <c r="C245" s="1" t="s">
        <v>178</v>
      </c>
      <c r="D245" s="1" t="s">
        <v>179</v>
      </c>
      <c r="E245" s="1" t="s">
        <v>180</v>
      </c>
      <c r="F245" s="1" t="s">
        <v>181</v>
      </c>
      <c r="G245" s="1" t="s">
        <v>182</v>
      </c>
      <c r="H245" s="1" t="s">
        <v>183</v>
      </c>
      <c r="I245" s="1" t="s">
        <v>184</v>
      </c>
      <c r="J245" s="1" t="s">
        <v>185</v>
      </c>
      <c r="K245" s="1" t="s">
        <v>186</v>
      </c>
      <c r="L245" s="1" t="s">
        <v>187</v>
      </c>
      <c r="M245" s="1" t="s">
        <v>188</v>
      </c>
      <c r="N245" s="1" t="s">
        <v>189</v>
      </c>
      <c r="O245" s="1" t="s">
        <v>190</v>
      </c>
      <c r="P245" s="1" t="s">
        <v>191</v>
      </c>
      <c r="Q245" s="1" t="s">
        <v>192</v>
      </c>
      <c r="R245" s="1" t="s">
        <v>2</v>
      </c>
    </row>
    <row r="246" spans="1:18" x14ac:dyDescent="0.3">
      <c r="A246" s="1" t="s">
        <v>50</v>
      </c>
      <c r="B246" s="1">
        <v>43854000</v>
      </c>
      <c r="C246" s="1">
        <v>53922000</v>
      </c>
      <c r="D246" s="1">
        <v>79618000</v>
      </c>
      <c r="E246" s="1">
        <v>65845000</v>
      </c>
      <c r="F246" s="1">
        <v>53839000</v>
      </c>
      <c r="G246" s="1">
        <v>65666000</v>
      </c>
      <c r="H246" s="1">
        <v>66314000</v>
      </c>
      <c r="I246" s="1">
        <v>19795000</v>
      </c>
      <c r="J246" s="1">
        <v>6008000</v>
      </c>
      <c r="K246" s="1">
        <v>24801000</v>
      </c>
      <c r="L246" s="1">
        <v>29369000</v>
      </c>
      <c r="M246" s="1">
        <v>12639000</v>
      </c>
      <c r="N246" s="1">
        <v>26578000</v>
      </c>
      <c r="O246" s="1">
        <v>22529000</v>
      </c>
      <c r="P246" s="1">
        <v>22604000</v>
      </c>
      <c r="Q246" s="1">
        <v>306252000</v>
      </c>
      <c r="R246" s="1">
        <v>306252000</v>
      </c>
    </row>
    <row r="247" spans="1:18" x14ac:dyDescent="0.3">
      <c r="A247" s="1" t="s">
        <v>51</v>
      </c>
      <c r="B247" s="1">
        <v>0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</row>
    <row r="248" spans="1:18" x14ac:dyDescent="0.3">
      <c r="A248" s="1" t="s">
        <v>52</v>
      </c>
      <c r="B248" s="1">
        <v>0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</row>
    <row r="249" spans="1:18" x14ac:dyDescent="0.3">
      <c r="A249" s="1" t="s">
        <v>53</v>
      </c>
      <c r="B249" s="1">
        <v>43854000</v>
      </c>
      <c r="C249" s="1">
        <v>53922000</v>
      </c>
      <c r="D249" s="1">
        <v>79618000</v>
      </c>
      <c r="E249" s="1">
        <v>65845000</v>
      </c>
      <c r="F249" s="1">
        <v>53839000</v>
      </c>
      <c r="G249" s="1">
        <v>65666000</v>
      </c>
      <c r="H249" s="1">
        <v>66314000</v>
      </c>
      <c r="I249" s="1">
        <v>19795000</v>
      </c>
      <c r="J249" s="1">
        <v>6008000</v>
      </c>
      <c r="K249" s="1">
        <v>24801000</v>
      </c>
      <c r="L249" s="1">
        <v>29369000</v>
      </c>
      <c r="M249" s="1">
        <v>12639000</v>
      </c>
      <c r="N249" s="1">
        <v>26578000</v>
      </c>
      <c r="O249" s="1">
        <v>22529000</v>
      </c>
      <c r="P249" s="1">
        <v>22604000</v>
      </c>
      <c r="Q249" s="1">
        <v>306252000</v>
      </c>
      <c r="R249" s="1">
        <v>306252000</v>
      </c>
    </row>
    <row r="250" spans="1:18" x14ac:dyDescent="0.3">
      <c r="A250" s="1" t="s">
        <v>54</v>
      </c>
      <c r="B250" s="1">
        <v>14159000</v>
      </c>
      <c r="C250" s="1">
        <v>13079000</v>
      </c>
      <c r="D250" s="1">
        <v>14468000</v>
      </c>
      <c r="E250" s="1">
        <v>13950000</v>
      </c>
      <c r="F250" s="1">
        <v>15632000</v>
      </c>
      <c r="G250" s="1">
        <v>12460000</v>
      </c>
      <c r="H250" s="1">
        <v>14073000</v>
      </c>
      <c r="I250" s="1">
        <v>13195000</v>
      </c>
      <c r="J250" s="1">
        <v>19865000</v>
      </c>
      <c r="K250" s="1">
        <v>16348000</v>
      </c>
      <c r="L250" s="1">
        <v>17806000</v>
      </c>
      <c r="M250" s="1">
        <v>15985000</v>
      </c>
      <c r="N250" s="1">
        <v>20928000</v>
      </c>
      <c r="O250" s="1">
        <v>17742000</v>
      </c>
      <c r="P250" s="1">
        <v>16874000</v>
      </c>
      <c r="Q250" s="1">
        <v>16356000</v>
      </c>
      <c r="R250" s="1">
        <v>16356000</v>
      </c>
    </row>
    <row r="251" spans="1:18" x14ac:dyDescent="0.3">
      <c r="A251" s="1" t="s">
        <v>55</v>
      </c>
      <c r="B251" s="1">
        <v>14159000</v>
      </c>
      <c r="C251" s="1">
        <v>13079000</v>
      </c>
      <c r="D251" s="1">
        <v>14468000</v>
      </c>
      <c r="E251" s="1">
        <v>13950000</v>
      </c>
      <c r="F251" s="1">
        <v>15632000</v>
      </c>
      <c r="G251" s="1">
        <v>12460000</v>
      </c>
      <c r="H251" s="1">
        <v>14073000</v>
      </c>
      <c r="I251" s="1">
        <v>13195000</v>
      </c>
      <c r="J251" s="1">
        <v>19865000</v>
      </c>
      <c r="K251" s="1">
        <v>16348000</v>
      </c>
      <c r="L251" s="1">
        <v>17806000</v>
      </c>
      <c r="M251" s="1">
        <v>15985000</v>
      </c>
      <c r="N251" s="1">
        <v>20928000</v>
      </c>
      <c r="O251" s="1">
        <v>17742000</v>
      </c>
      <c r="P251" s="1">
        <v>16874000</v>
      </c>
      <c r="Q251" s="1">
        <v>16356000</v>
      </c>
      <c r="R251" s="1">
        <v>16356000</v>
      </c>
    </row>
    <row r="252" spans="1:18" x14ac:dyDescent="0.3">
      <c r="A252" s="1" t="s">
        <v>56</v>
      </c>
      <c r="B252" s="1">
        <v>91397000</v>
      </c>
      <c r="C252" s="1">
        <v>46609000</v>
      </c>
      <c r="D252" s="1">
        <v>31491000</v>
      </c>
      <c r="E252" s="1">
        <v>31224000</v>
      </c>
      <c r="F252" s="1">
        <v>64592000</v>
      </c>
      <c r="G252" s="1">
        <v>32328000</v>
      </c>
      <c r="H252" s="1">
        <v>38940000</v>
      </c>
      <c r="I252" s="1">
        <v>38935000</v>
      </c>
      <c r="J252" s="1">
        <v>82534000</v>
      </c>
      <c r="K252" s="1">
        <v>27724000</v>
      </c>
      <c r="L252" s="1">
        <v>34248000</v>
      </c>
      <c r="M252" s="1">
        <v>38101000</v>
      </c>
      <c r="N252" s="1">
        <v>68193000</v>
      </c>
      <c r="O252" s="1">
        <v>28446000</v>
      </c>
      <c r="P252" s="1">
        <v>33179000</v>
      </c>
      <c r="Q252" s="1">
        <v>39860000</v>
      </c>
      <c r="R252" s="1">
        <v>39860000</v>
      </c>
    </row>
    <row r="253" spans="1:18" x14ac:dyDescent="0.3">
      <c r="A253" s="1" t="s">
        <v>57</v>
      </c>
      <c r="B253" s="1">
        <v>105556000</v>
      </c>
      <c r="C253" s="1">
        <v>59688000</v>
      </c>
      <c r="D253" s="1">
        <v>45959000</v>
      </c>
      <c r="E253" s="1">
        <v>45174000</v>
      </c>
      <c r="F253" s="1">
        <v>80224000</v>
      </c>
      <c r="G253" s="1">
        <v>44788000</v>
      </c>
      <c r="H253" s="1">
        <v>53013000</v>
      </c>
      <c r="I253" s="1">
        <v>52130000</v>
      </c>
      <c r="J253" s="1">
        <v>102399000</v>
      </c>
      <c r="K253" s="1">
        <v>44072000</v>
      </c>
      <c r="L253" s="1">
        <v>52054000</v>
      </c>
      <c r="M253" s="1">
        <v>54086000</v>
      </c>
      <c r="N253" s="1">
        <v>89121000</v>
      </c>
      <c r="O253" s="1">
        <v>46188000</v>
      </c>
      <c r="P253" s="1">
        <v>50053000</v>
      </c>
      <c r="Q253" s="1">
        <v>56216000</v>
      </c>
      <c r="R253" s="1">
        <v>56216000</v>
      </c>
    </row>
    <row r="254" spans="1:18" x14ac:dyDescent="0.3">
      <c r="A254" s="1" t="s">
        <v>58</v>
      </c>
      <c r="B254" s="1">
        <v>34010000</v>
      </c>
      <c r="C254" s="1">
        <v>35543000</v>
      </c>
      <c r="D254" s="1">
        <v>34571000</v>
      </c>
      <c r="E254" s="1">
        <v>35541000</v>
      </c>
      <c r="F254" s="1">
        <v>34926000</v>
      </c>
      <c r="G254" s="1">
        <v>38541000</v>
      </c>
      <c r="H254" s="1">
        <v>40246000</v>
      </c>
      <c r="I254" s="1">
        <v>44195000</v>
      </c>
      <c r="J254" s="1">
        <v>42560000</v>
      </c>
      <c r="K254" s="1">
        <v>40959000</v>
      </c>
      <c r="L254" s="1">
        <v>34691000</v>
      </c>
      <c r="M254" s="1">
        <v>39769000</v>
      </c>
      <c r="N254" s="1">
        <v>38886000</v>
      </c>
      <c r="O254" s="1">
        <v>42028000</v>
      </c>
      <c r="P254" s="1">
        <v>46011000</v>
      </c>
      <c r="Q254" s="1">
        <v>47778000</v>
      </c>
      <c r="R254" s="1">
        <v>47778000</v>
      </c>
    </row>
    <row r="255" spans="1:18" x14ac:dyDescent="0.3">
      <c r="A255" s="1" t="s">
        <v>59</v>
      </c>
      <c r="B255" s="1">
        <v>41976000</v>
      </c>
      <c r="C255" s="1">
        <v>40637000</v>
      </c>
      <c r="D255" s="1">
        <v>37824000</v>
      </c>
      <c r="E255" s="1">
        <v>36337000</v>
      </c>
      <c r="F255" s="1">
        <v>52438000</v>
      </c>
      <c r="G255" s="1">
        <v>52585000</v>
      </c>
      <c r="H255" s="1">
        <v>50919000</v>
      </c>
      <c r="I255" s="1">
        <v>48521000</v>
      </c>
      <c r="J255" s="1">
        <v>57666000</v>
      </c>
      <c r="K255" s="1">
        <v>54036000</v>
      </c>
      <c r="L255" s="1">
        <v>52946000</v>
      </c>
      <c r="M255" s="1">
        <v>48327000</v>
      </c>
      <c r="N255" s="1">
        <v>40645000</v>
      </c>
      <c r="O255" s="1">
        <v>46771000</v>
      </c>
      <c r="P255" s="1">
        <v>39524000</v>
      </c>
      <c r="Q255" s="1">
        <v>38895000</v>
      </c>
      <c r="R255" s="1">
        <v>38895000</v>
      </c>
    </row>
    <row r="256" spans="1:18" x14ac:dyDescent="0.3">
      <c r="A256" s="1" t="s">
        <v>60</v>
      </c>
      <c r="B256" s="1">
        <v>0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</row>
    <row r="257" spans="1:18" x14ac:dyDescent="0.3">
      <c r="A257" s="1" t="s">
        <v>61</v>
      </c>
      <c r="B257" s="1">
        <v>0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</row>
    <row r="258" spans="1:18" x14ac:dyDescent="0.3">
      <c r="A258" s="1" t="s">
        <v>62</v>
      </c>
      <c r="B258" s="1">
        <v>225396000</v>
      </c>
      <c r="C258" s="1">
        <v>189790000</v>
      </c>
      <c r="D258" s="1">
        <v>197972000</v>
      </c>
      <c r="E258" s="1">
        <v>182897000</v>
      </c>
      <c r="F258" s="1">
        <v>221427000</v>
      </c>
      <c r="G258" s="1">
        <v>201580000</v>
      </c>
      <c r="H258" s="1">
        <v>210492000</v>
      </c>
      <c r="I258" s="1">
        <v>164641000</v>
      </c>
      <c r="J258" s="1">
        <v>208633000</v>
      </c>
      <c r="K258" s="1">
        <v>163868000</v>
      </c>
      <c r="L258" s="1">
        <v>169060000</v>
      </c>
      <c r="M258" s="1">
        <v>154821000</v>
      </c>
      <c r="N258" s="1">
        <v>195230000</v>
      </c>
      <c r="O258" s="1">
        <v>157516000</v>
      </c>
      <c r="P258" s="1">
        <v>158192000</v>
      </c>
      <c r="Q258" s="1">
        <v>449141000</v>
      </c>
      <c r="R258" s="1">
        <v>449141000</v>
      </c>
    </row>
    <row r="259" spans="1:18" x14ac:dyDescent="0.3">
      <c r="A259" s="1" t="s">
        <v>63</v>
      </c>
      <c r="B259" s="1">
        <v>15.852</v>
      </c>
      <c r="C259" s="1">
        <v>0</v>
      </c>
      <c r="D259" s="1">
        <v>0</v>
      </c>
      <c r="E259" s="1">
        <v>0</v>
      </c>
      <c r="F259" s="1">
        <v>15.852</v>
      </c>
      <c r="G259" s="1">
        <v>0</v>
      </c>
      <c r="H259" s="1">
        <v>0</v>
      </c>
      <c r="I259" s="1">
        <v>0</v>
      </c>
      <c r="J259" s="1">
        <v>15.852</v>
      </c>
      <c r="K259" s="1">
        <v>0</v>
      </c>
      <c r="L259" s="1">
        <v>0</v>
      </c>
      <c r="M259" s="1">
        <v>0</v>
      </c>
      <c r="N259" s="1">
        <v>15.852</v>
      </c>
      <c r="O259" s="1">
        <v>0</v>
      </c>
      <c r="P259" s="1">
        <v>0</v>
      </c>
      <c r="Q259" s="1">
        <v>0</v>
      </c>
      <c r="R259" s="1">
        <v>0</v>
      </c>
    </row>
    <row r="260" spans="1:18" x14ac:dyDescent="0.3">
      <c r="A260" s="1" t="s">
        <v>64</v>
      </c>
      <c r="B260" s="1">
        <v>20.61</v>
      </c>
      <c r="C260" s="1">
        <v>0</v>
      </c>
      <c r="D260" s="1">
        <v>0</v>
      </c>
      <c r="E260" s="1">
        <v>0</v>
      </c>
      <c r="F260" s="1">
        <v>37.606999999999999</v>
      </c>
      <c r="G260" s="1">
        <v>0</v>
      </c>
      <c r="H260" s="1">
        <v>0</v>
      </c>
      <c r="I260" s="1">
        <v>0</v>
      </c>
      <c r="J260" s="1">
        <v>37.633000000000003</v>
      </c>
      <c r="K260" s="1">
        <v>0</v>
      </c>
      <c r="L260" s="1">
        <v>0</v>
      </c>
      <c r="M260" s="1">
        <v>0</v>
      </c>
      <c r="N260" s="1">
        <v>44.036000000000001</v>
      </c>
      <c r="O260" s="1">
        <v>0</v>
      </c>
      <c r="P260" s="1">
        <v>0</v>
      </c>
      <c r="Q260" s="1">
        <v>0</v>
      </c>
      <c r="R260" s="1">
        <v>0</v>
      </c>
    </row>
    <row r="261" spans="1:18" x14ac:dyDescent="0.3">
      <c r="A261" s="1" t="s">
        <v>65</v>
      </c>
      <c r="B261" s="1">
        <v>485.05900000000003</v>
      </c>
      <c r="C261" s="1">
        <v>0</v>
      </c>
      <c r="D261" s="1">
        <v>0</v>
      </c>
      <c r="E261" s="1">
        <v>0</v>
      </c>
      <c r="F261" s="1">
        <v>507.41699999999997</v>
      </c>
      <c r="G261" s="1">
        <v>0</v>
      </c>
      <c r="H261" s="1">
        <v>0</v>
      </c>
      <c r="I261" s="1">
        <v>0</v>
      </c>
      <c r="J261" s="1">
        <v>537.79999999999995</v>
      </c>
      <c r="K261" s="1">
        <v>0</v>
      </c>
      <c r="L261" s="1">
        <v>0</v>
      </c>
      <c r="M261" s="1">
        <v>0</v>
      </c>
      <c r="N261" s="1">
        <v>552.75300000000004</v>
      </c>
      <c r="O261" s="1">
        <v>0</v>
      </c>
      <c r="P261" s="1">
        <v>0</v>
      </c>
      <c r="Q261" s="1">
        <v>0</v>
      </c>
      <c r="R261" s="1">
        <v>0</v>
      </c>
    </row>
    <row r="262" spans="1:18" x14ac:dyDescent="0.3">
      <c r="A262" s="1" t="s">
        <v>66</v>
      </c>
      <c r="B262" s="1">
        <v>28.731999999999999</v>
      </c>
      <c r="C262" s="1">
        <v>0</v>
      </c>
      <c r="D262" s="1">
        <v>0</v>
      </c>
      <c r="E262" s="1">
        <v>0</v>
      </c>
      <c r="F262" s="1">
        <v>20.835999999999999</v>
      </c>
      <c r="G262" s="1">
        <v>0</v>
      </c>
      <c r="H262" s="1">
        <v>0</v>
      </c>
      <c r="I262" s="1">
        <v>0</v>
      </c>
      <c r="J262" s="1">
        <v>23.452999999999999</v>
      </c>
      <c r="K262" s="1">
        <v>0</v>
      </c>
      <c r="L262" s="1">
        <v>0</v>
      </c>
      <c r="M262" s="1">
        <v>0</v>
      </c>
      <c r="N262" s="1">
        <v>27.975000000000001</v>
      </c>
      <c r="O262" s="1">
        <v>0</v>
      </c>
      <c r="P262" s="1">
        <v>0</v>
      </c>
      <c r="Q262" s="1">
        <v>0</v>
      </c>
      <c r="R262" s="1">
        <v>0</v>
      </c>
    </row>
    <row r="263" spans="1:18" x14ac:dyDescent="0.3">
      <c r="A263" s="1" t="s">
        <v>67</v>
      </c>
      <c r="B263" s="1">
        <v>1676.7819999999999</v>
      </c>
      <c r="C263" s="1">
        <v>885.96400000000006</v>
      </c>
      <c r="D263" s="1">
        <v>888.84900000000005</v>
      </c>
      <c r="E263" s="1">
        <v>902.58100000000002</v>
      </c>
      <c r="F263" s="1">
        <v>1768.89</v>
      </c>
      <c r="G263" s="1">
        <v>910.58100000000002</v>
      </c>
      <c r="H263" s="1">
        <v>913.375</v>
      </c>
      <c r="I263" s="1">
        <v>933.48400000000004</v>
      </c>
      <c r="J263" s="1">
        <v>1872.87</v>
      </c>
      <c r="K263" s="1">
        <v>935.279</v>
      </c>
      <c r="L263" s="1">
        <v>936.46900000000005</v>
      </c>
      <c r="M263" s="1">
        <v>940.077</v>
      </c>
      <c r="N263" s="1">
        <v>1923.8489999999999</v>
      </c>
      <c r="O263" s="1">
        <v>1732.625</v>
      </c>
      <c r="P263" s="1">
        <v>1722.22</v>
      </c>
      <c r="Q263" s="1">
        <v>1744.0809999999999</v>
      </c>
      <c r="R263" s="1">
        <v>1744.0809999999999</v>
      </c>
    </row>
    <row r="264" spans="1:18" x14ac:dyDescent="0.3">
      <c r="A264" s="1" t="s">
        <v>68</v>
      </c>
      <c r="B264" s="1">
        <v>892191000</v>
      </c>
      <c r="C264" s="1">
        <v>885964000</v>
      </c>
      <c r="D264" s="1">
        <v>888849000</v>
      </c>
      <c r="E264" s="1">
        <v>902581000</v>
      </c>
      <c r="F264" s="1">
        <v>910134000</v>
      </c>
      <c r="G264" s="1">
        <v>910581000</v>
      </c>
      <c r="H264" s="1">
        <v>913375000</v>
      </c>
      <c r="I264" s="1">
        <v>933484000</v>
      </c>
      <c r="J264" s="1">
        <v>935045000</v>
      </c>
      <c r="K264" s="1">
        <v>935279000</v>
      </c>
      <c r="L264" s="1">
        <v>936469000</v>
      </c>
      <c r="M264" s="1">
        <v>940077000</v>
      </c>
      <c r="N264" s="1">
        <v>913275000</v>
      </c>
      <c r="O264" s="1">
        <v>763884000</v>
      </c>
      <c r="P264" s="1">
        <v>758496000</v>
      </c>
      <c r="Q264" s="1">
        <v>759243000</v>
      </c>
      <c r="R264" s="1">
        <v>759243000</v>
      </c>
    </row>
    <row r="265" spans="1:18" x14ac:dyDescent="0.3">
      <c r="A265" s="1" t="s">
        <v>69</v>
      </c>
      <c r="B265" s="1">
        <v>0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</row>
    <row r="266" spans="1:18" x14ac:dyDescent="0.3">
      <c r="A266" s="1" t="s">
        <v>70</v>
      </c>
      <c r="B266" s="1">
        <v>0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59521000</v>
      </c>
      <c r="K266" s="1">
        <v>0</v>
      </c>
      <c r="L266" s="1">
        <v>0</v>
      </c>
      <c r="M266" s="1">
        <v>0</v>
      </c>
      <c r="N266" s="1">
        <v>79767000</v>
      </c>
      <c r="O266" s="1">
        <v>81317000</v>
      </c>
      <c r="P266" s="1">
        <v>79674000</v>
      </c>
      <c r="Q266" s="1">
        <v>69328000</v>
      </c>
      <c r="R266" s="1">
        <v>69328000</v>
      </c>
    </row>
    <row r="267" spans="1:18" x14ac:dyDescent="0.3">
      <c r="A267" s="1" t="s">
        <v>71</v>
      </c>
      <c r="B267" s="1">
        <v>0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</row>
    <row r="268" spans="1:18" x14ac:dyDescent="0.3">
      <c r="A268" s="1" t="s">
        <v>72</v>
      </c>
      <c r="B268" s="1">
        <v>0</v>
      </c>
      <c r="C268" s="1">
        <v>0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</row>
    <row r="269" spans="1:18" x14ac:dyDescent="0.3">
      <c r="A269" s="1" t="s">
        <v>73</v>
      </c>
      <c r="B269" s="1">
        <v>0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</row>
    <row r="270" spans="1:18" x14ac:dyDescent="0.3">
      <c r="A270" s="1" t="s">
        <v>74</v>
      </c>
      <c r="B270" s="1">
        <v>21972000</v>
      </c>
      <c r="C270" s="1">
        <v>22471000</v>
      </c>
      <c r="D270" s="1">
        <v>22597000</v>
      </c>
      <c r="E270" s="1">
        <v>22844000</v>
      </c>
      <c r="F270" s="1">
        <v>23054000</v>
      </c>
      <c r="G270" s="1">
        <v>23214000</v>
      </c>
      <c r="H270" s="1">
        <v>23392000</v>
      </c>
      <c r="I270" s="1">
        <v>23546000</v>
      </c>
      <c r="J270" s="1">
        <v>24065000</v>
      </c>
      <c r="K270" s="1">
        <v>24233000</v>
      </c>
      <c r="L270" s="1">
        <v>24524000</v>
      </c>
      <c r="M270" s="1">
        <v>26327000</v>
      </c>
      <c r="N270" s="1">
        <v>26209000</v>
      </c>
      <c r="O270" s="1">
        <v>20094000</v>
      </c>
      <c r="P270" s="1">
        <v>20157000</v>
      </c>
      <c r="Q270" s="1">
        <v>20271000</v>
      </c>
      <c r="R270" s="1">
        <v>20271000</v>
      </c>
    </row>
    <row r="271" spans="1:18" x14ac:dyDescent="0.3">
      <c r="A271" s="1" t="s">
        <v>75</v>
      </c>
      <c r="B271" s="1">
        <v>0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</row>
    <row r="272" spans="1:18" x14ac:dyDescent="0.3">
      <c r="A272" s="1" t="s">
        <v>76</v>
      </c>
      <c r="B272" s="1">
        <v>0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</row>
    <row r="273" spans="1:18" x14ac:dyDescent="0.3">
      <c r="A273" s="1" t="s">
        <v>77</v>
      </c>
      <c r="B273" s="1">
        <v>0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</row>
    <row r="274" spans="1:18" x14ac:dyDescent="0.3">
      <c r="A274" s="1" t="s">
        <v>78</v>
      </c>
      <c r="B274" s="1">
        <v>93787000</v>
      </c>
      <c r="C274" s="1">
        <v>94426000</v>
      </c>
      <c r="D274" s="1">
        <v>94900000</v>
      </c>
      <c r="E274" s="1">
        <v>96057000</v>
      </c>
      <c r="F274" s="1">
        <v>138704000</v>
      </c>
      <c r="G274" s="1">
        <v>141453000</v>
      </c>
      <c r="H274" s="1">
        <v>152056000</v>
      </c>
      <c r="I274" s="1">
        <v>153657000</v>
      </c>
      <c r="J274" s="1">
        <v>105796000</v>
      </c>
      <c r="K274" s="1">
        <v>163963000</v>
      </c>
      <c r="L274" s="1">
        <v>176586000</v>
      </c>
      <c r="M274" s="1">
        <v>186838000</v>
      </c>
      <c r="N274" s="1">
        <v>99652000</v>
      </c>
      <c r="O274" s="1">
        <v>1053269000</v>
      </c>
      <c r="P274" s="1">
        <v>1057271000</v>
      </c>
      <c r="Q274" s="1">
        <v>1083787000</v>
      </c>
      <c r="R274" s="1">
        <v>1083787000</v>
      </c>
    </row>
    <row r="275" spans="1:18" x14ac:dyDescent="0.3">
      <c r="A275" s="1" t="s">
        <v>79</v>
      </c>
      <c r="B275" s="1">
        <v>1007950000</v>
      </c>
      <c r="C275" s="1">
        <v>1002861000</v>
      </c>
      <c r="D275" s="1">
        <v>1006346000</v>
      </c>
      <c r="E275" s="1">
        <v>1021482000</v>
      </c>
      <c r="F275" s="1">
        <v>1071892000</v>
      </c>
      <c r="G275" s="1">
        <v>1075248000</v>
      </c>
      <c r="H275" s="1">
        <v>1088823000</v>
      </c>
      <c r="I275" s="1">
        <v>1110687000</v>
      </c>
      <c r="J275" s="1">
        <v>1124427000</v>
      </c>
      <c r="K275" s="1">
        <v>1123475000</v>
      </c>
      <c r="L275" s="1">
        <v>1137579000</v>
      </c>
      <c r="M275" s="1">
        <v>1153242000</v>
      </c>
      <c r="N275" s="1">
        <v>1118903000</v>
      </c>
      <c r="O275" s="1">
        <v>1918564000</v>
      </c>
      <c r="P275" s="1">
        <v>1915598000</v>
      </c>
      <c r="Q275" s="1">
        <v>1932629000</v>
      </c>
      <c r="R275" s="1">
        <v>1932629000</v>
      </c>
    </row>
    <row r="276" spans="1:18" x14ac:dyDescent="0.3">
      <c r="A276" s="1" t="s">
        <v>80</v>
      </c>
      <c r="B276" s="1">
        <v>1233346000</v>
      </c>
      <c r="C276" s="1">
        <v>1192651000</v>
      </c>
      <c r="D276" s="1">
        <v>1204318000</v>
      </c>
      <c r="E276" s="1">
        <v>1204379000</v>
      </c>
      <c r="F276" s="1">
        <v>1293319000</v>
      </c>
      <c r="G276" s="1">
        <v>1276828000</v>
      </c>
      <c r="H276" s="1">
        <v>1299315000</v>
      </c>
      <c r="I276" s="1">
        <v>1275328000</v>
      </c>
      <c r="J276" s="1">
        <v>1333060000</v>
      </c>
      <c r="K276" s="1">
        <v>1287343000</v>
      </c>
      <c r="L276" s="1">
        <v>1306639000</v>
      </c>
      <c r="M276" s="1">
        <v>1308063000</v>
      </c>
      <c r="N276" s="1">
        <v>1314133000</v>
      </c>
      <c r="O276" s="1">
        <v>2076080000</v>
      </c>
      <c r="P276" s="1">
        <v>2073790000</v>
      </c>
      <c r="Q276" s="1">
        <v>2381770000</v>
      </c>
      <c r="R276" s="1">
        <v>2381770000</v>
      </c>
    </row>
    <row r="277" spans="1:18" x14ac:dyDescent="0.3">
      <c r="A277" s="1" t="s">
        <v>81</v>
      </c>
      <c r="B277" s="1">
        <v>47770000</v>
      </c>
      <c r="C277" s="1">
        <v>38363000</v>
      </c>
      <c r="D277" s="1">
        <v>38573000</v>
      </c>
      <c r="E277" s="1">
        <v>38906000</v>
      </c>
      <c r="F277" s="1">
        <v>41564000</v>
      </c>
      <c r="G277" s="1">
        <v>34937000</v>
      </c>
      <c r="H277" s="1">
        <v>46219000</v>
      </c>
      <c r="I277" s="1">
        <v>46572000</v>
      </c>
      <c r="J277" s="1">
        <v>50984000</v>
      </c>
      <c r="K277" s="1">
        <v>38805000</v>
      </c>
      <c r="L277" s="1">
        <v>38312000</v>
      </c>
      <c r="M277" s="1">
        <v>39130000</v>
      </c>
      <c r="N277" s="1">
        <v>49071000</v>
      </c>
      <c r="O277" s="1">
        <v>36394000</v>
      </c>
      <c r="P277" s="1">
        <v>35960000</v>
      </c>
      <c r="Q277" s="1">
        <v>36095000</v>
      </c>
      <c r="R277" s="1">
        <v>36095000</v>
      </c>
    </row>
    <row r="278" spans="1:18" x14ac:dyDescent="0.3">
      <c r="A278" s="1" t="s">
        <v>82</v>
      </c>
      <c r="B278" s="1">
        <v>158313000</v>
      </c>
      <c r="C278" s="1">
        <v>267857000</v>
      </c>
      <c r="D278" s="1">
        <v>265851000</v>
      </c>
      <c r="E278" s="1">
        <v>265197000</v>
      </c>
      <c r="F278" s="1">
        <v>179034000</v>
      </c>
      <c r="G278" s="1">
        <v>155081000</v>
      </c>
      <c r="H278" s="1">
        <v>160046000</v>
      </c>
      <c r="I278" s="1">
        <v>159823000</v>
      </c>
      <c r="J278" s="1">
        <v>183016000</v>
      </c>
      <c r="K278" s="1">
        <v>167367000</v>
      </c>
      <c r="L278" s="1">
        <v>182659000</v>
      </c>
      <c r="M278" s="1">
        <v>179062000</v>
      </c>
      <c r="N278" s="1">
        <v>194381000</v>
      </c>
      <c r="O278" s="1">
        <v>171315000</v>
      </c>
      <c r="P278" s="1">
        <v>172973000</v>
      </c>
      <c r="Q278" s="1">
        <v>172098000</v>
      </c>
      <c r="R278" s="1">
        <v>172098000</v>
      </c>
    </row>
    <row r="279" spans="1:18" x14ac:dyDescent="0.3">
      <c r="A279" s="1" t="s">
        <v>83</v>
      </c>
      <c r="B279" s="1">
        <v>0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</row>
    <row r="280" spans="1:18" x14ac:dyDescent="0.3">
      <c r="A280" s="1" t="s">
        <v>84</v>
      </c>
      <c r="B280" s="1">
        <v>206083000</v>
      </c>
      <c r="C280" s="1">
        <v>306220000</v>
      </c>
      <c r="D280" s="1">
        <v>304424000</v>
      </c>
      <c r="E280" s="1">
        <v>304103000</v>
      </c>
      <c r="F280" s="1">
        <v>220598000</v>
      </c>
      <c r="G280" s="1">
        <v>190018000</v>
      </c>
      <c r="H280" s="1">
        <v>206265000</v>
      </c>
      <c r="I280" s="1">
        <v>206395000</v>
      </c>
      <c r="J280" s="1">
        <v>234000000</v>
      </c>
      <c r="K280" s="1">
        <v>206172000</v>
      </c>
      <c r="L280" s="1">
        <v>220971000</v>
      </c>
      <c r="M280" s="1">
        <v>218192000</v>
      </c>
      <c r="N280" s="1">
        <v>243452000</v>
      </c>
      <c r="O280" s="1">
        <v>207709000</v>
      </c>
      <c r="P280" s="1">
        <v>208933000</v>
      </c>
      <c r="Q280" s="1">
        <v>208193000</v>
      </c>
      <c r="R280" s="1">
        <v>208193000</v>
      </c>
    </row>
    <row r="281" spans="1:18" x14ac:dyDescent="0.3">
      <c r="A281" s="1" t="s">
        <v>85</v>
      </c>
      <c r="B281" s="1">
        <v>0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</row>
    <row r="282" spans="1:18" x14ac:dyDescent="0.3">
      <c r="A282" s="1" t="s">
        <v>86</v>
      </c>
      <c r="B282" s="1">
        <v>0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</row>
    <row r="283" spans="1:18" x14ac:dyDescent="0.3">
      <c r="A283" s="1" t="s">
        <v>87</v>
      </c>
      <c r="B283" s="1">
        <v>0</v>
      </c>
      <c r="C283" s="1">
        <v>0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</row>
    <row r="284" spans="1:18" x14ac:dyDescent="0.3">
      <c r="A284" s="1" t="s">
        <v>88</v>
      </c>
      <c r="B284" s="1">
        <v>0</v>
      </c>
      <c r="C284" s="1">
        <v>0</v>
      </c>
      <c r="D284" s="1">
        <v>0</v>
      </c>
      <c r="E284" s="1">
        <v>0</v>
      </c>
      <c r="F284" s="1">
        <v>2299000</v>
      </c>
      <c r="G284" s="1">
        <v>5463000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712000</v>
      </c>
      <c r="O284" s="1">
        <v>31000</v>
      </c>
      <c r="P284" s="1">
        <v>0</v>
      </c>
      <c r="Q284" s="1">
        <v>0</v>
      </c>
      <c r="R284" s="1">
        <v>0</v>
      </c>
    </row>
    <row r="285" spans="1:18" x14ac:dyDescent="0.3">
      <c r="A285" s="1" t="s">
        <v>89</v>
      </c>
      <c r="B285" s="1">
        <v>0</v>
      </c>
      <c r="C285" s="1">
        <v>0</v>
      </c>
      <c r="D285" s="1">
        <v>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</row>
    <row r="286" spans="1:18" x14ac:dyDescent="0.3">
      <c r="A286" s="1" t="s">
        <v>90</v>
      </c>
      <c r="B286" s="1">
        <v>0</v>
      </c>
      <c r="C286" s="1">
        <v>0</v>
      </c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</row>
    <row r="287" spans="1:18" x14ac:dyDescent="0.3">
      <c r="A287" s="1" t="s">
        <v>91</v>
      </c>
      <c r="B287" s="1">
        <v>0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</row>
    <row r="288" spans="1:18" x14ac:dyDescent="0.3">
      <c r="A288" s="1" t="s">
        <v>92</v>
      </c>
      <c r="B288" s="1">
        <v>0</v>
      </c>
      <c r="C288" s="1">
        <v>0</v>
      </c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</row>
    <row r="289" spans="1:18" x14ac:dyDescent="0.3">
      <c r="A289" s="1" t="s">
        <v>93</v>
      </c>
      <c r="B289" s="1">
        <v>144143000</v>
      </c>
      <c r="C289" s="1">
        <v>0</v>
      </c>
      <c r="D289" s="1">
        <v>0</v>
      </c>
      <c r="E289" s="1">
        <v>0</v>
      </c>
      <c r="F289" s="1">
        <v>153629000</v>
      </c>
      <c r="G289" s="1">
        <v>127618000</v>
      </c>
      <c r="H289" s="1">
        <v>123640000</v>
      </c>
      <c r="I289" s="1">
        <v>116419000</v>
      </c>
      <c r="J289" s="1">
        <v>163951000</v>
      </c>
      <c r="K289" s="1">
        <v>138134000</v>
      </c>
      <c r="L289" s="1">
        <v>133617000</v>
      </c>
      <c r="M289" s="1">
        <v>125342000</v>
      </c>
      <c r="N289" s="1">
        <v>172336000</v>
      </c>
      <c r="O289" s="1">
        <v>238896000</v>
      </c>
      <c r="P289" s="1">
        <v>228030000</v>
      </c>
      <c r="Q289" s="1">
        <v>225593000</v>
      </c>
      <c r="R289" s="1">
        <v>225593000</v>
      </c>
    </row>
    <row r="290" spans="1:18" x14ac:dyDescent="0.3">
      <c r="A290" s="1" t="s">
        <v>94</v>
      </c>
      <c r="B290" s="1">
        <v>350226000</v>
      </c>
      <c r="C290" s="1">
        <v>306220000</v>
      </c>
      <c r="D290" s="1">
        <v>304424000</v>
      </c>
      <c r="E290" s="1">
        <v>304103000</v>
      </c>
      <c r="F290" s="1">
        <v>376526000</v>
      </c>
      <c r="G290" s="1">
        <v>323099000</v>
      </c>
      <c r="H290" s="1">
        <v>329905000</v>
      </c>
      <c r="I290" s="1">
        <v>322814000</v>
      </c>
      <c r="J290" s="1">
        <v>397951000</v>
      </c>
      <c r="K290" s="1">
        <v>344306000</v>
      </c>
      <c r="L290" s="1">
        <v>354588000</v>
      </c>
      <c r="M290" s="1">
        <v>343534000</v>
      </c>
      <c r="N290" s="1">
        <v>416500000</v>
      </c>
      <c r="O290" s="1">
        <v>446636000</v>
      </c>
      <c r="P290" s="1">
        <v>436963000</v>
      </c>
      <c r="Q290" s="1">
        <v>433786000</v>
      </c>
      <c r="R290" s="1">
        <v>433786000</v>
      </c>
    </row>
    <row r="291" spans="1:18" x14ac:dyDescent="0.3">
      <c r="A291" s="1" t="s">
        <v>95</v>
      </c>
      <c r="B291" s="1">
        <v>0</v>
      </c>
      <c r="C291" s="1">
        <v>0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30000000</v>
      </c>
      <c r="J291" s="1">
        <v>10000000</v>
      </c>
      <c r="K291" s="1">
        <v>30000000</v>
      </c>
      <c r="L291" s="1">
        <v>20000000</v>
      </c>
      <c r="M291" s="1">
        <v>20000000</v>
      </c>
      <c r="N291" s="1">
        <v>10000000</v>
      </c>
      <c r="O291" s="1">
        <v>20000000</v>
      </c>
      <c r="P291" s="1">
        <v>35000000</v>
      </c>
      <c r="Q291" s="1">
        <v>335000000</v>
      </c>
      <c r="R291" s="1">
        <v>335000000</v>
      </c>
    </row>
    <row r="292" spans="1:18" x14ac:dyDescent="0.3">
      <c r="A292" s="1" t="s">
        <v>96</v>
      </c>
      <c r="B292" s="1">
        <v>0</v>
      </c>
      <c r="C292" s="1">
        <v>0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</row>
    <row r="293" spans="1:18" x14ac:dyDescent="0.3">
      <c r="A293" s="1" t="s">
        <v>97</v>
      </c>
      <c r="B293" s="1">
        <v>0</v>
      </c>
      <c r="C293" s="1">
        <v>0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</row>
    <row r="294" spans="1:18" x14ac:dyDescent="0.3">
      <c r="A294" s="1" t="s">
        <v>98</v>
      </c>
      <c r="B294" s="1">
        <v>0</v>
      </c>
      <c r="C294" s="1">
        <v>0</v>
      </c>
      <c r="D294" s="1">
        <v>0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</row>
    <row r="295" spans="1:18" x14ac:dyDescent="0.3">
      <c r="A295" s="1" t="s">
        <v>99</v>
      </c>
      <c r="B295" s="1">
        <v>82524000</v>
      </c>
      <c r="C295" s="1">
        <v>85685000</v>
      </c>
      <c r="D295" s="1">
        <v>83737000</v>
      </c>
      <c r="E295" s="1">
        <v>83088000</v>
      </c>
      <c r="F295" s="1">
        <v>82401000</v>
      </c>
      <c r="G295" s="1">
        <v>85587000</v>
      </c>
      <c r="H295" s="1">
        <v>84665000</v>
      </c>
      <c r="I295" s="1">
        <v>83540000</v>
      </c>
      <c r="J295" s="1">
        <v>57216000</v>
      </c>
      <c r="K295" s="1">
        <v>57122000</v>
      </c>
      <c r="L295" s="1">
        <v>56770000</v>
      </c>
      <c r="M295" s="1">
        <v>56881000</v>
      </c>
      <c r="N295" s="1">
        <v>52123000</v>
      </c>
      <c r="O295" s="1">
        <v>43048000</v>
      </c>
      <c r="P295" s="1">
        <v>38902000</v>
      </c>
      <c r="Q295" s="1">
        <v>38449000</v>
      </c>
      <c r="R295" s="1">
        <v>38449000</v>
      </c>
    </row>
    <row r="296" spans="1:18" x14ac:dyDescent="0.3">
      <c r="A296" s="1" t="s">
        <v>100</v>
      </c>
      <c r="B296" s="1">
        <v>72911000</v>
      </c>
      <c r="C296" s="1">
        <v>72580000</v>
      </c>
      <c r="D296" s="1">
        <v>72255000</v>
      </c>
      <c r="E296" s="1">
        <v>71808000</v>
      </c>
      <c r="F296" s="1">
        <v>71575000</v>
      </c>
      <c r="G296" s="1">
        <v>70857000</v>
      </c>
      <c r="H296" s="1">
        <v>75261000</v>
      </c>
      <c r="I296" s="1">
        <v>74784000</v>
      </c>
      <c r="J296" s="1">
        <v>74761000</v>
      </c>
      <c r="K296" s="1">
        <v>73666000</v>
      </c>
      <c r="L296" s="1">
        <v>71497000</v>
      </c>
      <c r="M296" s="1">
        <v>70437000</v>
      </c>
      <c r="N296" s="1">
        <v>79697000</v>
      </c>
      <c r="O296" s="1">
        <v>0</v>
      </c>
      <c r="P296" s="1">
        <v>0</v>
      </c>
      <c r="Q296" s="1">
        <v>0</v>
      </c>
      <c r="R296" s="1">
        <v>0</v>
      </c>
    </row>
    <row r="297" spans="1:18" x14ac:dyDescent="0.3">
      <c r="A297" s="1" t="s">
        <v>101</v>
      </c>
      <c r="B297" s="1">
        <v>139146000</v>
      </c>
      <c r="C297" s="1">
        <v>142606000</v>
      </c>
      <c r="D297" s="1">
        <v>147060000</v>
      </c>
      <c r="E297" s="1">
        <v>155849000</v>
      </c>
      <c r="F297" s="1">
        <v>159610000</v>
      </c>
      <c r="G297" s="1">
        <v>169750000</v>
      </c>
      <c r="H297" s="1">
        <v>168953000</v>
      </c>
      <c r="I297" s="1">
        <v>180831000</v>
      </c>
      <c r="J297" s="1">
        <v>179602000</v>
      </c>
      <c r="K297" s="1">
        <v>188056000</v>
      </c>
      <c r="L297" s="1">
        <v>191002000</v>
      </c>
      <c r="M297" s="1">
        <v>203805000</v>
      </c>
      <c r="N297" s="1">
        <v>184754000</v>
      </c>
      <c r="O297" s="1">
        <v>1024152000</v>
      </c>
      <c r="P297" s="1">
        <v>1022646000</v>
      </c>
      <c r="Q297" s="1">
        <v>1040719000</v>
      </c>
      <c r="R297" s="1">
        <v>1040719000</v>
      </c>
    </row>
    <row r="298" spans="1:18" x14ac:dyDescent="0.3">
      <c r="A298" s="1" t="s">
        <v>102</v>
      </c>
      <c r="B298" s="1">
        <v>0</v>
      </c>
      <c r="C298" s="1">
        <v>0</v>
      </c>
      <c r="D298" s="1">
        <v>0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</row>
    <row r="299" spans="1:18" x14ac:dyDescent="0.3">
      <c r="A299" s="1" t="s">
        <v>103</v>
      </c>
      <c r="B299" s="1">
        <v>294581000</v>
      </c>
      <c r="C299" s="1">
        <v>300871000</v>
      </c>
      <c r="D299" s="1">
        <v>303052000</v>
      </c>
      <c r="E299" s="1">
        <v>310745000</v>
      </c>
      <c r="F299" s="1">
        <v>313586000</v>
      </c>
      <c r="G299" s="1">
        <v>326194000</v>
      </c>
      <c r="H299" s="1">
        <v>328879000</v>
      </c>
      <c r="I299" s="1">
        <v>369155000</v>
      </c>
      <c r="J299" s="1">
        <v>321579000</v>
      </c>
      <c r="K299" s="1">
        <v>348844000</v>
      </c>
      <c r="L299" s="1">
        <v>339269000</v>
      </c>
      <c r="M299" s="1">
        <v>351123000</v>
      </c>
      <c r="N299" s="1">
        <v>326574000</v>
      </c>
      <c r="O299" s="1">
        <v>1087200000</v>
      </c>
      <c r="P299" s="1">
        <v>1096548000</v>
      </c>
      <c r="Q299" s="1">
        <v>1414168000</v>
      </c>
      <c r="R299" s="1">
        <v>1414168000</v>
      </c>
    </row>
    <row r="300" spans="1:18" x14ac:dyDescent="0.3">
      <c r="A300" s="1" t="s">
        <v>104</v>
      </c>
      <c r="B300" s="1">
        <v>644807000</v>
      </c>
      <c r="C300" s="1">
        <v>607091000</v>
      </c>
      <c r="D300" s="1">
        <v>607476000</v>
      </c>
      <c r="E300" s="1">
        <v>614848000</v>
      </c>
      <c r="F300" s="1">
        <v>690112000</v>
      </c>
      <c r="G300" s="1">
        <v>649293000</v>
      </c>
      <c r="H300" s="1">
        <v>658784000</v>
      </c>
      <c r="I300" s="1">
        <v>691969000</v>
      </c>
      <c r="J300" s="1">
        <v>719530000</v>
      </c>
      <c r="K300" s="1">
        <v>693150000</v>
      </c>
      <c r="L300" s="1">
        <v>693857000</v>
      </c>
      <c r="M300" s="1">
        <v>694657000</v>
      </c>
      <c r="N300" s="1">
        <v>743074000</v>
      </c>
      <c r="O300" s="1">
        <v>1533836000</v>
      </c>
      <c r="P300" s="1">
        <v>1533511000</v>
      </c>
      <c r="Q300" s="1">
        <v>1847954000</v>
      </c>
      <c r="R300" s="1">
        <v>1847954000</v>
      </c>
    </row>
    <row r="301" spans="1:18" x14ac:dyDescent="0.3">
      <c r="A301" s="1" t="s">
        <v>105</v>
      </c>
      <c r="B301" s="1">
        <v>931000</v>
      </c>
      <c r="C301" s="1">
        <v>938000</v>
      </c>
      <c r="D301" s="1">
        <v>939000</v>
      </c>
      <c r="E301" s="1">
        <v>942000</v>
      </c>
      <c r="F301" s="1">
        <v>947000</v>
      </c>
      <c r="G301" s="1">
        <v>951000</v>
      </c>
      <c r="H301" s="1">
        <v>952000</v>
      </c>
      <c r="I301" s="1">
        <v>953000</v>
      </c>
      <c r="J301" s="1">
        <v>954000</v>
      </c>
      <c r="K301" s="1">
        <v>960000</v>
      </c>
      <c r="L301" s="1">
        <v>962000</v>
      </c>
      <c r="M301" s="1">
        <v>963000</v>
      </c>
      <c r="N301" s="1">
        <v>967000</v>
      </c>
      <c r="O301" s="1">
        <v>974000</v>
      </c>
      <c r="P301" s="1">
        <v>975000</v>
      </c>
      <c r="Q301" s="1">
        <v>975000</v>
      </c>
      <c r="R301" s="1">
        <v>975000</v>
      </c>
    </row>
    <row r="302" spans="1:18" x14ac:dyDescent="0.3">
      <c r="A302" s="1" t="s">
        <v>106</v>
      </c>
      <c r="B302" s="1">
        <v>0</v>
      </c>
      <c r="C302" s="1">
        <v>0</v>
      </c>
      <c r="D302" s="1">
        <v>0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</row>
    <row r="303" spans="1:18" x14ac:dyDescent="0.3">
      <c r="A303" s="1" t="s">
        <v>107</v>
      </c>
      <c r="B303" s="1">
        <v>710242000</v>
      </c>
      <c r="C303" s="1">
        <v>733078000</v>
      </c>
      <c r="D303" s="1">
        <v>742041000</v>
      </c>
      <c r="E303" s="1">
        <v>754034000</v>
      </c>
      <c r="F303" s="1">
        <v>774137000</v>
      </c>
      <c r="G303" s="1">
        <v>784172000</v>
      </c>
      <c r="H303" s="1">
        <v>791777000</v>
      </c>
      <c r="I303" s="1">
        <v>797505000</v>
      </c>
      <c r="J303" s="1">
        <v>799862000</v>
      </c>
      <c r="K303" s="1">
        <v>806479000</v>
      </c>
      <c r="L303" s="1">
        <v>817384000</v>
      </c>
      <c r="M303" s="1">
        <v>823206000</v>
      </c>
      <c r="N303" s="1">
        <v>828676000</v>
      </c>
      <c r="O303" s="1">
        <v>840120000</v>
      </c>
      <c r="P303" s="1">
        <v>845461000</v>
      </c>
      <c r="Q303" s="1">
        <v>850485000</v>
      </c>
      <c r="R303" s="1">
        <v>850485000</v>
      </c>
    </row>
    <row r="304" spans="1:18" x14ac:dyDescent="0.3">
      <c r="A304" s="1" t="s">
        <v>108</v>
      </c>
      <c r="B304" s="1">
        <v>0</v>
      </c>
      <c r="C304" s="1">
        <v>0</v>
      </c>
      <c r="D304" s="1">
        <v>0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</row>
    <row r="305" spans="1:18" x14ac:dyDescent="0.3">
      <c r="A305" s="1" t="s">
        <v>109</v>
      </c>
      <c r="B305" s="1">
        <v>1140788000</v>
      </c>
      <c r="C305" s="1">
        <v>1165012000</v>
      </c>
      <c r="D305" s="1">
        <v>1193914000</v>
      </c>
      <c r="E305" s="1">
        <v>1216978000</v>
      </c>
      <c r="F305" s="1">
        <v>1238012000</v>
      </c>
      <c r="G305" s="1">
        <v>1261592000</v>
      </c>
      <c r="H305" s="1">
        <v>1288245000</v>
      </c>
      <c r="I305" s="1">
        <v>1301209000</v>
      </c>
      <c r="J305" s="1">
        <v>1345666000</v>
      </c>
      <c r="K305" s="1">
        <v>1354855000</v>
      </c>
      <c r="L305" s="1">
        <v>1369912000</v>
      </c>
      <c r="M305" s="1">
        <v>1383305000</v>
      </c>
      <c r="N305" s="1">
        <v>1384494000</v>
      </c>
      <c r="O305" s="1">
        <v>1355060000</v>
      </c>
      <c r="P305" s="1">
        <v>1375671000</v>
      </c>
      <c r="Q305" s="1">
        <v>1375690000</v>
      </c>
      <c r="R305" s="1">
        <v>1375690000</v>
      </c>
    </row>
    <row r="306" spans="1:18" x14ac:dyDescent="0.3">
      <c r="A306" s="1" t="s">
        <v>110</v>
      </c>
      <c r="B306" s="1">
        <v>-1263422000</v>
      </c>
      <c r="C306" s="1">
        <v>-1313468000</v>
      </c>
      <c r="D306" s="1">
        <v>-1340052000</v>
      </c>
      <c r="E306" s="1">
        <v>-1382423000</v>
      </c>
      <c r="F306" s="1">
        <v>-1409889000</v>
      </c>
      <c r="G306" s="1">
        <v>-1419180000</v>
      </c>
      <c r="H306" s="1">
        <v>-1440443000</v>
      </c>
      <c r="I306" s="1">
        <v>-1516269000</v>
      </c>
      <c r="J306" s="1">
        <v>-1532864000</v>
      </c>
      <c r="K306" s="1">
        <v>-1567767000</v>
      </c>
      <c r="L306" s="1">
        <v>-1574893000</v>
      </c>
      <c r="M306" s="1">
        <v>-1593757000</v>
      </c>
      <c r="N306" s="1">
        <v>-1642140000</v>
      </c>
      <c r="O306" s="1">
        <v>-1653211000</v>
      </c>
      <c r="P306" s="1">
        <v>-1681304000</v>
      </c>
      <c r="Q306" s="1">
        <v>-1692701000</v>
      </c>
      <c r="R306" s="1">
        <v>-1692701000</v>
      </c>
    </row>
    <row r="307" spans="1:18" x14ac:dyDescent="0.3">
      <c r="A307" s="1" t="s">
        <v>111</v>
      </c>
      <c r="B307" s="1">
        <v>0</v>
      </c>
      <c r="C307" s="1">
        <v>0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-39000</v>
      </c>
      <c r="J307" s="1">
        <v>-88000</v>
      </c>
      <c r="K307" s="1">
        <v>-334000</v>
      </c>
      <c r="L307" s="1">
        <v>-583000</v>
      </c>
      <c r="M307" s="1">
        <v>-311000</v>
      </c>
      <c r="N307" s="1">
        <v>-938000</v>
      </c>
      <c r="O307" s="1">
        <v>-699000</v>
      </c>
      <c r="P307" s="1">
        <v>-524000</v>
      </c>
      <c r="Q307" s="1">
        <v>-633000</v>
      </c>
      <c r="R307" s="1">
        <v>-633000</v>
      </c>
    </row>
    <row r="308" spans="1:18" x14ac:dyDescent="0.3">
      <c r="A308" s="1" t="s">
        <v>112</v>
      </c>
      <c r="B308" s="1">
        <v>0</v>
      </c>
      <c r="C308" s="1">
        <v>0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</row>
    <row r="309" spans="1:18" x14ac:dyDescent="0.3">
      <c r="A309" s="1" t="s">
        <v>113</v>
      </c>
      <c r="B309" s="1">
        <v>0</v>
      </c>
      <c r="C309" s="1">
        <v>0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</row>
    <row r="310" spans="1:18" x14ac:dyDescent="0.3">
      <c r="A310" s="1" t="s">
        <v>114</v>
      </c>
      <c r="B310" s="1">
        <v>588539000</v>
      </c>
      <c r="C310" s="1">
        <v>585560000</v>
      </c>
      <c r="D310" s="1">
        <v>596842000</v>
      </c>
      <c r="E310" s="1">
        <v>589531000</v>
      </c>
      <c r="F310" s="1">
        <v>603207000</v>
      </c>
      <c r="G310" s="1">
        <v>627535000</v>
      </c>
      <c r="H310" s="1">
        <v>640531000</v>
      </c>
      <c r="I310" s="1">
        <v>583359000</v>
      </c>
      <c r="J310" s="1">
        <v>613530000</v>
      </c>
      <c r="K310" s="1">
        <v>594193000</v>
      </c>
      <c r="L310" s="1">
        <v>612782000</v>
      </c>
      <c r="M310" s="1">
        <v>613406000</v>
      </c>
      <c r="N310" s="1">
        <v>571059000</v>
      </c>
      <c r="O310" s="1">
        <v>542244000</v>
      </c>
      <c r="P310" s="1">
        <v>540279000</v>
      </c>
      <c r="Q310" s="1">
        <v>533816000</v>
      </c>
      <c r="R310" s="1">
        <v>533816000</v>
      </c>
    </row>
    <row r="311" spans="1:18" x14ac:dyDescent="0.3">
      <c r="A311" s="1" t="s">
        <v>115</v>
      </c>
      <c r="B311" s="1">
        <v>1233346000</v>
      </c>
      <c r="C311" s="1">
        <v>1192651000</v>
      </c>
      <c r="D311" s="1">
        <v>1204318000</v>
      </c>
      <c r="E311" s="1">
        <v>1204379000</v>
      </c>
      <c r="F311" s="1">
        <v>1293319000</v>
      </c>
      <c r="G311" s="1">
        <v>1276828000</v>
      </c>
      <c r="H311" s="1">
        <v>1299315000</v>
      </c>
      <c r="I311" s="1">
        <v>1275328000</v>
      </c>
      <c r="J311" s="1">
        <v>1333060000</v>
      </c>
      <c r="K311" s="1">
        <v>1287343000</v>
      </c>
      <c r="L311" s="1">
        <v>1306639000</v>
      </c>
      <c r="M311" s="1">
        <v>1308063000</v>
      </c>
      <c r="N311" s="1">
        <v>1314133000</v>
      </c>
      <c r="O311" s="1">
        <v>2076080000</v>
      </c>
      <c r="P311" s="1">
        <v>2073790000</v>
      </c>
      <c r="Q311" s="1">
        <v>2381770000</v>
      </c>
      <c r="R311" s="1">
        <v>2381770000</v>
      </c>
    </row>
    <row r="315" spans="1:18" x14ac:dyDescent="0.3">
      <c r="A315" s="1" t="s">
        <v>194</v>
      </c>
    </row>
    <row r="316" spans="1:18" x14ac:dyDescent="0.3">
      <c r="A316" s="1" t="s">
        <v>176</v>
      </c>
      <c r="B316" s="1" t="s">
        <v>177</v>
      </c>
      <c r="C316" s="1" t="s">
        <v>178</v>
      </c>
      <c r="D316" s="1" t="s">
        <v>179</v>
      </c>
      <c r="E316" s="1" t="s">
        <v>180</v>
      </c>
      <c r="F316" s="1" t="s">
        <v>181</v>
      </c>
      <c r="G316" s="1" t="s">
        <v>182</v>
      </c>
      <c r="H316" s="1" t="s">
        <v>183</v>
      </c>
      <c r="I316" s="1" t="s">
        <v>184</v>
      </c>
      <c r="J316" s="1" t="s">
        <v>185</v>
      </c>
      <c r="K316" s="1" t="s">
        <v>186</v>
      </c>
      <c r="L316" s="1" t="s">
        <v>187</v>
      </c>
      <c r="M316" s="1" t="s">
        <v>188</v>
      </c>
      <c r="N316" s="1" t="s">
        <v>189</v>
      </c>
      <c r="O316" s="1" t="s">
        <v>190</v>
      </c>
      <c r="P316" s="1" t="s">
        <v>191</v>
      </c>
      <c r="Q316" s="1" t="s">
        <v>192</v>
      </c>
      <c r="R316" s="1" t="s">
        <v>2</v>
      </c>
    </row>
    <row r="317" spans="1:18" x14ac:dyDescent="0.3">
      <c r="A317" s="1" t="s">
        <v>117</v>
      </c>
      <c r="B317" s="1">
        <v>27200000</v>
      </c>
      <c r="C317" s="1">
        <v>33954000</v>
      </c>
      <c r="D317" s="1">
        <v>38585000</v>
      </c>
      <c r="E317" s="1">
        <v>34574000</v>
      </c>
      <c r="F317" s="1">
        <v>32381000</v>
      </c>
      <c r="G317" s="1">
        <v>35043000</v>
      </c>
      <c r="H317" s="1">
        <v>38166000</v>
      </c>
      <c r="I317" s="1">
        <v>26445000</v>
      </c>
      <c r="J317" s="1">
        <v>57738000</v>
      </c>
      <c r="K317" s="1">
        <v>26029000</v>
      </c>
      <c r="L317" s="1">
        <v>28353000</v>
      </c>
      <c r="M317" s="1">
        <v>28475000</v>
      </c>
      <c r="N317" s="1">
        <v>16178000</v>
      </c>
      <c r="O317" s="1">
        <v>26984000</v>
      </c>
      <c r="P317" s="1">
        <v>35510000</v>
      </c>
      <c r="Q317" s="1">
        <v>16090000</v>
      </c>
      <c r="R317" s="1">
        <v>94762000</v>
      </c>
    </row>
    <row r="318" spans="1:18" x14ac:dyDescent="0.3">
      <c r="A318" s="1" t="s">
        <v>15</v>
      </c>
      <c r="B318" s="1">
        <v>21911000</v>
      </c>
      <c r="C318" s="1">
        <v>21464000</v>
      </c>
      <c r="D318" s="1">
        <v>21461000</v>
      </c>
      <c r="E318" s="1">
        <v>21634000</v>
      </c>
      <c r="F318" s="1">
        <v>23451000</v>
      </c>
      <c r="G318" s="1">
        <v>23196000</v>
      </c>
      <c r="H318" s="1">
        <v>23297000</v>
      </c>
      <c r="I318" s="1">
        <v>22999000</v>
      </c>
      <c r="J318" s="1">
        <v>23237000</v>
      </c>
      <c r="K318" s="1">
        <v>24002000</v>
      </c>
      <c r="L318" s="1">
        <v>23727000</v>
      </c>
      <c r="M318" s="1">
        <v>24090000</v>
      </c>
      <c r="N318" s="1">
        <v>24157000</v>
      </c>
      <c r="O318" s="1">
        <v>21362000</v>
      </c>
      <c r="P318" s="1">
        <v>21659000</v>
      </c>
      <c r="Q318" s="1">
        <v>21342000</v>
      </c>
      <c r="R318" s="1">
        <v>88520000</v>
      </c>
    </row>
    <row r="319" spans="1:18" x14ac:dyDescent="0.3">
      <c r="A319" s="1" t="s">
        <v>118</v>
      </c>
      <c r="B319" s="1">
        <v>-124830000</v>
      </c>
      <c r="C319" s="1">
        <v>-116430000</v>
      </c>
      <c r="D319" s="1">
        <v>-106452000</v>
      </c>
      <c r="E319" s="1">
        <v>-121206000</v>
      </c>
      <c r="F319" s="1">
        <v>-155099000</v>
      </c>
      <c r="G319" s="1">
        <v>-121519000</v>
      </c>
      <c r="H319" s="1">
        <v>-119413000</v>
      </c>
      <c r="I319" s="1">
        <v>-158173000</v>
      </c>
      <c r="J319" s="1">
        <v>-189318000</v>
      </c>
      <c r="K319" s="1">
        <v>-180438000</v>
      </c>
      <c r="L319" s="1">
        <v>-185528000</v>
      </c>
      <c r="M319" s="1">
        <v>-188713000</v>
      </c>
      <c r="N319" s="1">
        <v>-221270000</v>
      </c>
      <c r="O319" s="1">
        <v>-289120000</v>
      </c>
      <c r="P319" s="1">
        <v>-278771000</v>
      </c>
      <c r="Q319" s="1">
        <v>15355000</v>
      </c>
      <c r="R319" s="1">
        <v>15355000</v>
      </c>
    </row>
    <row r="320" spans="1:18" x14ac:dyDescent="0.3">
      <c r="A320" s="1" t="s">
        <v>119</v>
      </c>
      <c r="B320" s="1">
        <v>5504000</v>
      </c>
      <c r="C320" s="1">
        <v>5185000</v>
      </c>
      <c r="D320" s="1">
        <v>6119000</v>
      </c>
      <c r="E320" s="1">
        <v>4873000</v>
      </c>
      <c r="F320" s="1">
        <v>5296000</v>
      </c>
      <c r="G320" s="1">
        <v>4615000</v>
      </c>
      <c r="H320" s="1">
        <v>5173000</v>
      </c>
      <c r="I320" s="1">
        <v>5279000</v>
      </c>
      <c r="J320" s="1">
        <v>1390000</v>
      </c>
      <c r="K320" s="1">
        <v>6013000</v>
      </c>
      <c r="L320" s="1">
        <v>5062000</v>
      </c>
      <c r="M320" s="1">
        <v>4732000</v>
      </c>
      <c r="N320" s="1">
        <v>4181000</v>
      </c>
      <c r="O320" s="1">
        <v>5847000</v>
      </c>
      <c r="P320" s="1">
        <v>4641000</v>
      </c>
      <c r="Q320" s="1">
        <v>4647000</v>
      </c>
      <c r="R320" s="1">
        <v>19316000</v>
      </c>
    </row>
    <row r="321" spans="1:18" x14ac:dyDescent="0.3">
      <c r="A321" s="1" t="s">
        <v>120</v>
      </c>
      <c r="B321" s="1">
        <v>12514000</v>
      </c>
      <c r="C321" s="1">
        <v>5940000</v>
      </c>
      <c r="D321" s="1">
        <v>619000</v>
      </c>
      <c r="E321" s="1">
        <v>1891000</v>
      </c>
      <c r="F321" s="1">
        <v>5272000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</row>
    <row r="322" spans="1:18" x14ac:dyDescent="0.3">
      <c r="A322" s="1" t="s">
        <v>121</v>
      </c>
      <c r="B322" s="1">
        <v>0</v>
      </c>
      <c r="C322" s="1">
        <v>0</v>
      </c>
      <c r="D322" s="1">
        <v>0</v>
      </c>
      <c r="E322" s="1">
        <v>0</v>
      </c>
      <c r="F322" s="1">
        <v>114000</v>
      </c>
      <c r="G322" s="1">
        <v>786000</v>
      </c>
      <c r="H322" s="1">
        <v>703000</v>
      </c>
      <c r="I322" s="1">
        <v>2000</v>
      </c>
      <c r="J322" s="1">
        <v>9095000</v>
      </c>
      <c r="K322" s="1">
        <v>0</v>
      </c>
      <c r="L322" s="1">
        <v>0</v>
      </c>
      <c r="M322" s="1">
        <v>39000</v>
      </c>
      <c r="N322" s="1">
        <v>13879000</v>
      </c>
      <c r="O322" s="1">
        <v>0</v>
      </c>
      <c r="P322" s="1">
        <v>0</v>
      </c>
      <c r="Q322" s="1">
        <v>0</v>
      </c>
      <c r="R322" s="1">
        <v>13879000</v>
      </c>
    </row>
    <row r="323" spans="1:18" x14ac:dyDescent="0.3">
      <c r="A323" s="1" t="s">
        <v>122</v>
      </c>
      <c r="B323" s="1">
        <v>509000</v>
      </c>
      <c r="C323" s="1">
        <v>3161000</v>
      </c>
      <c r="D323" s="1">
        <v>-1948000</v>
      </c>
      <c r="E323" s="1">
        <v>-649000</v>
      </c>
      <c r="F323" s="1">
        <v>-1569000</v>
      </c>
      <c r="G323" s="1">
        <v>3186000</v>
      </c>
      <c r="H323" s="1">
        <v>-922000</v>
      </c>
      <c r="I323" s="1">
        <v>-1125000</v>
      </c>
      <c r="J323" s="1">
        <v>-26319000</v>
      </c>
      <c r="K323" s="1">
        <v>1157000</v>
      </c>
      <c r="L323" s="1">
        <v>-352000</v>
      </c>
      <c r="M323" s="1">
        <v>111000</v>
      </c>
      <c r="N323" s="1">
        <v>-6426000</v>
      </c>
      <c r="O323" s="1">
        <v>1792000</v>
      </c>
      <c r="P323" s="1">
        <v>-4081000</v>
      </c>
      <c r="Q323" s="1">
        <v>-351000</v>
      </c>
      <c r="R323" s="1">
        <v>-9066000</v>
      </c>
    </row>
    <row r="324" spans="1:18" x14ac:dyDescent="0.3">
      <c r="A324" s="1" t="s">
        <v>123</v>
      </c>
      <c r="B324" s="1">
        <v>0</v>
      </c>
      <c r="C324" s="1">
        <v>0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</row>
    <row r="325" spans="1:18" x14ac:dyDescent="0.3">
      <c r="A325" s="1" t="s">
        <v>124</v>
      </c>
      <c r="B325" s="1">
        <v>0</v>
      </c>
      <c r="C325" s="1">
        <v>0</v>
      </c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</row>
    <row r="326" spans="1:18" x14ac:dyDescent="0.3">
      <c r="A326" s="1" t="s">
        <v>125</v>
      </c>
      <c r="B326" s="1">
        <v>0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</row>
    <row r="327" spans="1:18" x14ac:dyDescent="0.3">
      <c r="A327" s="1" t="s">
        <v>126</v>
      </c>
      <c r="B327" s="1">
        <v>543000</v>
      </c>
      <c r="C327" s="1">
        <v>834000</v>
      </c>
      <c r="D327" s="1">
        <v>508000</v>
      </c>
      <c r="E327" s="1">
        <v>1603000</v>
      </c>
      <c r="F327" s="1">
        <v>647000</v>
      </c>
      <c r="G327" s="1">
        <v>0</v>
      </c>
      <c r="H327" s="1">
        <v>0</v>
      </c>
      <c r="I327" s="1">
        <v>0</v>
      </c>
      <c r="J327" s="1">
        <v>0</v>
      </c>
      <c r="K327" s="1">
        <v>89000</v>
      </c>
      <c r="L327" s="1">
        <v>1039000</v>
      </c>
      <c r="M327" s="1">
        <v>1558000</v>
      </c>
      <c r="N327" s="1">
        <v>2068000</v>
      </c>
      <c r="O327" s="1">
        <v>1450000</v>
      </c>
      <c r="P327" s="1">
        <v>1644000</v>
      </c>
      <c r="Q327" s="1">
        <v>10345000</v>
      </c>
      <c r="R327" s="1">
        <v>15507000</v>
      </c>
    </row>
    <row r="328" spans="1:18" x14ac:dyDescent="0.3">
      <c r="A328" s="1" t="s">
        <v>127</v>
      </c>
      <c r="B328" s="1">
        <v>40981000</v>
      </c>
      <c r="C328" s="1">
        <v>36584000</v>
      </c>
      <c r="D328" s="1">
        <v>26759000</v>
      </c>
      <c r="E328" s="1">
        <v>29352000</v>
      </c>
      <c r="F328" s="1">
        <v>33211000</v>
      </c>
      <c r="G328" s="1">
        <v>31783000</v>
      </c>
      <c r="H328" s="1">
        <v>28251000</v>
      </c>
      <c r="I328" s="1">
        <v>27155000</v>
      </c>
      <c r="J328" s="1">
        <v>7882000</v>
      </c>
      <c r="K328" s="1">
        <v>31261000</v>
      </c>
      <c r="L328" s="1">
        <v>31969000</v>
      </c>
      <c r="M328" s="1">
        <v>30530000</v>
      </c>
      <c r="N328" s="1">
        <v>37859000</v>
      </c>
      <c r="O328" s="1">
        <v>30451000</v>
      </c>
      <c r="P328" s="1">
        <v>23863000</v>
      </c>
      <c r="Q328" s="1">
        <v>35983000</v>
      </c>
      <c r="R328" s="1">
        <v>128156000</v>
      </c>
    </row>
    <row r="329" spans="1:18" x14ac:dyDescent="0.3">
      <c r="A329" s="1" t="s">
        <v>128</v>
      </c>
      <c r="B329" s="1">
        <v>-3293000</v>
      </c>
      <c r="C329" s="1">
        <v>1080000</v>
      </c>
      <c r="D329" s="1">
        <v>-1389000</v>
      </c>
      <c r="E329" s="1">
        <v>518000</v>
      </c>
      <c r="F329" s="1">
        <v>-1682000</v>
      </c>
      <c r="G329" s="1">
        <v>3172000</v>
      </c>
      <c r="H329" s="1">
        <v>-1613000</v>
      </c>
      <c r="I329" s="1">
        <v>878000</v>
      </c>
      <c r="J329" s="1">
        <v>-6670000</v>
      </c>
      <c r="K329" s="1">
        <v>44594000</v>
      </c>
      <c r="L329" s="1">
        <v>-6844000</v>
      </c>
      <c r="M329" s="1">
        <v>-2003000</v>
      </c>
      <c r="N329" s="1">
        <v>-36765000</v>
      </c>
      <c r="O329" s="1">
        <v>43295000</v>
      </c>
      <c r="P329" s="1">
        <v>-172000</v>
      </c>
      <c r="Q329" s="1">
        <v>-2489000</v>
      </c>
      <c r="R329" s="1">
        <v>3869000</v>
      </c>
    </row>
    <row r="330" spans="1:18" x14ac:dyDescent="0.3">
      <c r="A330" s="1" t="s">
        <v>129</v>
      </c>
      <c r="B330" s="1">
        <v>2732000</v>
      </c>
      <c r="C330" s="1">
        <v>-1533000</v>
      </c>
      <c r="D330" s="1">
        <v>972000</v>
      </c>
      <c r="E330" s="1">
        <v>-970000</v>
      </c>
      <c r="F330" s="1">
        <v>615000</v>
      </c>
      <c r="G330" s="1">
        <v>-3615000</v>
      </c>
      <c r="H330" s="1">
        <v>-1705000</v>
      </c>
      <c r="I330" s="1">
        <v>-3949000</v>
      </c>
      <c r="J330" s="1">
        <v>1635000</v>
      </c>
      <c r="K330" s="1">
        <v>1601000</v>
      </c>
      <c r="L330" s="1">
        <v>6264000</v>
      </c>
      <c r="M330" s="1">
        <v>-5076000</v>
      </c>
      <c r="N330" s="1">
        <v>878000</v>
      </c>
      <c r="O330" s="1">
        <v>-3142000</v>
      </c>
      <c r="P330" s="1">
        <v>-3980000</v>
      </c>
      <c r="Q330" s="1">
        <v>-1768000</v>
      </c>
      <c r="R330" s="1">
        <v>-8012000</v>
      </c>
    </row>
    <row r="331" spans="1:18" x14ac:dyDescent="0.3">
      <c r="A331" s="1" t="s">
        <v>130</v>
      </c>
      <c r="B331" s="1">
        <v>2104000</v>
      </c>
      <c r="C331" s="1">
        <v>1339000</v>
      </c>
      <c r="D331" s="1">
        <v>2813000</v>
      </c>
      <c r="E331" s="1">
        <v>1487000</v>
      </c>
      <c r="F331" s="1">
        <v>-16101000</v>
      </c>
      <c r="G331" s="1">
        <v>-147000</v>
      </c>
      <c r="H331" s="1">
        <v>1666000</v>
      </c>
      <c r="I331" s="1">
        <v>2398000</v>
      </c>
      <c r="J331" s="1">
        <v>-9144000</v>
      </c>
      <c r="K331" s="1">
        <v>3630000</v>
      </c>
      <c r="L331" s="1">
        <v>1087000</v>
      </c>
      <c r="M331" s="1">
        <v>5446000</v>
      </c>
      <c r="N331" s="1">
        <v>-3901000</v>
      </c>
      <c r="O331" s="1">
        <v>-10621000</v>
      </c>
      <c r="P331" s="1">
        <v>7249000</v>
      </c>
      <c r="Q331" s="1">
        <v>626000</v>
      </c>
      <c r="R331" s="1">
        <v>-6647000</v>
      </c>
    </row>
    <row r="332" spans="1:18" x14ac:dyDescent="0.3">
      <c r="A332" s="1" t="s">
        <v>131</v>
      </c>
      <c r="B332" s="1">
        <v>-37654000</v>
      </c>
      <c r="C332" s="1">
        <v>42070000</v>
      </c>
      <c r="D332" s="1">
        <v>3438000</v>
      </c>
      <c r="E332" s="1">
        <v>-3615000</v>
      </c>
      <c r="F332" s="1">
        <v>-33827000</v>
      </c>
      <c r="G332" s="1">
        <v>32264000</v>
      </c>
      <c r="H332" s="1">
        <v>-2368000</v>
      </c>
      <c r="I332" s="1">
        <v>799000</v>
      </c>
      <c r="J332" s="1">
        <v>-33650000</v>
      </c>
      <c r="K332" s="1">
        <v>0</v>
      </c>
      <c r="L332" s="1">
        <v>0</v>
      </c>
      <c r="M332" s="1">
        <v>0</v>
      </c>
      <c r="N332" s="1">
        <v>4698000</v>
      </c>
      <c r="O332" s="1">
        <v>1130000</v>
      </c>
      <c r="P332" s="1">
        <v>-6634000</v>
      </c>
      <c r="Q332" s="1">
        <v>270000</v>
      </c>
      <c r="R332" s="1">
        <v>-536000</v>
      </c>
    </row>
    <row r="333" spans="1:18" x14ac:dyDescent="0.3">
      <c r="A333" s="1" t="s">
        <v>132</v>
      </c>
      <c r="B333" s="1">
        <v>-36111000</v>
      </c>
      <c r="C333" s="1">
        <v>42956000</v>
      </c>
      <c r="D333" s="1">
        <v>5834000</v>
      </c>
      <c r="E333" s="1">
        <v>-2580000</v>
      </c>
      <c r="F333" s="1">
        <v>-50995000</v>
      </c>
      <c r="G333" s="1">
        <v>31674000</v>
      </c>
      <c r="H333" s="1">
        <v>-4020000</v>
      </c>
      <c r="I333" s="1">
        <v>126000</v>
      </c>
      <c r="J333" s="1">
        <v>-47829000</v>
      </c>
      <c r="K333" s="1">
        <v>49825000</v>
      </c>
      <c r="L333" s="1">
        <v>507000</v>
      </c>
      <c r="M333" s="1">
        <v>-1633000</v>
      </c>
      <c r="N333" s="1">
        <v>-35090000</v>
      </c>
      <c r="O333" s="1">
        <v>30662000</v>
      </c>
      <c r="P333" s="1">
        <v>-3537000</v>
      </c>
      <c r="Q333" s="1">
        <v>-3361000</v>
      </c>
      <c r="R333" s="1">
        <v>-11326000</v>
      </c>
    </row>
    <row r="334" spans="1:18" x14ac:dyDescent="0.3">
      <c r="A334" s="1" t="s">
        <v>133</v>
      </c>
      <c r="B334" s="1">
        <v>-1262000</v>
      </c>
      <c r="C334" s="1">
        <v>-619000</v>
      </c>
      <c r="D334" s="1">
        <v>-452000</v>
      </c>
      <c r="E334" s="1">
        <v>-1130000</v>
      </c>
      <c r="F334" s="1">
        <v>-617000</v>
      </c>
      <c r="G334" s="1">
        <v>-2650000</v>
      </c>
      <c r="H334" s="1">
        <v>-1630000</v>
      </c>
      <c r="I334" s="1">
        <v>-1765000</v>
      </c>
      <c r="J334" s="1">
        <v>-2989000</v>
      </c>
      <c r="K334" s="1">
        <v>1276000</v>
      </c>
      <c r="L334" s="1">
        <v>-187000</v>
      </c>
      <c r="M334" s="1">
        <v>-810000</v>
      </c>
      <c r="N334" s="1">
        <v>7127000</v>
      </c>
      <c r="O334" s="1">
        <v>-5896000</v>
      </c>
      <c r="P334" s="1">
        <v>-2088000</v>
      </c>
      <c r="Q334" s="1">
        <v>-1001000</v>
      </c>
      <c r="R334" s="1">
        <v>-1858000</v>
      </c>
    </row>
    <row r="335" spans="1:18" x14ac:dyDescent="0.3">
      <c r="A335" s="1" t="s">
        <v>134</v>
      </c>
      <c r="B335" s="1">
        <v>58546000</v>
      </c>
      <c r="C335" s="1">
        <v>-33251000</v>
      </c>
      <c r="D335" s="1">
        <v>-6327000</v>
      </c>
      <c r="E335" s="1">
        <v>2532000</v>
      </c>
      <c r="F335" s="1">
        <v>73793000</v>
      </c>
      <c r="G335" s="1">
        <v>-50910000</v>
      </c>
      <c r="H335" s="1">
        <v>14729000</v>
      </c>
      <c r="I335" s="1">
        <v>-10850000</v>
      </c>
      <c r="J335" s="1">
        <v>79762000</v>
      </c>
      <c r="K335" s="1">
        <v>-21302000</v>
      </c>
      <c r="L335" s="1">
        <v>10562000</v>
      </c>
      <c r="M335" s="1">
        <v>-5975000</v>
      </c>
      <c r="N335" s="1">
        <v>40632000</v>
      </c>
      <c r="O335" s="1">
        <v>-21410000</v>
      </c>
      <c r="P335" s="1">
        <v>2305000</v>
      </c>
      <c r="Q335" s="1">
        <v>-2447000</v>
      </c>
      <c r="R335" s="1">
        <v>19080000</v>
      </c>
    </row>
    <row r="336" spans="1:18" x14ac:dyDescent="0.3">
      <c r="A336" s="1" t="s">
        <v>135</v>
      </c>
      <c r="B336" s="1">
        <v>0</v>
      </c>
      <c r="C336" s="1">
        <v>0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</row>
    <row r="337" spans="1:18" x14ac:dyDescent="0.3">
      <c r="A337" s="1" t="s">
        <v>136</v>
      </c>
      <c r="B337" s="1">
        <v>-2708000</v>
      </c>
      <c r="C337" s="1">
        <v>2718000</v>
      </c>
      <c r="D337" s="1">
        <v>11680000</v>
      </c>
      <c r="E337" s="1">
        <v>3882000</v>
      </c>
      <c r="F337" s="1">
        <v>3557000</v>
      </c>
      <c r="G337" s="1">
        <v>3164000</v>
      </c>
      <c r="H337" s="1">
        <v>-9661000</v>
      </c>
      <c r="I337" s="1">
        <v>-840000</v>
      </c>
      <c r="J337" s="1">
        <v>-9978000</v>
      </c>
      <c r="K337" s="1">
        <v>13668000</v>
      </c>
      <c r="L337" s="1">
        <v>-1085000</v>
      </c>
      <c r="M337" s="1">
        <v>-751000</v>
      </c>
      <c r="N337" s="1">
        <v>3897000</v>
      </c>
      <c r="O337" s="1">
        <v>-681000</v>
      </c>
      <c r="P337" s="1">
        <v>-2414000</v>
      </c>
      <c r="Q337" s="1">
        <v>-6032000</v>
      </c>
      <c r="R337" s="1">
        <v>-5230000</v>
      </c>
    </row>
    <row r="338" spans="1:18" x14ac:dyDescent="0.3">
      <c r="A338" s="1" t="s">
        <v>137</v>
      </c>
      <c r="B338" s="1">
        <v>0</v>
      </c>
      <c r="C338" s="1">
        <v>0</v>
      </c>
      <c r="D338" s="1">
        <v>0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</row>
    <row r="339" spans="1:18" x14ac:dyDescent="0.3">
      <c r="A339" s="1" t="s">
        <v>138</v>
      </c>
      <c r="B339" s="1">
        <v>55838000</v>
      </c>
      <c r="C339" s="1">
        <v>-30533000</v>
      </c>
      <c r="D339" s="1">
        <v>5353000</v>
      </c>
      <c r="E339" s="1">
        <v>6414000</v>
      </c>
      <c r="F339" s="1">
        <v>77350000</v>
      </c>
      <c r="G339" s="1">
        <v>-47746000</v>
      </c>
      <c r="H339" s="1">
        <v>5068000</v>
      </c>
      <c r="I339" s="1">
        <v>-11690000</v>
      </c>
      <c r="J339" s="1">
        <v>69784000</v>
      </c>
      <c r="K339" s="1">
        <v>-7634000</v>
      </c>
      <c r="L339" s="1">
        <v>9477000</v>
      </c>
      <c r="M339" s="1">
        <v>-6726000</v>
      </c>
      <c r="N339" s="1">
        <v>44529000</v>
      </c>
      <c r="O339" s="1">
        <v>-22091000</v>
      </c>
      <c r="P339" s="1">
        <v>-109000</v>
      </c>
      <c r="Q339" s="1">
        <v>-8479000</v>
      </c>
      <c r="R339" s="1">
        <v>13850000</v>
      </c>
    </row>
    <row r="340" spans="1:18" x14ac:dyDescent="0.3">
      <c r="A340" s="1" t="s">
        <v>139</v>
      </c>
      <c r="B340" s="1">
        <v>0</v>
      </c>
      <c r="C340" s="1">
        <v>0</v>
      </c>
      <c r="D340" s="1">
        <v>0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-25814000</v>
      </c>
      <c r="L340" s="1">
        <v>-4514000</v>
      </c>
      <c r="M340" s="1">
        <v>-8278000</v>
      </c>
      <c r="N340" s="1">
        <v>0</v>
      </c>
      <c r="O340" s="1">
        <v>-26594000</v>
      </c>
      <c r="P340" s="1">
        <v>-3386000</v>
      </c>
      <c r="Q340" s="1">
        <v>-6794000</v>
      </c>
      <c r="R340" s="1">
        <v>-36774000</v>
      </c>
    </row>
    <row r="341" spans="1:18" x14ac:dyDescent="0.3">
      <c r="A341" s="1" t="s">
        <v>140</v>
      </c>
      <c r="B341" s="1">
        <v>18465000</v>
      </c>
      <c r="C341" s="1">
        <v>11804000</v>
      </c>
      <c r="D341" s="1">
        <v>10735000</v>
      </c>
      <c r="E341" s="1">
        <v>2704000</v>
      </c>
      <c r="F341" s="1">
        <v>25738000</v>
      </c>
      <c r="G341" s="1">
        <v>-18722000</v>
      </c>
      <c r="H341" s="1">
        <v>-582000</v>
      </c>
      <c r="I341" s="1">
        <v>-13329000</v>
      </c>
      <c r="J341" s="1">
        <v>18966000</v>
      </c>
      <c r="K341" s="1">
        <v>17653000</v>
      </c>
      <c r="L341" s="1">
        <v>5283000</v>
      </c>
      <c r="M341" s="1">
        <v>-17447000</v>
      </c>
      <c r="N341" s="1">
        <v>55172000</v>
      </c>
      <c r="O341" s="1">
        <v>-23919000</v>
      </c>
      <c r="P341" s="1">
        <v>-9120000</v>
      </c>
      <c r="Q341" s="1">
        <v>-19635000</v>
      </c>
      <c r="R341" s="1">
        <v>2498000</v>
      </c>
    </row>
    <row r="342" spans="1:18" x14ac:dyDescent="0.3">
      <c r="A342" s="1" t="s">
        <v>141</v>
      </c>
      <c r="B342" s="1">
        <v>59446000</v>
      </c>
      <c r="C342" s="1">
        <v>48388000</v>
      </c>
      <c r="D342" s="1">
        <v>37494000</v>
      </c>
      <c r="E342" s="1">
        <v>32056000</v>
      </c>
      <c r="F342" s="1">
        <v>58949000</v>
      </c>
      <c r="G342" s="1">
        <v>13061000</v>
      </c>
      <c r="H342" s="1">
        <v>27669000</v>
      </c>
      <c r="I342" s="1">
        <v>13826000</v>
      </c>
      <c r="J342" s="1">
        <v>26848000</v>
      </c>
      <c r="K342" s="1">
        <v>48914000</v>
      </c>
      <c r="L342" s="1">
        <v>37252000</v>
      </c>
      <c r="M342" s="1">
        <v>13083000</v>
      </c>
      <c r="N342" s="1">
        <v>93031000</v>
      </c>
      <c r="O342" s="1">
        <v>6532000</v>
      </c>
      <c r="P342" s="1">
        <v>14743000</v>
      </c>
      <c r="Q342" s="1">
        <v>16348000</v>
      </c>
      <c r="R342" s="1">
        <v>130654000</v>
      </c>
    </row>
    <row r="343" spans="1:18" x14ac:dyDescent="0.3">
      <c r="A343" s="1" t="s">
        <v>142</v>
      </c>
      <c r="B343" s="1">
        <v>86646000</v>
      </c>
      <c r="C343" s="1">
        <v>82342000</v>
      </c>
      <c r="D343" s="1">
        <v>76079000</v>
      </c>
      <c r="E343" s="1">
        <v>66630000</v>
      </c>
      <c r="F343" s="1">
        <v>91330000</v>
      </c>
      <c r="G343" s="1">
        <v>48104000</v>
      </c>
      <c r="H343" s="1">
        <v>65835000</v>
      </c>
      <c r="I343" s="1">
        <v>40271000</v>
      </c>
      <c r="J343" s="1">
        <v>84586000</v>
      </c>
      <c r="K343" s="1">
        <v>74943000</v>
      </c>
      <c r="L343" s="1">
        <v>65605000</v>
      </c>
      <c r="M343" s="1">
        <v>41558000</v>
      </c>
      <c r="N343" s="1">
        <v>109209000</v>
      </c>
      <c r="O343" s="1">
        <v>33516000</v>
      </c>
      <c r="P343" s="1">
        <v>50253000</v>
      </c>
      <c r="Q343" s="1">
        <v>32438000</v>
      </c>
      <c r="R343" s="1">
        <v>225416000</v>
      </c>
    </row>
    <row r="344" spans="1:18" x14ac:dyDescent="0.3">
      <c r="A344" s="1" t="s">
        <v>143</v>
      </c>
      <c r="B344" s="1">
        <v>-45348000</v>
      </c>
      <c r="C344" s="1">
        <v>-22441000</v>
      </c>
      <c r="D344" s="1">
        <v>-17767000</v>
      </c>
      <c r="E344" s="1">
        <v>-30399000</v>
      </c>
      <c r="F344" s="1">
        <v>-45214000</v>
      </c>
      <c r="G344" s="1">
        <v>-19223000</v>
      </c>
      <c r="H344" s="1">
        <v>-24476000</v>
      </c>
      <c r="I344" s="1">
        <v>-29718000</v>
      </c>
      <c r="J344" s="1">
        <v>-47362000</v>
      </c>
      <c r="K344" s="1">
        <v>-30688000</v>
      </c>
      <c r="L344" s="1">
        <v>-21182000</v>
      </c>
      <c r="M344" s="1">
        <v>-26846000</v>
      </c>
      <c r="N344" s="1">
        <v>-24193000</v>
      </c>
      <c r="O344" s="1">
        <v>-13351000</v>
      </c>
      <c r="P344" s="1">
        <v>-16020000</v>
      </c>
      <c r="Q344" s="1">
        <v>-17331000</v>
      </c>
      <c r="R344" s="1">
        <v>-70895000</v>
      </c>
    </row>
    <row r="345" spans="1:18" x14ac:dyDescent="0.3">
      <c r="A345" s="1" t="s">
        <v>144</v>
      </c>
      <c r="B345" s="1">
        <v>0</v>
      </c>
      <c r="C345" s="1">
        <v>0</v>
      </c>
      <c r="D345" s="1">
        <v>0</v>
      </c>
      <c r="E345" s="1">
        <v>0</v>
      </c>
      <c r="F345" s="1">
        <v>-42000000</v>
      </c>
      <c r="G345" s="1">
        <v>-88000</v>
      </c>
      <c r="H345" s="1">
        <v>-8912000</v>
      </c>
      <c r="I345" s="1">
        <v>0</v>
      </c>
      <c r="J345" s="1">
        <v>-9000000</v>
      </c>
      <c r="K345" s="1">
        <v>0</v>
      </c>
      <c r="L345" s="1">
        <v>-14000000</v>
      </c>
      <c r="M345" s="1">
        <v>-11000000</v>
      </c>
      <c r="N345" s="1">
        <v>0</v>
      </c>
      <c r="O345" s="1">
        <v>-14000000</v>
      </c>
      <c r="P345" s="1">
        <v>-7000000</v>
      </c>
      <c r="Q345" s="1">
        <v>-4500000</v>
      </c>
      <c r="R345" s="1">
        <v>-25500000</v>
      </c>
    </row>
    <row r="346" spans="1:18" x14ac:dyDescent="0.3">
      <c r="A346" s="1" t="s">
        <v>145</v>
      </c>
      <c r="B346" s="1">
        <v>0</v>
      </c>
      <c r="C346" s="1">
        <v>0</v>
      </c>
      <c r="D346" s="1">
        <v>0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</row>
    <row r="347" spans="1:18" x14ac:dyDescent="0.3">
      <c r="A347" s="1" t="s">
        <v>146</v>
      </c>
      <c r="B347" s="1">
        <v>0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</row>
    <row r="348" spans="1:18" x14ac:dyDescent="0.3">
      <c r="A348" s="1" t="s">
        <v>147</v>
      </c>
      <c r="B348" s="1">
        <v>0</v>
      </c>
      <c r="C348" s="1">
        <v>0</v>
      </c>
      <c r="D348" s="1">
        <v>0</v>
      </c>
      <c r="E348" s="1">
        <v>0</v>
      </c>
      <c r="F348" s="1">
        <v>-42000000</v>
      </c>
      <c r="G348" s="1">
        <v>-88000</v>
      </c>
      <c r="H348" s="1">
        <v>-8912000</v>
      </c>
      <c r="I348" s="1">
        <v>0</v>
      </c>
      <c r="J348" s="1">
        <v>-9000000</v>
      </c>
      <c r="K348" s="1">
        <v>0</v>
      </c>
      <c r="L348" s="1">
        <v>-14000000</v>
      </c>
      <c r="M348" s="1">
        <v>-11000000</v>
      </c>
      <c r="N348" s="1">
        <v>0</v>
      </c>
      <c r="O348" s="1">
        <v>-14000000</v>
      </c>
      <c r="P348" s="1">
        <v>-7000000</v>
      </c>
      <c r="Q348" s="1">
        <v>-4500000</v>
      </c>
      <c r="R348" s="1">
        <v>-25500000</v>
      </c>
    </row>
    <row r="349" spans="1:18" x14ac:dyDescent="0.3">
      <c r="A349" s="1" t="s">
        <v>148</v>
      </c>
      <c r="B349" s="1">
        <v>0</v>
      </c>
      <c r="C349" s="1">
        <v>0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</row>
    <row r="350" spans="1:18" x14ac:dyDescent="0.3">
      <c r="A350" s="1" t="s">
        <v>149</v>
      </c>
      <c r="B350" s="1">
        <v>0</v>
      </c>
      <c r="C350" s="1">
        <v>0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</row>
    <row r="351" spans="1:18" x14ac:dyDescent="0.3">
      <c r="A351" s="1" t="s">
        <v>150</v>
      </c>
      <c r="B351" s="1">
        <v>-484000</v>
      </c>
      <c r="C351" s="1">
        <v>-620000</v>
      </c>
      <c r="D351" s="1">
        <v>-304000</v>
      </c>
      <c r="E351" s="1">
        <v>-370000</v>
      </c>
      <c r="F351" s="1">
        <v>-346000</v>
      </c>
      <c r="G351" s="1">
        <v>-302000</v>
      </c>
      <c r="H351" s="1">
        <v>-317000</v>
      </c>
      <c r="I351" s="1">
        <v>-284000</v>
      </c>
      <c r="J351" s="1">
        <v>-751000</v>
      </c>
      <c r="K351" s="1">
        <v>-307000</v>
      </c>
      <c r="L351" s="1">
        <v>-428000</v>
      </c>
      <c r="M351" s="1">
        <v>-1942000</v>
      </c>
      <c r="N351" s="1">
        <v>-343000</v>
      </c>
      <c r="O351" s="1">
        <v>-96000</v>
      </c>
      <c r="P351" s="1">
        <v>-102000</v>
      </c>
      <c r="Q351" s="1">
        <v>-155000</v>
      </c>
      <c r="R351" s="1">
        <v>-696000</v>
      </c>
    </row>
    <row r="352" spans="1:18" x14ac:dyDescent="0.3">
      <c r="A352" s="1" t="s">
        <v>151</v>
      </c>
      <c r="B352" s="1">
        <v>-45832000</v>
      </c>
      <c r="C352" s="1">
        <v>-23061000</v>
      </c>
      <c r="D352" s="1">
        <v>-18071000</v>
      </c>
      <c r="E352" s="1">
        <v>-30769000</v>
      </c>
      <c r="F352" s="1">
        <v>-87560000</v>
      </c>
      <c r="G352" s="1">
        <v>-19613000</v>
      </c>
      <c r="H352" s="1">
        <v>-33705000</v>
      </c>
      <c r="I352" s="1">
        <v>-30002000</v>
      </c>
      <c r="J352" s="1">
        <v>-57113000</v>
      </c>
      <c r="K352" s="1">
        <v>-30995000</v>
      </c>
      <c r="L352" s="1">
        <v>-35070000</v>
      </c>
      <c r="M352" s="1">
        <v>-39788000</v>
      </c>
      <c r="N352" s="1">
        <v>-24536000</v>
      </c>
      <c r="O352" s="1">
        <v>-27447000</v>
      </c>
      <c r="P352" s="1">
        <v>-23122000</v>
      </c>
      <c r="Q352" s="1">
        <v>-21986000</v>
      </c>
      <c r="R352" s="1">
        <v>-97091000</v>
      </c>
    </row>
    <row r="353" spans="1:18" x14ac:dyDescent="0.3">
      <c r="A353" s="1" t="s">
        <v>152</v>
      </c>
      <c r="B353" s="1">
        <v>0</v>
      </c>
      <c r="C353" s="1">
        <v>0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30000000</v>
      </c>
      <c r="J353" s="1">
        <v>-20000000</v>
      </c>
      <c r="K353" s="1">
        <v>20000000</v>
      </c>
      <c r="L353" s="1">
        <v>-10000000</v>
      </c>
      <c r="M353" s="1">
        <v>0</v>
      </c>
      <c r="N353" s="1">
        <v>-10000000</v>
      </c>
      <c r="O353" s="1">
        <v>10000000</v>
      </c>
      <c r="P353" s="1">
        <v>15000000</v>
      </c>
      <c r="Q353" s="1">
        <v>300000000</v>
      </c>
      <c r="R353" s="1">
        <v>315000000</v>
      </c>
    </row>
    <row r="354" spans="1:18" x14ac:dyDescent="0.3">
      <c r="A354" s="1" t="s">
        <v>153</v>
      </c>
      <c r="B354" s="1">
        <v>10492000</v>
      </c>
      <c r="C354" s="1">
        <v>0</v>
      </c>
      <c r="D354" s="1">
        <v>0</v>
      </c>
      <c r="E354" s="1">
        <v>0</v>
      </c>
      <c r="F354" s="1">
        <v>14573000</v>
      </c>
      <c r="G354" s="1">
        <v>0</v>
      </c>
      <c r="H354" s="1">
        <v>0</v>
      </c>
      <c r="I354" s="1">
        <v>3216000</v>
      </c>
      <c r="J354" s="1">
        <v>8912000</v>
      </c>
      <c r="K354" s="1">
        <v>3610000</v>
      </c>
      <c r="L354" s="1">
        <v>21000</v>
      </c>
      <c r="M354" s="1">
        <v>15525000</v>
      </c>
      <c r="N354" s="1">
        <v>2632000</v>
      </c>
      <c r="O354" s="1">
        <v>0</v>
      </c>
      <c r="P354" s="1">
        <v>0</v>
      </c>
      <c r="Q354" s="1">
        <v>0</v>
      </c>
      <c r="R354" s="1">
        <v>2632000</v>
      </c>
    </row>
    <row r="355" spans="1:18" x14ac:dyDescent="0.3">
      <c r="A355" s="1" t="s">
        <v>154</v>
      </c>
      <c r="B355" s="1">
        <v>-840000</v>
      </c>
      <c r="C355" s="1">
        <v>-873000</v>
      </c>
      <c r="D355" s="1">
        <v>-907000</v>
      </c>
      <c r="E355" s="1">
        <v>-925000</v>
      </c>
      <c r="F355" s="1">
        <v>-1016000</v>
      </c>
      <c r="G355" s="1">
        <v>-1056000</v>
      </c>
      <c r="H355" s="1">
        <v>-1068000</v>
      </c>
      <c r="I355" s="1">
        <v>-1090000</v>
      </c>
      <c r="J355" s="1">
        <v>-1177000</v>
      </c>
      <c r="K355" s="1">
        <v>-1251000</v>
      </c>
      <c r="L355" s="1">
        <v>-1258000</v>
      </c>
      <c r="M355" s="1">
        <v>-1290000</v>
      </c>
      <c r="N355" s="1">
        <v>-1329000</v>
      </c>
      <c r="O355" s="1">
        <v>0</v>
      </c>
      <c r="P355" s="1">
        <v>0</v>
      </c>
      <c r="Q355" s="1">
        <v>0</v>
      </c>
      <c r="R355" s="1">
        <v>-1329000</v>
      </c>
    </row>
    <row r="356" spans="1:18" x14ac:dyDescent="0.3">
      <c r="A356" s="1" t="s">
        <v>155</v>
      </c>
      <c r="B356" s="1">
        <v>9652000</v>
      </c>
      <c r="C356" s="1">
        <v>-873000</v>
      </c>
      <c r="D356" s="1">
        <v>1766000</v>
      </c>
      <c r="E356" s="1">
        <v>-925000</v>
      </c>
      <c r="F356" s="1">
        <v>13557000</v>
      </c>
      <c r="G356" s="1">
        <v>-1056000</v>
      </c>
      <c r="H356" s="1">
        <v>-1068000</v>
      </c>
      <c r="I356" s="1">
        <v>2126000</v>
      </c>
      <c r="J356" s="1">
        <v>7735000</v>
      </c>
      <c r="K356" s="1">
        <v>2359000</v>
      </c>
      <c r="L356" s="1">
        <v>-1237000</v>
      </c>
      <c r="M356" s="1">
        <v>14235000</v>
      </c>
      <c r="N356" s="1">
        <v>1303000</v>
      </c>
      <c r="O356" s="1">
        <v>0</v>
      </c>
      <c r="P356" s="1">
        <v>0</v>
      </c>
      <c r="Q356" s="1">
        <v>0</v>
      </c>
      <c r="R356" s="1">
        <v>1303000</v>
      </c>
    </row>
    <row r="357" spans="1:18" x14ac:dyDescent="0.3">
      <c r="A357" s="1" t="s">
        <v>156</v>
      </c>
      <c r="B357" s="1">
        <v>0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</row>
    <row r="358" spans="1:18" x14ac:dyDescent="0.3">
      <c r="A358" s="1" t="s">
        <v>157</v>
      </c>
      <c r="B358" s="1">
        <v>9652000</v>
      </c>
      <c r="C358" s="1">
        <v>-873000</v>
      </c>
      <c r="D358" s="1">
        <v>1766000</v>
      </c>
      <c r="E358" s="1">
        <v>-925000</v>
      </c>
      <c r="F358" s="1">
        <v>13557000</v>
      </c>
      <c r="G358" s="1">
        <v>-1056000</v>
      </c>
      <c r="H358" s="1">
        <v>-1068000</v>
      </c>
      <c r="I358" s="1">
        <v>32126000</v>
      </c>
      <c r="J358" s="1">
        <v>-12265000</v>
      </c>
      <c r="K358" s="1">
        <v>22359000</v>
      </c>
      <c r="L358" s="1">
        <v>-11237000</v>
      </c>
      <c r="M358" s="1">
        <v>14235000</v>
      </c>
      <c r="N358" s="1">
        <v>-8697000</v>
      </c>
      <c r="O358" s="1">
        <v>10000000</v>
      </c>
      <c r="P358" s="1">
        <v>15000000</v>
      </c>
      <c r="Q358" s="1">
        <v>300000000</v>
      </c>
      <c r="R358" s="1">
        <v>316303000</v>
      </c>
    </row>
    <row r="359" spans="1:18" x14ac:dyDescent="0.3">
      <c r="A359" s="1" t="s">
        <v>158</v>
      </c>
      <c r="B359" s="1">
        <v>2549000</v>
      </c>
      <c r="C359" s="1">
        <v>11645000</v>
      </c>
      <c r="D359" s="1">
        <v>2150000</v>
      </c>
      <c r="E359" s="1">
        <v>5128000</v>
      </c>
      <c r="F359" s="1">
        <v>9455000</v>
      </c>
      <c r="G359" s="1">
        <v>5368000</v>
      </c>
      <c r="H359" s="1">
        <v>2341000</v>
      </c>
      <c r="I359" s="1">
        <v>391000</v>
      </c>
      <c r="J359" s="1">
        <v>936000</v>
      </c>
      <c r="K359" s="1">
        <v>540000</v>
      </c>
      <c r="L359" s="1">
        <v>5777000</v>
      </c>
      <c r="M359" s="1">
        <v>1020000</v>
      </c>
      <c r="N359" s="1">
        <v>1239000</v>
      </c>
      <c r="O359" s="1">
        <v>5541000</v>
      </c>
      <c r="P359" s="1">
        <v>650000</v>
      </c>
      <c r="Q359" s="1">
        <v>325000</v>
      </c>
      <c r="R359" s="1">
        <v>7755000</v>
      </c>
    </row>
    <row r="360" spans="1:18" x14ac:dyDescent="0.3">
      <c r="A360" s="1" t="s">
        <v>159</v>
      </c>
      <c r="B360" s="1">
        <v>-17346000</v>
      </c>
      <c r="C360" s="1">
        <v>-50046000</v>
      </c>
      <c r="D360" s="1">
        <v>-26584000</v>
      </c>
      <c r="E360" s="1">
        <v>-42371000</v>
      </c>
      <c r="F360" s="1">
        <v>-27466000</v>
      </c>
      <c r="G360" s="1">
        <v>-9291000</v>
      </c>
      <c r="H360" s="1">
        <v>-21263000</v>
      </c>
      <c r="I360" s="1">
        <v>-75826000</v>
      </c>
      <c r="J360" s="1">
        <v>-16595000</v>
      </c>
      <c r="K360" s="1">
        <v>-34903000</v>
      </c>
      <c r="L360" s="1">
        <v>-7126000</v>
      </c>
      <c r="M360" s="1">
        <v>-18864000</v>
      </c>
      <c r="N360" s="1">
        <v>-48383000</v>
      </c>
      <c r="O360" s="1">
        <v>-11071000</v>
      </c>
      <c r="P360" s="1">
        <v>-28093000</v>
      </c>
      <c r="Q360" s="1">
        <v>-11397000</v>
      </c>
      <c r="R360" s="1">
        <v>-98944000</v>
      </c>
    </row>
    <row r="361" spans="1:18" x14ac:dyDescent="0.3">
      <c r="A361" s="1" t="s">
        <v>160</v>
      </c>
      <c r="B361" s="1">
        <v>0</v>
      </c>
      <c r="C361" s="1">
        <v>0</v>
      </c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</row>
    <row r="362" spans="1:18" x14ac:dyDescent="0.3">
      <c r="A362" s="1" t="s">
        <v>161</v>
      </c>
      <c r="B362" s="1">
        <v>-14797000</v>
      </c>
      <c r="C362" s="1">
        <v>-38401000</v>
      </c>
      <c r="D362" s="1">
        <v>-24434000</v>
      </c>
      <c r="E362" s="1">
        <v>-37243000</v>
      </c>
      <c r="F362" s="1">
        <v>-18011000</v>
      </c>
      <c r="G362" s="1">
        <v>-3923000</v>
      </c>
      <c r="H362" s="1">
        <v>-18922000</v>
      </c>
      <c r="I362" s="1">
        <v>-75435000</v>
      </c>
      <c r="J362" s="1">
        <v>-15659000</v>
      </c>
      <c r="K362" s="1">
        <v>-34363000</v>
      </c>
      <c r="L362" s="1">
        <v>-1349000</v>
      </c>
      <c r="M362" s="1">
        <v>-17844000</v>
      </c>
      <c r="N362" s="1">
        <v>-47144000</v>
      </c>
      <c r="O362" s="1">
        <v>-5530000</v>
      </c>
      <c r="P362" s="1">
        <v>-27443000</v>
      </c>
      <c r="Q362" s="1">
        <v>-11072000</v>
      </c>
      <c r="R362" s="1">
        <v>-91189000</v>
      </c>
    </row>
    <row r="363" spans="1:18" x14ac:dyDescent="0.3">
      <c r="A363" s="1" t="s">
        <v>162</v>
      </c>
      <c r="B363" s="1">
        <v>-9762000</v>
      </c>
      <c r="C363" s="1">
        <v>-9939000</v>
      </c>
      <c r="D363" s="1">
        <v>-9644000</v>
      </c>
      <c r="E363" s="1">
        <v>-11466000</v>
      </c>
      <c r="F363" s="1">
        <v>-11322000</v>
      </c>
      <c r="G363" s="1">
        <v>-11685000</v>
      </c>
      <c r="H363" s="1">
        <v>-11492000</v>
      </c>
      <c r="I363" s="1">
        <v>-13455000</v>
      </c>
      <c r="J363" s="1">
        <v>-13257000</v>
      </c>
      <c r="K363" s="1">
        <v>-13168000</v>
      </c>
      <c r="L363" s="1">
        <v>-13353000</v>
      </c>
      <c r="M363" s="1">
        <v>-14928000</v>
      </c>
      <c r="N363" s="1">
        <v>-14802000</v>
      </c>
      <c r="O363" s="1">
        <v>-14628000</v>
      </c>
      <c r="P363" s="1">
        <v>-14659000</v>
      </c>
      <c r="Q363" s="1">
        <v>-15703000</v>
      </c>
      <c r="R363" s="1">
        <v>-59792000</v>
      </c>
    </row>
    <row r="364" spans="1:18" x14ac:dyDescent="0.3">
      <c r="A364" s="1" t="s">
        <v>163</v>
      </c>
      <c r="B364" s="1">
        <v>0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</row>
    <row r="365" spans="1:18" x14ac:dyDescent="0.3">
      <c r="A365" s="1" t="s">
        <v>164</v>
      </c>
      <c r="B365" s="1">
        <v>-26567000</v>
      </c>
      <c r="C365" s="1">
        <v>-49213000</v>
      </c>
      <c r="D365" s="1">
        <v>-32312000</v>
      </c>
      <c r="E365" s="1">
        <v>-49634000</v>
      </c>
      <c r="F365" s="1">
        <v>-15776000</v>
      </c>
      <c r="G365" s="1">
        <v>-16664000</v>
      </c>
      <c r="H365" s="1">
        <v>-31482000</v>
      </c>
      <c r="I365" s="1">
        <v>-56764000</v>
      </c>
      <c r="J365" s="1">
        <v>-41181000</v>
      </c>
      <c r="K365" s="1">
        <v>-25172000</v>
      </c>
      <c r="L365" s="1">
        <v>-25939000</v>
      </c>
      <c r="M365" s="1">
        <v>-18537000</v>
      </c>
      <c r="N365" s="1">
        <v>-70643000</v>
      </c>
      <c r="O365" s="1">
        <v>-10158000</v>
      </c>
      <c r="P365" s="1">
        <v>-27102000</v>
      </c>
      <c r="Q365" s="1">
        <v>273225000</v>
      </c>
      <c r="R365" s="1">
        <v>165322000</v>
      </c>
    </row>
    <row r="366" spans="1:18" x14ac:dyDescent="0.3">
      <c r="A366" s="1" t="s">
        <v>165</v>
      </c>
      <c r="B366" s="1">
        <v>0</v>
      </c>
      <c r="C366" s="1">
        <v>0</v>
      </c>
      <c r="D366" s="1">
        <v>0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</row>
    <row r="367" spans="1:18" x14ac:dyDescent="0.3">
      <c r="A367" s="1" t="s">
        <v>166</v>
      </c>
      <c r="B367" s="1">
        <v>0</v>
      </c>
      <c r="C367" s="1">
        <v>0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-24000</v>
      </c>
      <c r="J367" s="1">
        <v>-79000</v>
      </c>
      <c r="K367" s="1">
        <v>17000</v>
      </c>
      <c r="L367" s="1">
        <v>-28000</v>
      </c>
      <c r="M367" s="1">
        <v>37000</v>
      </c>
      <c r="N367" s="1">
        <v>-91000</v>
      </c>
      <c r="O367" s="1">
        <v>40000</v>
      </c>
      <c r="P367" s="1">
        <v>46000</v>
      </c>
      <c r="Q367" s="1">
        <v>-29000</v>
      </c>
      <c r="R367" s="1">
        <v>-34000</v>
      </c>
    </row>
    <row r="368" spans="1:18" x14ac:dyDescent="0.3">
      <c r="A368" s="1" t="s">
        <v>167</v>
      </c>
      <c r="B368" s="1">
        <v>0</v>
      </c>
      <c r="C368" s="1">
        <v>43854000</v>
      </c>
      <c r="D368" s="1">
        <v>0</v>
      </c>
      <c r="E368" s="1">
        <v>0</v>
      </c>
      <c r="F368" s="1">
        <v>0</v>
      </c>
      <c r="G368" s="1">
        <v>53839000</v>
      </c>
      <c r="H368" s="1">
        <v>0</v>
      </c>
      <c r="I368" s="1">
        <v>0</v>
      </c>
      <c r="J368" s="1">
        <v>0</v>
      </c>
      <c r="K368" s="1">
        <v>6008000</v>
      </c>
      <c r="L368" s="1">
        <v>0</v>
      </c>
      <c r="M368" s="1">
        <v>0</v>
      </c>
      <c r="N368" s="1">
        <v>0</v>
      </c>
      <c r="O368" s="1">
        <v>26578000</v>
      </c>
      <c r="P368" s="1">
        <v>0</v>
      </c>
      <c r="Q368" s="1">
        <v>0</v>
      </c>
      <c r="R368" s="1">
        <v>26578000</v>
      </c>
    </row>
    <row r="369" spans="1:18" x14ac:dyDescent="0.3">
      <c r="A369" s="1" t="s">
        <v>168</v>
      </c>
      <c r="B369" s="1">
        <v>43854000</v>
      </c>
      <c r="C369" s="1">
        <v>53922000</v>
      </c>
      <c r="D369" s="1">
        <v>79618000</v>
      </c>
      <c r="E369" s="1">
        <v>65845000</v>
      </c>
      <c r="F369" s="1">
        <v>53839000</v>
      </c>
      <c r="G369" s="1">
        <v>65666000</v>
      </c>
      <c r="H369" s="1">
        <v>66314000</v>
      </c>
      <c r="I369" s="1">
        <v>19795000</v>
      </c>
      <c r="J369" s="1">
        <v>6008000</v>
      </c>
      <c r="K369" s="1">
        <v>24801000</v>
      </c>
      <c r="L369" s="1">
        <v>29369000</v>
      </c>
      <c r="M369" s="1">
        <v>12639000</v>
      </c>
      <c r="N369" s="1">
        <v>26578000</v>
      </c>
      <c r="O369" s="1">
        <v>22529000</v>
      </c>
      <c r="P369" s="1">
        <v>22604000</v>
      </c>
      <c r="Q369" s="1">
        <v>306252000</v>
      </c>
      <c r="R369" s="1">
        <v>306252000</v>
      </c>
    </row>
    <row r="370" spans="1:18" x14ac:dyDescent="0.3">
      <c r="A370" s="1" t="s">
        <v>169</v>
      </c>
      <c r="B370" s="1">
        <v>11195000</v>
      </c>
      <c r="C370" s="1">
        <v>909000</v>
      </c>
      <c r="D370" s="1">
        <v>4125000</v>
      </c>
      <c r="E370" s="1">
        <v>7735000</v>
      </c>
      <c r="F370" s="1">
        <v>5163000</v>
      </c>
      <c r="G370" s="1">
        <v>894000</v>
      </c>
      <c r="H370" s="1">
        <v>21055000</v>
      </c>
      <c r="I370" s="1">
        <v>8246000</v>
      </c>
      <c r="J370" s="1">
        <v>1387000</v>
      </c>
      <c r="K370" s="1">
        <v>610000</v>
      </c>
      <c r="L370" s="1">
        <v>4681000</v>
      </c>
      <c r="M370" s="1">
        <v>2853000</v>
      </c>
      <c r="N370" s="1">
        <v>2005000</v>
      </c>
      <c r="O370" s="1">
        <v>566000</v>
      </c>
      <c r="P370" s="1">
        <v>9373000</v>
      </c>
      <c r="Q370" s="1">
        <v>7027000</v>
      </c>
      <c r="R370" s="1">
        <v>18971000</v>
      </c>
    </row>
    <row r="371" spans="1:18" x14ac:dyDescent="0.3">
      <c r="A371" s="1" t="s">
        <v>170</v>
      </c>
      <c r="B371" s="1">
        <v>1639000</v>
      </c>
      <c r="C371" s="1">
        <v>1483000</v>
      </c>
      <c r="D371" s="1">
        <v>1572000</v>
      </c>
      <c r="E371" s="1">
        <v>1664000</v>
      </c>
      <c r="F371" s="1">
        <v>1319000</v>
      </c>
      <c r="G371" s="1">
        <v>1627000</v>
      </c>
      <c r="H371" s="1">
        <v>1748000</v>
      </c>
      <c r="I371" s="1">
        <v>1780000</v>
      </c>
      <c r="J371" s="1">
        <v>1973000</v>
      </c>
      <c r="K371" s="1">
        <v>2030000</v>
      </c>
      <c r="L371" s="1">
        <v>2115000</v>
      </c>
      <c r="M371" s="1">
        <v>2011000</v>
      </c>
      <c r="N371" s="1">
        <v>2000000</v>
      </c>
      <c r="O371" s="1">
        <v>316000</v>
      </c>
      <c r="P371" s="1">
        <v>320000</v>
      </c>
      <c r="Q371" s="1">
        <v>218000</v>
      </c>
      <c r="R371" s="1">
        <v>2854000</v>
      </c>
    </row>
    <row r="372" spans="1:18" x14ac:dyDescent="0.3">
      <c r="A372" s="1" t="s">
        <v>171</v>
      </c>
      <c r="B372" s="1">
        <v>14247000</v>
      </c>
      <c r="C372" s="1">
        <v>10068000</v>
      </c>
      <c r="D372" s="1">
        <v>25696000</v>
      </c>
      <c r="E372" s="1">
        <v>-13773000</v>
      </c>
      <c r="F372" s="1">
        <v>-12006000</v>
      </c>
      <c r="G372" s="1">
        <v>11827000</v>
      </c>
      <c r="H372" s="1">
        <v>648000</v>
      </c>
      <c r="I372" s="1">
        <v>-46519000</v>
      </c>
      <c r="J372" s="1">
        <v>-13787000</v>
      </c>
      <c r="K372" s="1">
        <v>18793000</v>
      </c>
      <c r="L372" s="1">
        <v>4568000</v>
      </c>
      <c r="M372" s="1">
        <v>-16730000</v>
      </c>
      <c r="N372" s="1">
        <v>13939000</v>
      </c>
      <c r="O372" s="1">
        <v>-4049000</v>
      </c>
      <c r="P372" s="1">
        <v>75000</v>
      </c>
      <c r="Q372" s="1">
        <v>283648000</v>
      </c>
      <c r="R372" s="1">
        <v>283648000</v>
      </c>
    </row>
    <row r="373" spans="1:18" x14ac:dyDescent="0.3">
      <c r="A373" s="1" t="s">
        <v>142</v>
      </c>
      <c r="B373" s="1">
        <v>86646000</v>
      </c>
      <c r="C373" s="1">
        <v>82342000</v>
      </c>
      <c r="D373" s="1">
        <v>76079000</v>
      </c>
      <c r="E373" s="1">
        <v>66630000</v>
      </c>
      <c r="F373" s="1">
        <v>91330000</v>
      </c>
      <c r="G373" s="1">
        <v>48104000</v>
      </c>
      <c r="H373" s="1">
        <v>65835000</v>
      </c>
      <c r="I373" s="1">
        <v>40271000</v>
      </c>
      <c r="J373" s="1">
        <v>84586000</v>
      </c>
      <c r="K373" s="1">
        <v>74943000</v>
      </c>
      <c r="L373" s="1">
        <v>65605000</v>
      </c>
      <c r="M373" s="1">
        <v>41558000</v>
      </c>
      <c r="N373" s="1">
        <v>109209000</v>
      </c>
      <c r="O373" s="1">
        <v>33516000</v>
      </c>
      <c r="P373" s="1">
        <v>50253000</v>
      </c>
      <c r="Q373" s="1">
        <v>32438000</v>
      </c>
      <c r="R373" s="1">
        <v>225416000</v>
      </c>
    </row>
    <row r="374" spans="1:18" x14ac:dyDescent="0.3">
      <c r="A374" s="1" t="s">
        <v>172</v>
      </c>
      <c r="B374" s="1">
        <v>45348000</v>
      </c>
      <c r="C374" s="1">
        <v>22441000</v>
      </c>
      <c r="D374" s="1">
        <v>17767000</v>
      </c>
      <c r="E374" s="1">
        <v>30399000</v>
      </c>
      <c r="F374" s="1">
        <v>45214000</v>
      </c>
      <c r="G374" s="1">
        <v>19223000</v>
      </c>
      <c r="H374" s="1">
        <v>24476000</v>
      </c>
      <c r="I374" s="1">
        <v>29718000</v>
      </c>
      <c r="J374" s="1">
        <v>47362000</v>
      </c>
      <c r="K374" s="1">
        <v>30688000</v>
      </c>
      <c r="L374" s="1">
        <v>21182000</v>
      </c>
      <c r="M374" s="1">
        <v>26846000</v>
      </c>
      <c r="N374" s="1">
        <v>24193000</v>
      </c>
      <c r="O374" s="1">
        <v>13351000</v>
      </c>
      <c r="P374" s="1">
        <v>16020000</v>
      </c>
      <c r="Q374" s="1">
        <v>17331000</v>
      </c>
      <c r="R374" s="1">
        <v>70895000</v>
      </c>
    </row>
    <row r="375" spans="1:18" x14ac:dyDescent="0.3">
      <c r="A375" s="1" t="s">
        <v>173</v>
      </c>
      <c r="B375" s="1">
        <v>41298000</v>
      </c>
      <c r="C375" s="1">
        <v>59901000</v>
      </c>
      <c r="D375" s="1">
        <v>58312000</v>
      </c>
      <c r="E375" s="1">
        <v>36231000</v>
      </c>
      <c r="F375" s="1">
        <v>46116000</v>
      </c>
      <c r="G375" s="1">
        <v>28881000</v>
      </c>
      <c r="H375" s="1">
        <v>41359000</v>
      </c>
      <c r="I375" s="1">
        <v>10553000</v>
      </c>
      <c r="J375" s="1">
        <v>37224000</v>
      </c>
      <c r="K375" s="1">
        <v>44255000</v>
      </c>
      <c r="L375" s="1">
        <v>44423000</v>
      </c>
      <c r="M375" s="1">
        <v>14712000</v>
      </c>
      <c r="N375" s="1">
        <v>85016000</v>
      </c>
      <c r="O375" s="1">
        <v>20165000</v>
      </c>
      <c r="P375" s="1">
        <v>34233000</v>
      </c>
      <c r="Q375" s="1">
        <v>15107000</v>
      </c>
      <c r="R375" s="1">
        <v>154521000</v>
      </c>
    </row>
    <row r="376" spans="1:18" x14ac:dyDescent="0.3">
      <c r="A376" s="1" t="s">
        <v>174</v>
      </c>
      <c r="B376" s="1">
        <v>29503000</v>
      </c>
      <c r="C376" s="1">
        <v>53746000</v>
      </c>
      <c r="D376" s="1">
        <v>57637000</v>
      </c>
      <c r="E376" s="1">
        <v>33867000</v>
      </c>
      <c r="F376" s="1">
        <v>40814000</v>
      </c>
      <c r="G376" s="1">
        <v>31531000</v>
      </c>
      <c r="H376" s="1">
        <v>42989000</v>
      </c>
      <c r="I376" s="1">
        <v>12318000</v>
      </c>
      <c r="J376" s="1">
        <v>39734000</v>
      </c>
      <c r="K376" s="1">
        <v>68704000</v>
      </c>
      <c r="L376" s="1">
        <v>45592000</v>
      </c>
      <c r="M376" s="1">
        <v>22242000</v>
      </c>
      <c r="N376" s="1">
        <v>37215000</v>
      </c>
      <c r="O376" s="1">
        <v>51205000</v>
      </c>
      <c r="P376" s="1">
        <v>38063000</v>
      </c>
      <c r="Q376" s="1">
        <v>12557000</v>
      </c>
      <c r="R376" s="1">
        <v>139040000</v>
      </c>
    </row>
    <row r="377" spans="1:18" x14ac:dyDescent="0.3">
      <c r="A377" s="1" t="s">
        <v>5</v>
      </c>
      <c r="B377" s="1">
        <v>526841000</v>
      </c>
      <c r="C377" s="1">
        <v>553693000</v>
      </c>
      <c r="D377" s="1">
        <v>558862000</v>
      </c>
      <c r="E377" s="1">
        <v>560018000</v>
      </c>
      <c r="F377" s="1">
        <v>603146000</v>
      </c>
      <c r="G377" s="1">
        <v>563426000</v>
      </c>
      <c r="H377" s="1">
        <v>569869000</v>
      </c>
      <c r="I377" s="1">
        <v>555392000</v>
      </c>
      <c r="J377" s="1">
        <v>571815000</v>
      </c>
      <c r="K377" s="1">
        <v>584697000</v>
      </c>
      <c r="L377" s="1">
        <v>587319000</v>
      </c>
      <c r="M377" s="1">
        <v>575160000</v>
      </c>
      <c r="N377" s="1">
        <v>585155000</v>
      </c>
      <c r="O377" s="1">
        <v>599481000</v>
      </c>
      <c r="P377" s="1">
        <v>602645000</v>
      </c>
      <c r="Q377" s="1">
        <v>586536000</v>
      </c>
      <c r="R377" s="1">
        <v>2373817000</v>
      </c>
    </row>
  </sheetData>
  <mergeCells count="1">
    <mergeCell ref="M4:P4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AF0F8-D041-454A-9790-B4290EC7797E}">
  <dimension ref="A1:AA6871"/>
  <sheetViews>
    <sheetView topLeftCell="I2" workbookViewId="0">
      <selection activeCell="U28" sqref="U28"/>
    </sheetView>
  </sheetViews>
  <sheetFormatPr defaultRowHeight="14.4" x14ac:dyDescent="0.3"/>
  <cols>
    <col min="1" max="2" width="8.88671875" style="72"/>
    <col min="3" max="3" width="10.5546875" style="37" bestFit="1" customWidth="1"/>
    <col min="4" max="8" width="10" style="73" bestFit="1" customWidth="1"/>
    <col min="9" max="9" width="9" style="73" customWidth="1"/>
    <col min="10" max="16384" width="8.88671875" style="52"/>
  </cols>
  <sheetData>
    <row r="1" spans="1:27" x14ac:dyDescent="0.3">
      <c r="A1" s="63" t="s">
        <v>302</v>
      </c>
      <c r="B1" s="63" t="s">
        <v>303</v>
      </c>
      <c r="C1" s="63" t="s">
        <v>295</v>
      </c>
      <c r="D1" s="63" t="s">
        <v>296</v>
      </c>
      <c r="E1" s="63" t="s">
        <v>297</v>
      </c>
      <c r="F1" s="63" t="s">
        <v>298</v>
      </c>
      <c r="G1" s="63" t="s">
        <v>299</v>
      </c>
      <c r="H1" s="63" t="s">
        <v>300</v>
      </c>
      <c r="I1" s="63" t="s">
        <v>301</v>
      </c>
    </row>
    <row r="2" spans="1:27" x14ac:dyDescent="0.3">
      <c r="A2" s="72" t="str">
        <f>TEXT(C2,"YYYY")</f>
        <v>1992</v>
      </c>
      <c r="B2" s="72" t="str">
        <f>TEXT(C2,"MMM")</f>
        <v>Sep</v>
      </c>
      <c r="C2" s="74">
        <v>33865</v>
      </c>
      <c r="D2" s="47">
        <v>3.4238680000000001</v>
      </c>
      <c r="E2" s="47">
        <v>3.6543209999999999</v>
      </c>
      <c r="F2" s="47">
        <v>3.4238680000000001</v>
      </c>
      <c r="G2" s="47">
        <v>3.5884770000000001</v>
      </c>
      <c r="H2" s="73">
        <v>3.1128930000000001</v>
      </c>
      <c r="I2" s="73">
        <v>24816300</v>
      </c>
      <c r="L2" s="77" t="s">
        <v>293</v>
      </c>
      <c r="M2" s="77" t="s">
        <v>315</v>
      </c>
      <c r="N2" s="77" t="s">
        <v>304</v>
      </c>
      <c r="O2" s="77" t="s">
        <v>305</v>
      </c>
      <c r="P2" s="77" t="s">
        <v>306</v>
      </c>
      <c r="Q2" s="77" t="s">
        <v>307</v>
      </c>
      <c r="R2" s="77" t="s">
        <v>308</v>
      </c>
      <c r="S2" s="77" t="s">
        <v>309</v>
      </c>
      <c r="T2" s="77" t="s">
        <v>310</v>
      </c>
      <c r="U2" s="77" t="s">
        <v>311</v>
      </c>
      <c r="V2" s="77" t="s">
        <v>312</v>
      </c>
      <c r="W2" s="77" t="s">
        <v>313</v>
      </c>
      <c r="X2" s="77" t="s">
        <v>314</v>
      </c>
      <c r="Y2" s="77" t="s">
        <v>294</v>
      </c>
      <c r="Z2" s="77" t="s">
        <v>316</v>
      </c>
      <c r="AA2" s="77" t="s">
        <v>317</v>
      </c>
    </row>
    <row r="3" spans="1:27" x14ac:dyDescent="0.3">
      <c r="A3" s="72" t="str">
        <f t="shared" ref="A3:A66" si="0">TEXT(C3,"YYYY")</f>
        <v>1992</v>
      </c>
      <c r="B3" s="72" t="str">
        <f t="shared" ref="B3:B66" si="1">TEXT(C3,"MMM")</f>
        <v>Sep</v>
      </c>
      <c r="C3" s="74">
        <v>33868</v>
      </c>
      <c r="D3" s="47">
        <v>3.4897119999999999</v>
      </c>
      <c r="E3" s="47">
        <v>3.5884770000000001</v>
      </c>
      <c r="F3" s="47">
        <v>3.4238680000000001</v>
      </c>
      <c r="G3" s="47">
        <v>3.4897119999999999</v>
      </c>
      <c r="H3" s="73">
        <v>3.0272169999999998</v>
      </c>
      <c r="I3" s="73">
        <v>3912300</v>
      </c>
      <c r="L3" s="7" t="str">
        <f>A2</f>
        <v>1992</v>
      </c>
      <c r="M3" s="75" t="str">
        <f>IFERROR(AVERAGEIFS($H:$H,$A:$A,$L3,$B:$B,M$2),"")</f>
        <v/>
      </c>
      <c r="N3" s="75" t="str">
        <f t="shared" ref="N3:X3" si="2">IFERROR(AVERAGEIFS($H:$H,$A:$A,$L3,$B:$B,N$2),"")</f>
        <v/>
      </c>
      <c r="O3" s="75" t="str">
        <f t="shared" si="2"/>
        <v/>
      </c>
      <c r="P3" s="75" t="str">
        <f t="shared" si="2"/>
        <v/>
      </c>
      <c r="Q3" s="75" t="str">
        <f t="shared" si="2"/>
        <v/>
      </c>
      <c r="R3" s="75" t="str">
        <f t="shared" si="2"/>
        <v/>
      </c>
      <c r="S3" s="75" t="str">
        <f t="shared" si="2"/>
        <v/>
      </c>
      <c r="T3" s="75" t="str">
        <f t="shared" si="2"/>
        <v/>
      </c>
      <c r="U3" s="75">
        <f t="shared" si="2"/>
        <v>2.8701445555555556</v>
      </c>
      <c r="V3" s="75">
        <f t="shared" si="2"/>
        <v>2.8980544545454552</v>
      </c>
      <c r="W3" s="75">
        <f t="shared" si="2"/>
        <v>3.0907603000000003</v>
      </c>
      <c r="X3" s="75">
        <f t="shared" si="2"/>
        <v>3.000605909090909</v>
      </c>
      <c r="Y3" s="58"/>
      <c r="Z3" s="58"/>
      <c r="AA3" s="58"/>
    </row>
    <row r="4" spans="1:27" x14ac:dyDescent="0.3">
      <c r="A4" s="72" t="str">
        <f t="shared" si="0"/>
        <v>1992</v>
      </c>
      <c r="B4" s="72" t="str">
        <f t="shared" si="1"/>
        <v>Sep</v>
      </c>
      <c r="C4" s="74">
        <v>33869</v>
      </c>
      <c r="D4" s="47">
        <v>3.4897119999999999</v>
      </c>
      <c r="E4" s="47">
        <v>3.4897119999999999</v>
      </c>
      <c r="F4" s="47">
        <v>3.2592590000000001</v>
      </c>
      <c r="G4" s="47">
        <v>3.2921809999999998</v>
      </c>
      <c r="H4" s="73">
        <v>2.8558650000000001</v>
      </c>
      <c r="I4" s="73">
        <v>2239800</v>
      </c>
      <c r="L4" s="7">
        <f>L3+1</f>
        <v>1993</v>
      </c>
      <c r="M4" s="75">
        <f t="shared" ref="M4:X25" si="3">IFERROR(AVERAGEIFS($H:$H,$A:$A,$L4,$B:$B,M$2),"")</f>
        <v>2.6887970999999999</v>
      </c>
      <c r="N4" s="75">
        <f t="shared" si="3"/>
        <v>2.6491908947368419</v>
      </c>
      <c r="O4" s="75">
        <f t="shared" si="3"/>
        <v>2.9924503043478268</v>
      </c>
      <c r="P4" s="75">
        <f t="shared" si="3"/>
        <v>3.050336333333334</v>
      </c>
      <c r="Q4" s="75">
        <f t="shared" si="3"/>
        <v>3.5191403000000001</v>
      </c>
      <c r="R4" s="75">
        <f t="shared" si="3"/>
        <v>3.542571318181817</v>
      </c>
      <c r="S4" s="75">
        <f t="shared" si="3"/>
        <v>3.2482070000000003</v>
      </c>
      <c r="T4" s="75">
        <f t="shared" si="3"/>
        <v>3.1628709090909095</v>
      </c>
      <c r="U4" s="75">
        <f t="shared" si="3"/>
        <v>3.1768104285714287</v>
      </c>
      <c r="V4" s="75">
        <f t="shared" si="3"/>
        <v>3.2692860000000001</v>
      </c>
      <c r="W4" s="75">
        <f t="shared" si="3"/>
        <v>3.4406378571428564</v>
      </c>
      <c r="X4" s="75">
        <f t="shared" si="3"/>
        <v>3.7080819545454546</v>
      </c>
      <c r="Y4" s="76">
        <f t="shared" ref="Y4:Y30" si="4">AVERAGE(M4:X4)</f>
        <v>3.2040316999958729</v>
      </c>
      <c r="Z4" s="76">
        <f t="shared" ref="Z4:Z30" si="5">MAX(M4:X4)</f>
        <v>3.7080819545454546</v>
      </c>
      <c r="AA4" s="76">
        <f t="shared" ref="AA4:AA30" si="6">MIN(M4:X4)</f>
        <v>2.6491908947368419</v>
      </c>
    </row>
    <row r="5" spans="1:27" x14ac:dyDescent="0.3">
      <c r="A5" s="72" t="str">
        <f t="shared" si="0"/>
        <v>1992</v>
      </c>
      <c r="B5" s="72" t="str">
        <f t="shared" si="1"/>
        <v>Sep</v>
      </c>
      <c r="C5" s="74">
        <v>33870</v>
      </c>
      <c r="D5" s="47">
        <v>3.2592590000000001</v>
      </c>
      <c r="E5" s="47">
        <v>3.3251029999999999</v>
      </c>
      <c r="F5" s="47">
        <v>3.226337</v>
      </c>
      <c r="G5" s="47">
        <v>3.2427980000000001</v>
      </c>
      <c r="H5" s="73">
        <v>2.8130280000000001</v>
      </c>
      <c r="I5" s="73">
        <v>938800</v>
      </c>
      <c r="L5" s="7">
        <f t="shared" ref="L5:L29" si="7">L4+1</f>
        <v>1994</v>
      </c>
      <c r="M5" s="75">
        <f t="shared" si="3"/>
        <v>3.9172954285714279</v>
      </c>
      <c r="N5" s="75">
        <f t="shared" si="3"/>
        <v>4.019254842105263</v>
      </c>
      <c r="O5" s="75">
        <f t="shared" si="3"/>
        <v>3.3876150869565214</v>
      </c>
      <c r="P5" s="75">
        <f t="shared" si="3"/>
        <v>2.9355294210526317</v>
      </c>
      <c r="Q5" s="75">
        <f t="shared" si="3"/>
        <v>2.8344464285714275</v>
      </c>
      <c r="R5" s="75">
        <f t="shared" si="3"/>
        <v>2.8361909090909081</v>
      </c>
      <c r="S5" s="75">
        <f t="shared" si="3"/>
        <v>2.7973200999999999</v>
      </c>
      <c r="T5" s="75">
        <f t="shared" si="3"/>
        <v>3.0098339565217391</v>
      </c>
      <c r="U5" s="75">
        <f t="shared" si="3"/>
        <v>2.8925840476190472</v>
      </c>
      <c r="V5" s="75">
        <f t="shared" si="3"/>
        <v>3.1730704285714286</v>
      </c>
      <c r="W5" s="75">
        <f t="shared" si="3"/>
        <v>3.0006983809523802</v>
      </c>
      <c r="X5" s="75">
        <f t="shared" si="3"/>
        <v>2.6569746666666663</v>
      </c>
      <c r="Y5" s="76">
        <f t="shared" si="4"/>
        <v>3.1217344747232865</v>
      </c>
      <c r="Z5" s="76">
        <f t="shared" si="5"/>
        <v>4.019254842105263</v>
      </c>
      <c r="AA5" s="76">
        <f t="shared" si="6"/>
        <v>2.6569746666666663</v>
      </c>
    </row>
    <row r="6" spans="1:27" x14ac:dyDescent="0.3">
      <c r="A6" s="72" t="str">
        <f t="shared" si="0"/>
        <v>1992</v>
      </c>
      <c r="B6" s="72" t="str">
        <f t="shared" si="1"/>
        <v>Sep</v>
      </c>
      <c r="C6" s="74">
        <v>33871</v>
      </c>
      <c r="D6" s="47">
        <v>3.226337</v>
      </c>
      <c r="E6" s="47">
        <v>3.358025</v>
      </c>
      <c r="F6" s="47">
        <v>3.226337</v>
      </c>
      <c r="G6" s="47">
        <v>3.3251029999999999</v>
      </c>
      <c r="H6" s="73">
        <v>2.8844240000000001</v>
      </c>
      <c r="I6" s="73">
        <v>962700</v>
      </c>
      <c r="L6" s="7">
        <f t="shared" si="7"/>
        <v>1995</v>
      </c>
      <c r="M6" s="75">
        <f t="shared" si="3"/>
        <v>2.618216428571428</v>
      </c>
      <c r="N6" s="75">
        <f t="shared" si="3"/>
        <v>2.9592029473684218</v>
      </c>
      <c r="O6" s="75">
        <f t="shared" si="3"/>
        <v>3.0983035217391293</v>
      </c>
      <c r="P6" s="75">
        <f t="shared" si="3"/>
        <v>3.3357259473684207</v>
      </c>
      <c r="Q6" s="75">
        <f t="shared" si="3"/>
        <v>3.9420681363636358</v>
      </c>
      <c r="R6" s="75">
        <f t="shared" si="3"/>
        <v>4.3344251818181823</v>
      </c>
      <c r="S6" s="75">
        <f t="shared" si="3"/>
        <v>4.84711815</v>
      </c>
      <c r="T6" s="75">
        <f t="shared" si="3"/>
        <v>4.6072952608695639</v>
      </c>
      <c r="U6" s="75">
        <f t="shared" si="3"/>
        <v>4.6623789999999996</v>
      </c>
      <c r="V6" s="75">
        <f t="shared" si="3"/>
        <v>4.1888729999999992</v>
      </c>
      <c r="W6" s="75">
        <f t="shared" si="3"/>
        <v>3.7457732857142867</v>
      </c>
      <c r="X6" s="75">
        <f t="shared" si="3"/>
        <v>3.7536780500000004</v>
      </c>
      <c r="Y6" s="76">
        <f t="shared" si="4"/>
        <v>3.8410882424844224</v>
      </c>
      <c r="Z6" s="76">
        <f t="shared" si="5"/>
        <v>4.84711815</v>
      </c>
      <c r="AA6" s="76">
        <f t="shared" si="6"/>
        <v>2.618216428571428</v>
      </c>
    </row>
    <row r="7" spans="1:27" x14ac:dyDescent="0.3">
      <c r="A7" s="72" t="str">
        <f t="shared" si="0"/>
        <v>1992</v>
      </c>
      <c r="B7" s="72" t="str">
        <f t="shared" si="1"/>
        <v>Sep</v>
      </c>
      <c r="C7" s="74">
        <v>33872</v>
      </c>
      <c r="D7" s="47">
        <v>3.3251029999999999</v>
      </c>
      <c r="E7" s="47">
        <v>3.358025</v>
      </c>
      <c r="F7" s="47">
        <v>3.1604939999999999</v>
      </c>
      <c r="G7" s="47">
        <v>3.226337</v>
      </c>
      <c r="H7" s="73">
        <v>2.7987479999999998</v>
      </c>
      <c r="I7" s="73">
        <v>1215000</v>
      </c>
      <c r="L7" s="7">
        <f t="shared" si="7"/>
        <v>1996</v>
      </c>
      <c r="M7" s="75">
        <f t="shared" si="3"/>
        <v>3.7234968181818187</v>
      </c>
      <c r="N7" s="75">
        <f t="shared" si="3"/>
        <v>4.191696649999999</v>
      </c>
      <c r="O7" s="75">
        <f t="shared" si="3"/>
        <v>4.6030433809523812</v>
      </c>
      <c r="P7" s="75">
        <f t="shared" si="3"/>
        <v>4.6127331904761899</v>
      </c>
      <c r="Q7" s="75">
        <f t="shared" si="3"/>
        <v>4.4752303636363626</v>
      </c>
      <c r="R7" s="75">
        <f t="shared" si="3"/>
        <v>4.5825929499999996</v>
      </c>
      <c r="S7" s="75">
        <f t="shared" si="3"/>
        <v>4.2029904090909094</v>
      </c>
      <c r="T7" s="75">
        <f t="shared" si="3"/>
        <v>3.8982564545454541</v>
      </c>
      <c r="U7" s="75">
        <f t="shared" si="3"/>
        <v>4.1421653500000009</v>
      </c>
      <c r="V7" s="75">
        <f t="shared" si="3"/>
        <v>3.5499649565217402</v>
      </c>
      <c r="W7" s="75">
        <f t="shared" si="3"/>
        <v>3.2835312500000007</v>
      </c>
      <c r="X7" s="75">
        <f t="shared" si="3"/>
        <v>3.3408524285714289</v>
      </c>
      <c r="Y7" s="76">
        <f t="shared" si="4"/>
        <v>4.0505461834980236</v>
      </c>
      <c r="Z7" s="76">
        <f t="shared" si="5"/>
        <v>4.6127331904761899</v>
      </c>
      <c r="AA7" s="76">
        <f t="shared" si="6"/>
        <v>3.2835312500000007</v>
      </c>
    </row>
    <row r="8" spans="1:27" x14ac:dyDescent="0.3">
      <c r="A8" s="72" t="str">
        <f t="shared" si="0"/>
        <v>1992</v>
      </c>
      <c r="B8" s="72" t="str">
        <f t="shared" si="1"/>
        <v>Sep</v>
      </c>
      <c r="C8" s="74">
        <v>33875</v>
      </c>
      <c r="D8" s="47">
        <v>3.226337</v>
      </c>
      <c r="E8" s="47">
        <v>3.226337</v>
      </c>
      <c r="F8" s="47">
        <v>3.1275719999999998</v>
      </c>
      <c r="G8" s="47">
        <v>3.1275719999999998</v>
      </c>
      <c r="H8" s="73">
        <v>2.7130719999999999</v>
      </c>
      <c r="I8" s="73">
        <v>473800</v>
      </c>
      <c r="L8" s="7">
        <f t="shared" si="7"/>
        <v>1997</v>
      </c>
      <c r="M8" s="75">
        <f t="shared" si="3"/>
        <v>3.3949095909090903</v>
      </c>
      <c r="N8" s="75">
        <f t="shared" si="3"/>
        <v>3.8390724736842103</v>
      </c>
      <c r="O8" s="75">
        <f t="shared" si="3"/>
        <v>3.7741597500000004</v>
      </c>
      <c r="P8" s="75">
        <f t="shared" si="3"/>
        <v>3.2362145</v>
      </c>
      <c r="Q8" s="75">
        <f t="shared" si="3"/>
        <v>3.4933352380952374</v>
      </c>
      <c r="R8" s="75">
        <f t="shared" si="3"/>
        <v>3.4953754285714287</v>
      </c>
      <c r="S8" s="75">
        <f t="shared" si="3"/>
        <v>3.8534709545454549</v>
      </c>
      <c r="T8" s="75">
        <f t="shared" si="3"/>
        <v>4.5053830000000001</v>
      </c>
      <c r="U8" s="75">
        <f t="shared" si="3"/>
        <v>4.724927666666666</v>
      </c>
      <c r="V8" s="75">
        <f t="shared" si="3"/>
        <v>4.7480314782608692</v>
      </c>
      <c r="W8" s="75">
        <f t="shared" si="3"/>
        <v>5.1011019473684227</v>
      </c>
      <c r="X8" s="75">
        <f t="shared" si="3"/>
        <v>5.2311017727272722</v>
      </c>
      <c r="Y8" s="76">
        <f t="shared" si="4"/>
        <v>4.1164236500690539</v>
      </c>
      <c r="Z8" s="76">
        <f t="shared" si="5"/>
        <v>5.2311017727272722</v>
      </c>
      <c r="AA8" s="76">
        <f t="shared" si="6"/>
        <v>3.2362145</v>
      </c>
    </row>
    <row r="9" spans="1:27" x14ac:dyDescent="0.3">
      <c r="A9" s="72" t="str">
        <f t="shared" si="0"/>
        <v>1992</v>
      </c>
      <c r="B9" s="72" t="str">
        <f t="shared" si="1"/>
        <v>Sep</v>
      </c>
      <c r="C9" s="74">
        <v>33876</v>
      </c>
      <c r="D9" s="47">
        <v>3.1275719999999998</v>
      </c>
      <c r="E9" s="47">
        <v>3.193416</v>
      </c>
      <c r="F9" s="47">
        <v>3.1275719999999998</v>
      </c>
      <c r="G9" s="47">
        <v>3.193416</v>
      </c>
      <c r="H9" s="73">
        <v>2.7701889999999998</v>
      </c>
      <c r="I9" s="73">
        <v>1395400</v>
      </c>
      <c r="L9" s="7">
        <f t="shared" si="7"/>
        <v>1998</v>
      </c>
      <c r="M9" s="75">
        <f t="shared" si="3"/>
        <v>4.8246278499999997</v>
      </c>
      <c r="N9" s="75">
        <f t="shared" si="3"/>
        <v>5.4094222631578956</v>
      </c>
      <c r="O9" s="75">
        <f t="shared" si="3"/>
        <v>5.3829818636363642</v>
      </c>
      <c r="P9" s="75">
        <f t="shared" si="3"/>
        <v>6.4533633809523812</v>
      </c>
      <c r="Q9" s="75">
        <f t="shared" si="3"/>
        <v>5.8313197500000005</v>
      </c>
      <c r="R9" s="75">
        <f t="shared" si="3"/>
        <v>5.5173371363636354</v>
      </c>
      <c r="S9" s="75">
        <f t="shared" si="3"/>
        <v>5.6049602727272738</v>
      </c>
      <c r="T9" s="75">
        <f t="shared" si="3"/>
        <v>4.8946219523809527</v>
      </c>
      <c r="U9" s="75">
        <f t="shared" si="3"/>
        <v>4.2960380476190476</v>
      </c>
      <c r="V9" s="75">
        <f t="shared" si="3"/>
        <v>4.562610272727273</v>
      </c>
      <c r="W9" s="75">
        <f t="shared" si="3"/>
        <v>5.9092314500000001</v>
      </c>
      <c r="X9" s="75">
        <f t="shared" si="3"/>
        <v>6.8568758636363638</v>
      </c>
      <c r="Y9" s="76">
        <f t="shared" si="4"/>
        <v>5.4619491752667662</v>
      </c>
      <c r="Z9" s="76">
        <f t="shared" si="5"/>
        <v>6.8568758636363638</v>
      </c>
      <c r="AA9" s="76">
        <f t="shared" si="6"/>
        <v>4.2960380476190476</v>
      </c>
    </row>
    <row r="10" spans="1:27" x14ac:dyDescent="0.3">
      <c r="A10" s="72" t="str">
        <f t="shared" si="0"/>
        <v>1992</v>
      </c>
      <c r="B10" s="72" t="str">
        <f t="shared" si="1"/>
        <v>Sep</v>
      </c>
      <c r="C10" s="74">
        <v>33877</v>
      </c>
      <c r="D10" s="47">
        <v>3.193416</v>
      </c>
      <c r="E10" s="47">
        <v>3.2921809999999998</v>
      </c>
      <c r="F10" s="47">
        <v>3.1275719999999998</v>
      </c>
      <c r="G10" s="47">
        <v>3.2921809999999998</v>
      </c>
      <c r="H10" s="73">
        <v>2.8558650000000001</v>
      </c>
      <c r="I10" s="73">
        <v>1030000</v>
      </c>
      <c r="L10" s="7">
        <f t="shared" si="7"/>
        <v>1999</v>
      </c>
      <c r="M10" s="75">
        <f t="shared" si="3"/>
        <v>6.2781596842105261</v>
      </c>
      <c r="N10" s="75">
        <f t="shared" si="3"/>
        <v>5.3827897368421054</v>
      </c>
      <c r="O10" s="75">
        <f t="shared" si="3"/>
        <v>5.7342360869565212</v>
      </c>
      <c r="P10" s="75">
        <f t="shared" si="3"/>
        <v>6.5266723809523803</v>
      </c>
      <c r="Q10" s="75">
        <f t="shared" si="3"/>
        <v>7.1044114499999989</v>
      </c>
      <c r="R10" s="75">
        <f t="shared" si="3"/>
        <v>7.5144140454545472</v>
      </c>
      <c r="S10" s="75">
        <f t="shared" si="3"/>
        <v>7.7643835714285716</v>
      </c>
      <c r="T10" s="75">
        <f t="shared" si="3"/>
        <v>7.6283250454545444</v>
      </c>
      <c r="U10" s="75">
        <f t="shared" si="3"/>
        <v>7.6182756666666664</v>
      </c>
      <c r="V10" s="75">
        <f t="shared" si="3"/>
        <v>7.0935115238095232</v>
      </c>
      <c r="W10" s="75">
        <f t="shared" si="3"/>
        <v>7.7376100476190501</v>
      </c>
      <c r="X10" s="75">
        <f t="shared" si="3"/>
        <v>7.6823594545454545</v>
      </c>
      <c r="Y10" s="76">
        <f t="shared" si="4"/>
        <v>7.0054290578283238</v>
      </c>
      <c r="Z10" s="76">
        <f t="shared" si="5"/>
        <v>7.7643835714285716</v>
      </c>
      <c r="AA10" s="76">
        <f t="shared" si="6"/>
        <v>5.3827897368421054</v>
      </c>
    </row>
    <row r="11" spans="1:27" x14ac:dyDescent="0.3">
      <c r="A11" s="72" t="str">
        <f t="shared" si="0"/>
        <v>1992</v>
      </c>
      <c r="B11" s="72" t="str">
        <f t="shared" si="1"/>
        <v>Oct</v>
      </c>
      <c r="C11" s="74">
        <v>33878</v>
      </c>
      <c r="D11" s="47">
        <v>3.2921809999999998</v>
      </c>
      <c r="E11" s="47">
        <v>3.3251029999999999</v>
      </c>
      <c r="F11" s="47">
        <v>3.226337</v>
      </c>
      <c r="G11" s="47">
        <v>3.226337</v>
      </c>
      <c r="H11" s="73">
        <v>2.7987479999999998</v>
      </c>
      <c r="I11" s="73">
        <v>910000</v>
      </c>
      <c r="L11" s="7">
        <f t="shared" si="7"/>
        <v>2000</v>
      </c>
      <c r="M11" s="75">
        <f t="shared" si="3"/>
        <v>7.9923629500000004</v>
      </c>
      <c r="N11" s="75">
        <f t="shared" si="3"/>
        <v>7.6738890500000014</v>
      </c>
      <c r="O11" s="75">
        <f t="shared" si="3"/>
        <v>8.4187107826086951</v>
      </c>
      <c r="P11" s="75">
        <f t="shared" si="3"/>
        <v>10.199948842105263</v>
      </c>
      <c r="Q11" s="75">
        <f t="shared" si="3"/>
        <v>11.076296136363636</v>
      </c>
      <c r="R11" s="75">
        <f t="shared" si="3"/>
        <v>10.734930363636364</v>
      </c>
      <c r="S11" s="75">
        <f t="shared" si="3"/>
        <v>12.027700449999998</v>
      </c>
      <c r="T11" s="75">
        <f t="shared" si="3"/>
        <v>13.181758913043476</v>
      </c>
      <c r="U11" s="75">
        <f t="shared" si="3"/>
        <v>14.496372650000001</v>
      </c>
      <c r="V11" s="75">
        <f t="shared" si="3"/>
        <v>15.722877227272727</v>
      </c>
      <c r="W11" s="75">
        <f t="shared" si="3"/>
        <v>17.275945809523801</v>
      </c>
      <c r="X11" s="75">
        <f t="shared" si="3"/>
        <v>16.224083350000001</v>
      </c>
      <c r="Y11" s="76">
        <f t="shared" si="4"/>
        <v>12.085406377046164</v>
      </c>
      <c r="Z11" s="76">
        <f t="shared" si="5"/>
        <v>17.275945809523801</v>
      </c>
      <c r="AA11" s="76">
        <f t="shared" si="6"/>
        <v>7.6738890500000014</v>
      </c>
    </row>
    <row r="12" spans="1:27" x14ac:dyDescent="0.3">
      <c r="A12" s="72" t="str">
        <f t="shared" si="0"/>
        <v>1992</v>
      </c>
      <c r="B12" s="72" t="str">
        <f t="shared" si="1"/>
        <v>Oct</v>
      </c>
      <c r="C12" s="74">
        <v>33879</v>
      </c>
      <c r="D12" s="47">
        <v>3.2921809999999998</v>
      </c>
      <c r="E12" s="47">
        <v>3.2921809999999998</v>
      </c>
      <c r="F12" s="47">
        <v>3.028807</v>
      </c>
      <c r="G12" s="47">
        <v>3.061728</v>
      </c>
      <c r="H12" s="73">
        <v>2.6559550000000001</v>
      </c>
      <c r="I12" s="73">
        <v>1432500</v>
      </c>
      <c r="L12" s="7">
        <f t="shared" si="7"/>
        <v>2001</v>
      </c>
      <c r="M12" s="75">
        <f t="shared" si="3"/>
        <v>15.588053285714285</v>
      </c>
      <c r="N12" s="75">
        <f t="shared" si="3"/>
        <v>15.737462052631578</v>
      </c>
      <c r="O12" s="75">
        <f t="shared" si="3"/>
        <v>13.885529363636367</v>
      </c>
      <c r="P12" s="75">
        <f t="shared" si="3"/>
        <v>13.49719245</v>
      </c>
      <c r="Q12" s="75">
        <f t="shared" si="3"/>
        <v>14.228420227272728</v>
      </c>
      <c r="R12" s="75">
        <f t="shared" si="3"/>
        <v>14.153516095238093</v>
      </c>
      <c r="S12" s="75">
        <f t="shared" si="3"/>
        <v>16.927213952380949</v>
      </c>
      <c r="T12" s="75">
        <f t="shared" si="3"/>
        <v>17.435878521739131</v>
      </c>
      <c r="U12" s="75">
        <f t="shared" si="3"/>
        <v>14.590831000000001</v>
      </c>
      <c r="V12" s="75">
        <f t="shared" si="3"/>
        <v>15.467100000000002</v>
      </c>
      <c r="W12" s="75">
        <f t="shared" si="3"/>
        <v>17.730241904761904</v>
      </c>
      <c r="X12" s="75">
        <f t="shared" si="3"/>
        <v>19.875742499999994</v>
      </c>
      <c r="Y12" s="76">
        <f t="shared" si="4"/>
        <v>15.759765112781253</v>
      </c>
      <c r="Z12" s="76">
        <f t="shared" si="5"/>
        <v>19.875742499999994</v>
      </c>
      <c r="AA12" s="76">
        <f t="shared" si="6"/>
        <v>13.49719245</v>
      </c>
    </row>
    <row r="13" spans="1:27" x14ac:dyDescent="0.3">
      <c r="A13" s="72" t="str">
        <f t="shared" si="0"/>
        <v>1992</v>
      </c>
      <c r="B13" s="72" t="str">
        <f t="shared" si="1"/>
        <v>Oct</v>
      </c>
      <c r="C13" s="74">
        <v>33882</v>
      </c>
      <c r="D13" s="47">
        <v>2.9958849999999999</v>
      </c>
      <c r="E13" s="47">
        <v>3.028807</v>
      </c>
      <c r="F13" s="47">
        <v>2.8312759999999999</v>
      </c>
      <c r="G13" s="47">
        <v>2.9300410000000001</v>
      </c>
      <c r="H13" s="73">
        <v>2.5417200000000002</v>
      </c>
      <c r="I13" s="73">
        <v>3341400</v>
      </c>
      <c r="L13" s="7">
        <f t="shared" si="7"/>
        <v>2002</v>
      </c>
      <c r="M13" s="75">
        <f t="shared" si="3"/>
        <v>20.375334142857142</v>
      </c>
      <c r="N13" s="75">
        <f t="shared" si="3"/>
        <v>19.91009089473684</v>
      </c>
      <c r="O13" s="75">
        <f t="shared" si="3"/>
        <v>20.390440400000003</v>
      </c>
      <c r="P13" s="75">
        <f t="shared" si="3"/>
        <v>22.711130363636361</v>
      </c>
      <c r="Q13" s="75">
        <f t="shared" si="3"/>
        <v>23.506572454545452</v>
      </c>
      <c r="R13" s="75">
        <f t="shared" si="3"/>
        <v>21.560077799999998</v>
      </c>
      <c r="S13" s="75">
        <f t="shared" si="3"/>
        <v>19.138209090909097</v>
      </c>
      <c r="T13" s="75">
        <f t="shared" si="3"/>
        <v>17.704256000000001</v>
      </c>
      <c r="U13" s="75">
        <f t="shared" si="3"/>
        <v>16.508805150000001</v>
      </c>
      <c r="V13" s="75">
        <f t="shared" si="3"/>
        <v>18.787621478260874</v>
      </c>
      <c r="W13" s="75">
        <f t="shared" si="3"/>
        <v>19.7589215</v>
      </c>
      <c r="X13" s="75">
        <f t="shared" si="3"/>
        <v>20.473648571428566</v>
      </c>
      <c r="Y13" s="76">
        <f t="shared" si="4"/>
        <v>20.068758987197857</v>
      </c>
      <c r="Z13" s="76">
        <f t="shared" si="5"/>
        <v>23.506572454545452</v>
      </c>
      <c r="AA13" s="76">
        <f t="shared" si="6"/>
        <v>16.508805150000001</v>
      </c>
    </row>
    <row r="14" spans="1:27" x14ac:dyDescent="0.3">
      <c r="A14" s="72" t="str">
        <f t="shared" si="0"/>
        <v>1992</v>
      </c>
      <c r="B14" s="72" t="str">
        <f t="shared" si="1"/>
        <v>Oct</v>
      </c>
      <c r="C14" s="74">
        <v>33883</v>
      </c>
      <c r="D14" s="47">
        <v>2.9629629999999998</v>
      </c>
      <c r="E14" s="47">
        <v>3.0946500000000001</v>
      </c>
      <c r="F14" s="47">
        <v>2.9300410000000001</v>
      </c>
      <c r="G14" s="47">
        <v>3.0946500000000001</v>
      </c>
      <c r="H14" s="73">
        <v>2.6845140000000001</v>
      </c>
      <c r="I14" s="73">
        <v>615600</v>
      </c>
      <c r="L14" s="7">
        <f t="shared" si="7"/>
        <v>2003</v>
      </c>
      <c r="M14" s="75">
        <f t="shared" si="3"/>
        <v>19.242117095238097</v>
      </c>
      <c r="N14" s="75">
        <f t="shared" si="3"/>
        <v>16.860556157894742</v>
      </c>
      <c r="O14" s="75">
        <f t="shared" si="3"/>
        <v>18.036472095238093</v>
      </c>
      <c r="P14" s="75">
        <f t="shared" si="3"/>
        <v>19.049621952380949</v>
      </c>
      <c r="Q14" s="75">
        <f t="shared" si="3"/>
        <v>19.025111571428571</v>
      </c>
      <c r="R14" s="75">
        <f t="shared" si="3"/>
        <v>19.725422142857138</v>
      </c>
      <c r="S14" s="75">
        <f t="shared" si="3"/>
        <v>19.31959013636364</v>
      </c>
      <c r="T14" s="75">
        <f t="shared" si="3"/>
        <v>19.666763619047622</v>
      </c>
      <c r="U14" s="75">
        <f t="shared" si="3"/>
        <v>21.483217761904761</v>
      </c>
      <c r="V14" s="75">
        <f t="shared" si="3"/>
        <v>21.884612347826092</v>
      </c>
      <c r="W14" s="75">
        <f t="shared" si="3"/>
        <v>24.042286526315792</v>
      </c>
      <c r="X14" s="75">
        <f t="shared" si="3"/>
        <v>24.924226681818183</v>
      </c>
      <c r="Y14" s="76">
        <f t="shared" si="4"/>
        <v>20.271666507359473</v>
      </c>
      <c r="Z14" s="76">
        <f t="shared" si="5"/>
        <v>24.924226681818183</v>
      </c>
      <c r="AA14" s="76">
        <f t="shared" si="6"/>
        <v>16.860556157894742</v>
      </c>
    </row>
    <row r="15" spans="1:27" x14ac:dyDescent="0.3">
      <c r="A15" s="72" t="str">
        <f t="shared" si="0"/>
        <v>1992</v>
      </c>
      <c r="B15" s="72" t="str">
        <f t="shared" si="1"/>
        <v>Oct</v>
      </c>
      <c r="C15" s="74">
        <v>33884</v>
      </c>
      <c r="D15" s="47">
        <v>3.0946500000000001</v>
      </c>
      <c r="E15" s="47">
        <v>3.2921809999999998</v>
      </c>
      <c r="F15" s="47">
        <v>3.0946500000000001</v>
      </c>
      <c r="G15" s="47">
        <v>3.226337</v>
      </c>
      <c r="H15" s="73">
        <v>2.7987479999999998</v>
      </c>
      <c r="I15" s="73">
        <v>780400</v>
      </c>
      <c r="L15" s="7">
        <f t="shared" si="7"/>
        <v>2004</v>
      </c>
      <c r="M15" s="75">
        <f t="shared" si="3"/>
        <v>24.592459699999999</v>
      </c>
      <c r="N15" s="75">
        <f t="shared" si="3"/>
        <v>26.059380789473693</v>
      </c>
      <c r="O15" s="75">
        <f t="shared" si="3"/>
        <v>27.012484739130429</v>
      </c>
      <c r="P15" s="75">
        <f t="shared" si="3"/>
        <v>26.157085619047614</v>
      </c>
      <c r="Q15" s="75">
        <f t="shared" si="3"/>
        <v>23.500894599999999</v>
      </c>
      <c r="R15" s="75">
        <f t="shared" si="3"/>
        <v>23.420290000000001</v>
      </c>
      <c r="S15" s="75">
        <f t="shared" si="3"/>
        <v>23.404316523809523</v>
      </c>
      <c r="T15" s="75">
        <f t="shared" si="3"/>
        <v>23.102280409090909</v>
      </c>
      <c r="U15" s="75">
        <f t="shared" si="3"/>
        <v>24.268206047619049</v>
      </c>
      <c r="V15" s="75">
        <f t="shared" si="3"/>
        <v>24.817328857142858</v>
      </c>
      <c r="W15" s="75">
        <f t="shared" si="3"/>
        <v>27.461317952380952</v>
      </c>
      <c r="X15" s="75">
        <f t="shared" si="3"/>
        <v>27.928299818181817</v>
      </c>
      <c r="Y15" s="76">
        <f t="shared" si="4"/>
        <v>25.143695421323073</v>
      </c>
      <c r="Z15" s="76">
        <f t="shared" si="5"/>
        <v>27.928299818181817</v>
      </c>
      <c r="AA15" s="76">
        <f t="shared" si="6"/>
        <v>23.102280409090909</v>
      </c>
    </row>
    <row r="16" spans="1:27" x14ac:dyDescent="0.3">
      <c r="A16" s="72" t="str">
        <f t="shared" si="0"/>
        <v>1992</v>
      </c>
      <c r="B16" s="72" t="str">
        <f t="shared" si="1"/>
        <v>Oct</v>
      </c>
      <c r="C16" s="74">
        <v>33885</v>
      </c>
      <c r="D16" s="47">
        <v>3.2921809999999998</v>
      </c>
      <c r="E16" s="47">
        <v>3.3251029999999999</v>
      </c>
      <c r="F16" s="47">
        <v>3.193416</v>
      </c>
      <c r="G16" s="47">
        <v>3.3086419999999999</v>
      </c>
      <c r="H16" s="73">
        <v>2.8701449999999999</v>
      </c>
      <c r="I16" s="73">
        <v>820000</v>
      </c>
      <c r="L16" s="7">
        <f t="shared" si="7"/>
        <v>2005</v>
      </c>
      <c r="M16" s="75">
        <f t="shared" si="3"/>
        <v>27.075013500000001</v>
      </c>
      <c r="N16" s="75">
        <f t="shared" si="3"/>
        <v>28.825998684210521</v>
      </c>
      <c r="O16" s="75">
        <f t="shared" si="3"/>
        <v>30.032567772727283</v>
      </c>
      <c r="P16" s="75">
        <f t="shared" si="3"/>
        <v>28.904071857142849</v>
      </c>
      <c r="Q16" s="75">
        <f t="shared" si="3"/>
        <v>28.720663000000005</v>
      </c>
      <c r="R16" s="75">
        <f t="shared" si="3"/>
        <v>29.859076772727267</v>
      </c>
      <c r="S16" s="75">
        <f t="shared" si="3"/>
        <v>30.5761167</v>
      </c>
      <c r="T16" s="75">
        <f t="shared" si="3"/>
        <v>29.332524260869565</v>
      </c>
      <c r="U16" s="75">
        <f t="shared" si="3"/>
        <v>27.37236828571428</v>
      </c>
      <c r="V16" s="75">
        <f t="shared" si="3"/>
        <v>28.269993571428568</v>
      </c>
      <c r="W16" s="75">
        <f t="shared" si="3"/>
        <v>30.633640857142854</v>
      </c>
      <c r="X16" s="75">
        <f t="shared" si="3"/>
        <v>32.617665428571428</v>
      </c>
      <c r="Y16" s="76">
        <f t="shared" si="4"/>
        <v>29.35164172421122</v>
      </c>
      <c r="Z16" s="76">
        <f t="shared" si="5"/>
        <v>32.617665428571428</v>
      </c>
      <c r="AA16" s="76">
        <f t="shared" si="6"/>
        <v>27.075013500000001</v>
      </c>
    </row>
    <row r="17" spans="1:27" x14ac:dyDescent="0.3">
      <c r="A17" s="72" t="str">
        <f t="shared" si="0"/>
        <v>1992</v>
      </c>
      <c r="B17" s="72" t="str">
        <f t="shared" si="1"/>
        <v>Oct</v>
      </c>
      <c r="C17" s="74">
        <v>33886</v>
      </c>
      <c r="D17" s="47">
        <v>3.2757200000000002</v>
      </c>
      <c r="E17" s="47">
        <v>3.4238680000000001</v>
      </c>
      <c r="F17" s="47">
        <v>3.226337</v>
      </c>
      <c r="G17" s="47">
        <v>3.226337</v>
      </c>
      <c r="H17" s="73">
        <v>2.7987479999999998</v>
      </c>
      <c r="I17" s="73">
        <v>1073400</v>
      </c>
      <c r="L17" s="7">
        <f t="shared" si="7"/>
        <v>2006</v>
      </c>
      <c r="M17" s="75">
        <f t="shared" si="3"/>
        <v>31.702526299999995</v>
      </c>
      <c r="N17" s="75">
        <f t="shared" si="3"/>
        <v>31.799135210526316</v>
      </c>
      <c r="O17" s="75">
        <f t="shared" si="3"/>
        <v>31.57361334782609</v>
      </c>
      <c r="P17" s="75">
        <f t="shared" si="3"/>
        <v>29.756016842105264</v>
      </c>
      <c r="Q17" s="75">
        <f t="shared" si="3"/>
        <v>27.056756181818177</v>
      </c>
      <c r="R17" s="75">
        <f t="shared" si="3"/>
        <v>24.132991272727278</v>
      </c>
      <c r="S17" s="75">
        <f t="shared" si="3"/>
        <v>21.1115964</v>
      </c>
      <c r="T17" s="75">
        <f t="shared" si="3"/>
        <v>20.403250521739132</v>
      </c>
      <c r="U17" s="75">
        <f t="shared" si="3"/>
        <v>22.707304399999998</v>
      </c>
      <c r="V17" s="75">
        <f t="shared" si="3"/>
        <v>23.89049427272727</v>
      </c>
      <c r="W17" s="75">
        <f t="shared" si="3"/>
        <v>23.961975333333335</v>
      </c>
      <c r="X17" s="75">
        <f t="shared" si="3"/>
        <v>22.324752499999999</v>
      </c>
      <c r="Y17" s="76">
        <f t="shared" si="4"/>
        <v>25.868367715233571</v>
      </c>
      <c r="Z17" s="76">
        <f t="shared" si="5"/>
        <v>31.799135210526316</v>
      </c>
      <c r="AA17" s="76">
        <f t="shared" si="6"/>
        <v>20.403250521739132</v>
      </c>
    </row>
    <row r="18" spans="1:27" x14ac:dyDescent="0.3">
      <c r="A18" s="72" t="str">
        <f t="shared" si="0"/>
        <v>1992</v>
      </c>
      <c r="B18" s="72" t="str">
        <f t="shared" si="1"/>
        <v>Oct</v>
      </c>
      <c r="C18" s="74">
        <v>33889</v>
      </c>
      <c r="D18" s="47">
        <v>3.2921809999999998</v>
      </c>
      <c r="E18" s="47">
        <v>3.2921809999999998</v>
      </c>
      <c r="F18" s="47">
        <v>3.193416</v>
      </c>
      <c r="G18" s="47">
        <v>3.226337</v>
      </c>
      <c r="H18" s="73">
        <v>2.7987479999999998</v>
      </c>
      <c r="I18" s="73">
        <v>87900</v>
      </c>
      <c r="L18" s="7">
        <f t="shared" si="7"/>
        <v>2007</v>
      </c>
      <c r="M18" s="75">
        <f t="shared" si="3"/>
        <v>23.0564614</v>
      </c>
      <c r="N18" s="75">
        <f t="shared" si="3"/>
        <v>23.745825526315791</v>
      </c>
      <c r="O18" s="75">
        <f t="shared" si="3"/>
        <v>23.502892772727272</v>
      </c>
      <c r="P18" s="75">
        <f t="shared" si="3"/>
        <v>23.107642749999997</v>
      </c>
      <c r="Q18" s="75">
        <f t="shared" si="3"/>
        <v>24.205148590909086</v>
      </c>
      <c r="R18" s="75">
        <f t="shared" si="3"/>
        <v>22.863596476190473</v>
      </c>
      <c r="S18" s="75">
        <f t="shared" si="3"/>
        <v>21.760669809523815</v>
      </c>
      <c r="T18" s="75">
        <f t="shared" si="3"/>
        <v>22.27547565217391</v>
      </c>
      <c r="U18" s="75">
        <f t="shared" si="3"/>
        <v>20.885460999999999</v>
      </c>
      <c r="V18" s="75">
        <f t="shared" si="3"/>
        <v>20.40664547826087</v>
      </c>
      <c r="W18" s="75">
        <f t="shared" si="3"/>
        <v>19.554819952380949</v>
      </c>
      <c r="X18" s="75">
        <f t="shared" si="3"/>
        <v>20.239789299999998</v>
      </c>
      <c r="Y18" s="76">
        <f t="shared" si="4"/>
        <v>22.133702392373511</v>
      </c>
      <c r="Z18" s="76">
        <f t="shared" si="5"/>
        <v>24.205148590909086</v>
      </c>
      <c r="AA18" s="76">
        <f t="shared" si="6"/>
        <v>19.554819952380949</v>
      </c>
    </row>
    <row r="19" spans="1:27" x14ac:dyDescent="0.3">
      <c r="A19" s="72" t="str">
        <f t="shared" si="0"/>
        <v>1992</v>
      </c>
      <c r="B19" s="72" t="str">
        <f t="shared" si="1"/>
        <v>Oct</v>
      </c>
      <c r="C19" s="74">
        <v>33890</v>
      </c>
      <c r="D19" s="47">
        <v>3.226337</v>
      </c>
      <c r="E19" s="47">
        <v>3.2921809999999998</v>
      </c>
      <c r="F19" s="47">
        <v>3.0781890000000001</v>
      </c>
      <c r="G19" s="47">
        <v>3.0946500000000001</v>
      </c>
      <c r="H19" s="73">
        <v>2.6845140000000001</v>
      </c>
      <c r="I19" s="73">
        <v>344400</v>
      </c>
      <c r="L19" s="7">
        <f t="shared" si="7"/>
        <v>2008</v>
      </c>
      <c r="M19" s="75">
        <f t="shared" si="3"/>
        <v>17.348142285714289</v>
      </c>
      <c r="N19" s="75">
        <f t="shared" si="3"/>
        <v>18.100178150000001</v>
      </c>
      <c r="O19" s="75">
        <f t="shared" si="3"/>
        <v>18.1140574</v>
      </c>
      <c r="P19" s="75">
        <f t="shared" si="3"/>
        <v>18.871396136363639</v>
      </c>
      <c r="Q19" s="75">
        <f t="shared" si="3"/>
        <v>18.662153333333332</v>
      </c>
      <c r="R19" s="75">
        <f t="shared" si="3"/>
        <v>15.257955190476187</v>
      </c>
      <c r="S19" s="75">
        <f t="shared" si="3"/>
        <v>13.23324081818182</v>
      </c>
      <c r="T19" s="75">
        <f t="shared" si="3"/>
        <v>13.685358142857146</v>
      </c>
      <c r="U19" s="75">
        <f t="shared" si="3"/>
        <v>13.241709714285713</v>
      </c>
      <c r="V19" s="75">
        <f t="shared" si="3"/>
        <v>9.0865509130434763</v>
      </c>
      <c r="W19" s="75">
        <f t="shared" si="3"/>
        <v>6.2562785263157901</v>
      </c>
      <c r="X19" s="75">
        <f t="shared" si="3"/>
        <v>7.0726333636363625</v>
      </c>
      <c r="Y19" s="76">
        <f t="shared" si="4"/>
        <v>14.077471164517313</v>
      </c>
      <c r="Z19" s="76">
        <f t="shared" si="5"/>
        <v>18.871396136363639</v>
      </c>
      <c r="AA19" s="76">
        <f t="shared" si="6"/>
        <v>6.2562785263157901</v>
      </c>
    </row>
    <row r="20" spans="1:27" x14ac:dyDescent="0.3">
      <c r="A20" s="72" t="str">
        <f t="shared" si="0"/>
        <v>1992</v>
      </c>
      <c r="B20" s="72" t="str">
        <f t="shared" si="1"/>
        <v>Oct</v>
      </c>
      <c r="C20" s="74">
        <v>33891</v>
      </c>
      <c r="D20" s="47">
        <v>3.1275719999999998</v>
      </c>
      <c r="E20" s="47">
        <v>3.226337</v>
      </c>
      <c r="F20" s="47">
        <v>3.061728</v>
      </c>
      <c r="G20" s="47">
        <v>3.226337</v>
      </c>
      <c r="H20" s="73">
        <v>2.7987479999999998</v>
      </c>
      <c r="I20" s="73">
        <v>628600</v>
      </c>
      <c r="L20" s="7">
        <f t="shared" si="7"/>
        <v>2009</v>
      </c>
      <c r="M20" s="75">
        <f t="shared" si="3"/>
        <v>8.0414383499999964</v>
      </c>
      <c r="N20" s="75">
        <f t="shared" si="3"/>
        <v>7.4565814736842109</v>
      </c>
      <c r="O20" s="75">
        <f t="shared" si="3"/>
        <v>8.6261918181818178</v>
      </c>
      <c r="P20" s="75">
        <f t="shared" si="3"/>
        <v>12.4799890952381</v>
      </c>
      <c r="Q20" s="75">
        <f t="shared" si="3"/>
        <v>13.987072400000006</v>
      </c>
      <c r="R20" s="75">
        <f t="shared" si="3"/>
        <v>14.607785318181818</v>
      </c>
      <c r="S20" s="75">
        <f t="shared" si="3"/>
        <v>15.305310090909092</v>
      </c>
      <c r="T20" s="75">
        <f t="shared" si="3"/>
        <v>16.332790904761904</v>
      </c>
      <c r="U20" s="75">
        <f t="shared" si="3"/>
        <v>16.824358285714283</v>
      </c>
      <c r="V20" s="75">
        <f t="shared" si="3"/>
        <v>16.020973090909088</v>
      </c>
      <c r="W20" s="75">
        <f t="shared" si="3"/>
        <v>16.222540250000002</v>
      </c>
      <c r="X20" s="75">
        <f t="shared" si="3"/>
        <v>18.021670954545453</v>
      </c>
      <c r="Y20" s="76">
        <f t="shared" si="4"/>
        <v>13.660558502677148</v>
      </c>
      <c r="Z20" s="76">
        <f t="shared" si="5"/>
        <v>18.021670954545453</v>
      </c>
      <c r="AA20" s="76">
        <f t="shared" si="6"/>
        <v>7.4565814736842109</v>
      </c>
    </row>
    <row r="21" spans="1:27" x14ac:dyDescent="0.3">
      <c r="A21" s="72" t="str">
        <f t="shared" si="0"/>
        <v>1992</v>
      </c>
      <c r="B21" s="72" t="str">
        <f t="shared" si="1"/>
        <v>Oct</v>
      </c>
      <c r="C21" s="74">
        <v>33892</v>
      </c>
      <c r="D21" s="47">
        <v>3.226337</v>
      </c>
      <c r="E21" s="47">
        <v>3.358025</v>
      </c>
      <c r="F21" s="47">
        <v>3.1604939999999999</v>
      </c>
      <c r="G21" s="47">
        <v>3.358025</v>
      </c>
      <c r="H21" s="73">
        <v>2.9129830000000001</v>
      </c>
      <c r="I21" s="73">
        <v>430200</v>
      </c>
      <c r="L21" s="7">
        <f t="shared" si="7"/>
        <v>2010</v>
      </c>
      <c r="M21" s="75">
        <f t="shared" si="3"/>
        <v>18.870649526315795</v>
      </c>
      <c r="N21" s="75">
        <f t="shared" si="3"/>
        <v>19.731270315789473</v>
      </c>
      <c r="O21" s="75">
        <f t="shared" si="3"/>
        <v>22.981897478260866</v>
      </c>
      <c r="P21" s="75">
        <f t="shared" si="3"/>
        <v>24.722870761904762</v>
      </c>
      <c r="Q21" s="75">
        <f t="shared" si="3"/>
        <v>22.914629649999998</v>
      </c>
      <c r="R21" s="75">
        <f t="shared" si="3"/>
        <v>21.184384909090905</v>
      </c>
      <c r="S21" s="75">
        <f t="shared" si="3"/>
        <v>20.900222238095235</v>
      </c>
      <c r="T21" s="75">
        <f t="shared" si="3"/>
        <v>19.837442136363634</v>
      </c>
      <c r="U21" s="75">
        <f t="shared" si="3"/>
        <v>22.474472571428571</v>
      </c>
      <c r="V21" s="75">
        <f t="shared" si="3"/>
        <v>24.183387190476189</v>
      </c>
      <c r="W21" s="75">
        <f t="shared" si="3"/>
        <v>26.190132142857141</v>
      </c>
      <c r="X21" s="75">
        <f t="shared" si="3"/>
        <v>27.792527454545453</v>
      </c>
      <c r="Y21" s="76">
        <f t="shared" si="4"/>
        <v>22.648657197927339</v>
      </c>
      <c r="Z21" s="76">
        <f t="shared" si="5"/>
        <v>27.792527454545453</v>
      </c>
      <c r="AA21" s="76">
        <f t="shared" si="6"/>
        <v>18.870649526315795</v>
      </c>
    </row>
    <row r="22" spans="1:27" x14ac:dyDescent="0.3">
      <c r="A22" s="72" t="str">
        <f t="shared" si="0"/>
        <v>1992</v>
      </c>
      <c r="B22" s="72" t="str">
        <f t="shared" si="1"/>
        <v>Oct</v>
      </c>
      <c r="C22" s="74">
        <v>33893</v>
      </c>
      <c r="D22" s="47">
        <v>3.341564</v>
      </c>
      <c r="E22" s="47">
        <v>3.4897119999999999</v>
      </c>
      <c r="F22" s="47">
        <v>3.2921809999999998</v>
      </c>
      <c r="G22" s="47">
        <v>3.4238680000000001</v>
      </c>
      <c r="H22" s="73">
        <v>2.9701</v>
      </c>
      <c r="I22" s="73">
        <v>373500</v>
      </c>
      <c r="L22" s="7">
        <f t="shared" si="7"/>
        <v>2011</v>
      </c>
      <c r="M22" s="75">
        <f t="shared" si="3"/>
        <v>26.375399649999999</v>
      </c>
      <c r="N22" s="75">
        <f t="shared" si="3"/>
        <v>25.63919257894737</v>
      </c>
      <c r="O22" s="75">
        <f t="shared" si="3"/>
        <v>25.267867260869565</v>
      </c>
      <c r="P22" s="75">
        <f t="shared" si="3"/>
        <v>25.594676450000001</v>
      </c>
      <c r="Q22" s="75">
        <f t="shared" si="3"/>
        <v>26.589580571428574</v>
      </c>
      <c r="R22" s="75">
        <f t="shared" si="3"/>
        <v>26.381313318181814</v>
      </c>
      <c r="S22" s="75">
        <f t="shared" si="3"/>
        <v>27.813229</v>
      </c>
      <c r="T22" s="75">
        <f t="shared" si="3"/>
        <v>23.461645521739129</v>
      </c>
      <c r="U22" s="75">
        <f t="shared" si="3"/>
        <v>22.927208571428576</v>
      </c>
      <c r="V22" s="75">
        <f t="shared" si="3"/>
        <v>23.14201123809524</v>
      </c>
      <c r="W22" s="75">
        <f t="shared" si="3"/>
        <v>23.534023904761902</v>
      </c>
      <c r="X22" s="75">
        <f t="shared" si="3"/>
        <v>24.64438504761905</v>
      </c>
      <c r="Y22" s="76">
        <f t="shared" si="4"/>
        <v>25.114211092755934</v>
      </c>
      <c r="Z22" s="76">
        <f t="shared" si="5"/>
        <v>27.813229</v>
      </c>
      <c r="AA22" s="76">
        <f t="shared" si="6"/>
        <v>22.927208571428576</v>
      </c>
    </row>
    <row r="23" spans="1:27" x14ac:dyDescent="0.3">
      <c r="A23" s="72" t="str">
        <f t="shared" si="0"/>
        <v>1992</v>
      </c>
      <c r="B23" s="72" t="str">
        <f t="shared" si="1"/>
        <v>Oct</v>
      </c>
      <c r="C23" s="74">
        <v>33896</v>
      </c>
      <c r="D23" s="47">
        <v>3.4897119999999999</v>
      </c>
      <c r="E23" s="47">
        <v>3.6213989999999998</v>
      </c>
      <c r="F23" s="47">
        <v>3.390946</v>
      </c>
      <c r="G23" s="47">
        <v>3.5555560000000002</v>
      </c>
      <c r="H23" s="73">
        <v>3.0843349999999998</v>
      </c>
      <c r="I23" s="73">
        <v>1201000</v>
      </c>
      <c r="L23" s="7">
        <f t="shared" si="7"/>
        <v>2012</v>
      </c>
      <c r="M23" s="75">
        <f t="shared" si="3"/>
        <v>25.554772400000001</v>
      </c>
      <c r="N23" s="75">
        <f t="shared" si="3"/>
        <v>26.493374199999998</v>
      </c>
      <c r="O23" s="75">
        <f t="shared" si="3"/>
        <v>26.304029454545457</v>
      </c>
      <c r="P23" s="75">
        <f t="shared" si="3"/>
        <v>25.985905099999997</v>
      </c>
      <c r="Q23" s="75">
        <f t="shared" si="3"/>
        <v>27.765713318181824</v>
      </c>
      <c r="R23" s="75">
        <f t="shared" si="3"/>
        <v>26.891542238095241</v>
      </c>
      <c r="S23" s="75">
        <f t="shared" si="3"/>
        <v>27.798668285714289</v>
      </c>
      <c r="T23" s="75">
        <f t="shared" si="3"/>
        <v>28.879378565217394</v>
      </c>
      <c r="U23" s="75">
        <f t="shared" si="3"/>
        <v>30.539693894736843</v>
      </c>
      <c r="V23" s="75">
        <f t="shared" si="3"/>
        <v>29.881442190476182</v>
      </c>
      <c r="W23" s="75">
        <f t="shared" si="3"/>
        <v>29.592284190476192</v>
      </c>
      <c r="X23" s="75">
        <f t="shared" si="3"/>
        <v>28.935216249999996</v>
      </c>
      <c r="Y23" s="76">
        <f t="shared" si="4"/>
        <v>27.885168340620286</v>
      </c>
      <c r="Z23" s="76">
        <f t="shared" si="5"/>
        <v>30.539693894736843</v>
      </c>
      <c r="AA23" s="76">
        <f t="shared" si="6"/>
        <v>25.554772400000001</v>
      </c>
    </row>
    <row r="24" spans="1:27" x14ac:dyDescent="0.3">
      <c r="A24" s="72" t="str">
        <f t="shared" si="0"/>
        <v>1992</v>
      </c>
      <c r="B24" s="72" t="str">
        <f t="shared" si="1"/>
        <v>Oct</v>
      </c>
      <c r="C24" s="74">
        <v>33897</v>
      </c>
      <c r="D24" s="47">
        <v>3.5555560000000002</v>
      </c>
      <c r="E24" s="47">
        <v>3.7201650000000002</v>
      </c>
      <c r="F24" s="47">
        <v>3.5555560000000002</v>
      </c>
      <c r="G24" s="47">
        <v>3.6213989999999998</v>
      </c>
      <c r="H24" s="73">
        <v>3.1414520000000001</v>
      </c>
      <c r="I24" s="73">
        <v>1098400</v>
      </c>
      <c r="L24" s="7">
        <f t="shared" si="7"/>
        <v>2013</v>
      </c>
      <c r="M24" s="75">
        <f t="shared" si="3"/>
        <v>29.201178571428574</v>
      </c>
      <c r="N24" s="75">
        <f t="shared" si="3"/>
        <v>29.635911210526316</v>
      </c>
      <c r="O24" s="75">
        <f t="shared" si="3"/>
        <v>31.757716500000008</v>
      </c>
      <c r="P24" s="75">
        <f t="shared" si="3"/>
        <v>33.454533499999997</v>
      </c>
      <c r="Q24" s="75">
        <f t="shared" si="3"/>
        <v>35.355988227272732</v>
      </c>
      <c r="R24" s="75">
        <f t="shared" si="3"/>
        <v>36.302032799999999</v>
      </c>
      <c r="S24" s="75">
        <f t="shared" si="3"/>
        <v>37.66232077272727</v>
      </c>
      <c r="T24" s="75">
        <f t="shared" si="3"/>
        <v>38.01309481818182</v>
      </c>
      <c r="U24" s="75">
        <f t="shared" si="3"/>
        <v>38.196253900000002</v>
      </c>
      <c r="V24" s="75">
        <f t="shared" si="3"/>
        <v>39.048442521739133</v>
      </c>
      <c r="W24" s="75">
        <f t="shared" si="3"/>
        <v>42.769520199999995</v>
      </c>
      <c r="X24" s="75">
        <f t="shared" si="3"/>
        <v>42.620148476190472</v>
      </c>
      <c r="Y24" s="76">
        <f t="shared" si="4"/>
        <v>36.168095124838857</v>
      </c>
      <c r="Z24" s="76">
        <f t="shared" si="5"/>
        <v>42.769520199999995</v>
      </c>
      <c r="AA24" s="76">
        <f t="shared" si="6"/>
        <v>29.201178571428574</v>
      </c>
    </row>
    <row r="25" spans="1:27" x14ac:dyDescent="0.3">
      <c r="A25" s="72" t="str">
        <f t="shared" si="0"/>
        <v>1992</v>
      </c>
      <c r="B25" s="72" t="str">
        <f t="shared" si="1"/>
        <v>Oct</v>
      </c>
      <c r="C25" s="74">
        <v>33898</v>
      </c>
      <c r="D25" s="47">
        <v>3.6213989999999998</v>
      </c>
      <c r="E25" s="47">
        <v>3.7201650000000002</v>
      </c>
      <c r="F25" s="47">
        <v>3.5555560000000002</v>
      </c>
      <c r="G25" s="47">
        <v>3.6543209999999999</v>
      </c>
      <c r="H25" s="73">
        <v>3.1700110000000001</v>
      </c>
      <c r="I25" s="73">
        <v>196300</v>
      </c>
      <c r="L25" s="7">
        <f t="shared" si="7"/>
        <v>2014</v>
      </c>
      <c r="M25" s="75">
        <f t="shared" si="3"/>
        <v>40.895944047619047</v>
      </c>
      <c r="N25" s="75">
        <f t="shared" si="3"/>
        <v>40.407298684210524</v>
      </c>
      <c r="O25" s="75">
        <f t="shared" si="3"/>
        <v>42.582028666666666</v>
      </c>
      <c r="P25" s="75">
        <f t="shared" ref="P25:X25" si="8">IFERROR(AVERAGEIFS($H:$H,$A:$A,$L25,$B:$B,P$2),"")</f>
        <v>41.546575999999995</v>
      </c>
      <c r="Q25" s="75">
        <f t="shared" si="8"/>
        <v>39.994216238095234</v>
      </c>
      <c r="R25" s="75">
        <f t="shared" si="8"/>
        <v>41.386046666666665</v>
      </c>
      <c r="S25" s="75">
        <f t="shared" si="8"/>
        <v>40.007464318181817</v>
      </c>
      <c r="T25" s="75">
        <f t="shared" si="8"/>
        <v>39.470539857142853</v>
      </c>
      <c r="U25" s="75">
        <f t="shared" si="8"/>
        <v>40.599813095238105</v>
      </c>
      <c r="V25" s="75">
        <f t="shared" si="8"/>
        <v>40.580532913043477</v>
      </c>
      <c r="W25" s="75">
        <f t="shared" si="8"/>
        <v>42.761726842105261</v>
      </c>
      <c r="X25" s="75">
        <f t="shared" si="8"/>
        <v>43.803976272727283</v>
      </c>
      <c r="Y25" s="76">
        <f t="shared" si="4"/>
        <v>41.169680300141408</v>
      </c>
      <c r="Z25" s="76">
        <f t="shared" si="5"/>
        <v>43.803976272727283</v>
      </c>
      <c r="AA25" s="76">
        <f t="shared" si="6"/>
        <v>39.470539857142853</v>
      </c>
    </row>
    <row r="26" spans="1:27" x14ac:dyDescent="0.3">
      <c r="A26" s="72" t="str">
        <f t="shared" si="0"/>
        <v>1992</v>
      </c>
      <c r="B26" s="72" t="str">
        <f t="shared" si="1"/>
        <v>Oct</v>
      </c>
      <c r="C26" s="74">
        <v>33899</v>
      </c>
      <c r="D26" s="47">
        <v>3.5555560000000002</v>
      </c>
      <c r="E26" s="47">
        <v>3.6213989999999998</v>
      </c>
      <c r="F26" s="47">
        <v>3.390946</v>
      </c>
      <c r="G26" s="47">
        <v>3.4897119999999999</v>
      </c>
      <c r="H26" s="73">
        <v>3.0272169999999998</v>
      </c>
      <c r="I26" s="73">
        <v>313200</v>
      </c>
      <c r="L26" s="7">
        <f t="shared" si="7"/>
        <v>2015</v>
      </c>
      <c r="M26" s="75">
        <f t="shared" ref="M26:X30" si="9">IFERROR(AVERAGEIFS($H:$H,$A:$A,$L26,$B:$B,M$2),"")</f>
        <v>47.113879699999998</v>
      </c>
      <c r="N26" s="75">
        <f t="shared" si="9"/>
        <v>45.439866736842099</v>
      </c>
      <c r="O26" s="75">
        <f t="shared" si="9"/>
        <v>43.690328818181825</v>
      </c>
      <c r="P26" s="75">
        <f t="shared" si="9"/>
        <v>44.795869714285715</v>
      </c>
      <c r="Q26" s="75">
        <f t="shared" si="9"/>
        <v>46.259000100000009</v>
      </c>
      <c r="R26" s="75">
        <f t="shared" si="9"/>
        <v>48.606030409090906</v>
      </c>
      <c r="S26" s="75">
        <f t="shared" si="9"/>
        <v>49.612353772727268</v>
      </c>
      <c r="T26" s="75">
        <f t="shared" si="9"/>
        <v>50.596251714285721</v>
      </c>
      <c r="U26" s="75">
        <f t="shared" si="9"/>
        <v>48.929571238095235</v>
      </c>
      <c r="V26" s="75">
        <f t="shared" si="9"/>
        <v>47.733854999999998</v>
      </c>
      <c r="W26" s="75">
        <f t="shared" si="9"/>
        <v>43.0184754</v>
      </c>
      <c r="X26" s="75">
        <f t="shared" si="9"/>
        <v>42.387805409090909</v>
      </c>
      <c r="Y26" s="76">
        <f t="shared" si="4"/>
        <v>46.515274001049967</v>
      </c>
      <c r="Z26" s="76">
        <f t="shared" si="5"/>
        <v>50.596251714285721</v>
      </c>
      <c r="AA26" s="76">
        <f t="shared" si="6"/>
        <v>42.387805409090909</v>
      </c>
    </row>
    <row r="27" spans="1:27" x14ac:dyDescent="0.3">
      <c r="A27" s="72" t="str">
        <f t="shared" si="0"/>
        <v>1992</v>
      </c>
      <c r="B27" s="72" t="str">
        <f t="shared" si="1"/>
        <v>Oct</v>
      </c>
      <c r="C27" s="74">
        <v>33900</v>
      </c>
      <c r="D27" s="47">
        <v>3.4238680000000001</v>
      </c>
      <c r="E27" s="47">
        <v>3.5555560000000002</v>
      </c>
      <c r="F27" s="47">
        <v>3.4238680000000001</v>
      </c>
      <c r="G27" s="47">
        <v>3.5555560000000002</v>
      </c>
      <c r="H27" s="73">
        <v>3.0843349999999998</v>
      </c>
      <c r="I27" s="73">
        <v>454500</v>
      </c>
      <c r="L27" s="7">
        <f t="shared" si="7"/>
        <v>2016</v>
      </c>
      <c r="M27" s="75">
        <f t="shared" si="9"/>
        <v>42.411683526315791</v>
      </c>
      <c r="N27" s="75">
        <f t="shared" si="9"/>
        <v>44.578950599999999</v>
      </c>
      <c r="O27" s="75">
        <f t="shared" si="9"/>
        <v>47.922488500000007</v>
      </c>
      <c r="P27" s="75">
        <f t="shared" si="9"/>
        <v>47.057977142857148</v>
      </c>
      <c r="Q27" s="75">
        <f t="shared" si="9"/>
        <v>46.088412190476184</v>
      </c>
      <c r="R27" s="75">
        <f t="shared" si="9"/>
        <v>45.418841590909089</v>
      </c>
      <c r="S27" s="75">
        <f t="shared" si="9"/>
        <v>46.478730199999994</v>
      </c>
      <c r="T27" s="75">
        <f t="shared" si="9"/>
        <v>47.602250130434776</v>
      </c>
      <c r="U27" s="75">
        <f t="shared" si="9"/>
        <v>46.660283904761897</v>
      </c>
      <c r="V27" s="75">
        <f t="shared" si="9"/>
        <v>46.830962000000007</v>
      </c>
      <c r="W27" s="75">
        <f t="shared" si="9"/>
        <v>52.481053285714282</v>
      </c>
      <c r="X27" s="75">
        <f t="shared" si="9"/>
        <v>57.361255000000007</v>
      </c>
      <c r="Y27" s="76">
        <f t="shared" si="4"/>
        <v>47.574407339289102</v>
      </c>
      <c r="Z27" s="76">
        <f t="shared" si="5"/>
        <v>57.361255000000007</v>
      </c>
      <c r="AA27" s="76">
        <f t="shared" si="6"/>
        <v>42.411683526315791</v>
      </c>
    </row>
    <row r="28" spans="1:27" x14ac:dyDescent="0.3">
      <c r="A28" s="72" t="str">
        <f t="shared" si="0"/>
        <v>1992</v>
      </c>
      <c r="B28" s="72" t="str">
        <f t="shared" si="1"/>
        <v>Oct</v>
      </c>
      <c r="C28" s="74">
        <v>33903</v>
      </c>
      <c r="D28" s="47">
        <v>3.522634</v>
      </c>
      <c r="E28" s="47">
        <v>3.522634</v>
      </c>
      <c r="F28" s="47">
        <v>3.390946</v>
      </c>
      <c r="G28" s="47">
        <v>3.522634</v>
      </c>
      <c r="H28" s="73">
        <v>3.0557759999999998</v>
      </c>
      <c r="I28" s="73">
        <v>183600</v>
      </c>
      <c r="L28" s="7">
        <f t="shared" si="7"/>
        <v>2017</v>
      </c>
      <c r="M28" s="75">
        <f t="shared" si="9"/>
        <v>55.229336450000005</v>
      </c>
      <c r="N28" s="75">
        <f t="shared" si="9"/>
        <v>56.283840052631582</v>
      </c>
      <c r="O28" s="75">
        <f t="shared" si="9"/>
        <v>57.540179913043481</v>
      </c>
      <c r="P28" s="75">
        <f t="shared" si="9"/>
        <v>58.771739736842093</v>
      </c>
      <c r="Q28" s="75">
        <f t="shared" si="9"/>
        <v>56.468588227272718</v>
      </c>
      <c r="R28" s="75">
        <f t="shared" si="9"/>
        <v>50.18282213636364</v>
      </c>
      <c r="S28" s="75">
        <f t="shared" si="9"/>
        <v>46.21382715</v>
      </c>
      <c r="T28" s="75">
        <f t="shared" si="9"/>
        <v>40.756455652173926</v>
      </c>
      <c r="U28" s="75">
        <f t="shared" si="9"/>
        <v>38.258483700000006</v>
      </c>
      <c r="V28" s="75">
        <f t="shared" si="9"/>
        <v>40.311858045454549</v>
      </c>
      <c r="W28" s="75">
        <f t="shared" si="9"/>
        <v>42.45451557142858</v>
      </c>
      <c r="X28" s="75">
        <f t="shared" si="9"/>
        <v>45.992401050000005</v>
      </c>
      <c r="Y28" s="76">
        <f t="shared" si="4"/>
        <v>49.038670640434219</v>
      </c>
      <c r="Z28" s="76">
        <f t="shared" si="5"/>
        <v>58.771739736842093</v>
      </c>
      <c r="AA28" s="76">
        <f t="shared" si="6"/>
        <v>38.258483700000006</v>
      </c>
    </row>
    <row r="29" spans="1:27" x14ac:dyDescent="0.3">
      <c r="A29" s="72" t="str">
        <f t="shared" si="0"/>
        <v>1992</v>
      </c>
      <c r="B29" s="72" t="str">
        <f t="shared" si="1"/>
        <v>Oct</v>
      </c>
      <c r="C29" s="74">
        <v>33904</v>
      </c>
      <c r="D29" s="47">
        <v>3.522634</v>
      </c>
      <c r="E29" s="47">
        <v>3.522634</v>
      </c>
      <c r="F29" s="47">
        <v>3.3251029999999999</v>
      </c>
      <c r="G29" s="47">
        <v>3.4238680000000001</v>
      </c>
      <c r="H29" s="73">
        <v>2.9701</v>
      </c>
      <c r="I29" s="73">
        <v>168900</v>
      </c>
      <c r="L29" s="7">
        <f t="shared" si="7"/>
        <v>2018</v>
      </c>
      <c r="M29" s="75">
        <f t="shared" si="9"/>
        <v>46.172047523809518</v>
      </c>
      <c r="N29" s="75">
        <f t="shared" si="9"/>
        <v>44.368386947368421</v>
      </c>
      <c r="O29" s="75">
        <f t="shared" si="9"/>
        <v>45.875692999999998</v>
      </c>
      <c r="P29" s="75">
        <f t="shared" si="9"/>
        <v>48.841141380952365</v>
      </c>
      <c r="Q29" s="75">
        <f t="shared" si="9"/>
        <v>49.708126409090916</v>
      </c>
      <c r="R29" s="75">
        <f t="shared" si="9"/>
        <v>52.998548761904765</v>
      </c>
      <c r="S29" s="75">
        <f t="shared" si="9"/>
        <v>55.148103095238085</v>
      </c>
      <c r="T29" s="75">
        <f t="shared" si="9"/>
        <v>49.136300434782619</v>
      </c>
      <c r="U29" s="75">
        <f t="shared" si="9"/>
        <v>51.530286789473685</v>
      </c>
      <c r="V29" s="75">
        <f t="shared" si="9"/>
        <v>48.679005739130432</v>
      </c>
      <c r="W29" s="75">
        <f t="shared" si="9"/>
        <v>48.121610571428569</v>
      </c>
      <c r="X29" s="75">
        <f t="shared" si="9"/>
        <v>43.073272263157889</v>
      </c>
      <c r="Y29" s="76">
        <f t="shared" si="4"/>
        <v>48.637710243028117</v>
      </c>
      <c r="Z29" s="76">
        <f t="shared" si="5"/>
        <v>55.148103095238085</v>
      </c>
      <c r="AA29" s="76">
        <f t="shared" si="6"/>
        <v>43.073272263157889</v>
      </c>
    </row>
    <row r="30" spans="1:27" x14ac:dyDescent="0.3">
      <c r="A30" s="72" t="str">
        <f t="shared" si="0"/>
        <v>1992</v>
      </c>
      <c r="B30" s="72" t="str">
        <f t="shared" si="1"/>
        <v>Oct</v>
      </c>
      <c r="C30" s="74">
        <v>33905</v>
      </c>
      <c r="D30" s="47">
        <v>3.4238680000000001</v>
      </c>
      <c r="E30" s="47">
        <v>3.5884770000000001</v>
      </c>
      <c r="F30" s="47">
        <v>3.390946</v>
      </c>
      <c r="G30" s="47">
        <v>3.5720160000000001</v>
      </c>
      <c r="H30" s="73">
        <v>3.098614</v>
      </c>
      <c r="I30" s="73">
        <v>540600</v>
      </c>
      <c r="L30" s="7">
        <f t="shared" ref="L30" si="10">L29+1</f>
        <v>2019</v>
      </c>
      <c r="M30" s="75">
        <f t="shared" si="9"/>
        <v>43.590056000000004</v>
      </c>
      <c r="N30" s="75">
        <f t="shared" si="9"/>
        <v>45.040697684210528</v>
      </c>
      <c r="O30" s="75">
        <f t="shared" si="9"/>
        <v>45.364087714285724</v>
      </c>
      <c r="P30" s="75">
        <f t="shared" si="9"/>
        <v>47.071617619047615</v>
      </c>
      <c r="Q30" s="75">
        <f t="shared" si="9"/>
        <v>46.20818818181818</v>
      </c>
      <c r="R30" s="75">
        <f t="shared" si="9"/>
        <v>43.810948000000003</v>
      </c>
      <c r="S30" s="75">
        <f t="shared" si="9"/>
        <v>42.833298772727275</v>
      </c>
      <c r="T30" s="75">
        <f t="shared" si="9"/>
        <v>38.205827454545449</v>
      </c>
      <c r="U30" s="75">
        <f t="shared" si="9"/>
        <v>40.814520850000001</v>
      </c>
      <c r="V30" s="75">
        <f t="shared" si="9"/>
        <v>39.687362695652169</v>
      </c>
      <c r="W30" s="75">
        <f t="shared" si="9"/>
        <v>43.16329975</v>
      </c>
      <c r="X30" s="75">
        <f t="shared" si="9"/>
        <v>40.811578842105263</v>
      </c>
      <c r="Y30" s="76">
        <f t="shared" si="4"/>
        <v>43.050123630366016</v>
      </c>
      <c r="Z30" s="76">
        <f t="shared" si="5"/>
        <v>47.071617619047615</v>
      </c>
      <c r="AA30" s="76">
        <f t="shared" si="6"/>
        <v>38.205827454545449</v>
      </c>
    </row>
    <row r="31" spans="1:27" x14ac:dyDescent="0.3">
      <c r="A31" s="72" t="str">
        <f t="shared" si="0"/>
        <v>1992</v>
      </c>
      <c r="B31" s="72" t="str">
        <f t="shared" si="1"/>
        <v>Oct</v>
      </c>
      <c r="C31" s="74">
        <v>33906</v>
      </c>
      <c r="D31" s="47">
        <v>3.5555560000000002</v>
      </c>
      <c r="E31" s="47">
        <v>3.5884770000000001</v>
      </c>
      <c r="F31" s="47">
        <v>3.358025</v>
      </c>
      <c r="G31" s="47">
        <v>3.4567899999999998</v>
      </c>
      <c r="H31" s="73">
        <v>2.998659</v>
      </c>
      <c r="I31" s="73">
        <v>376600</v>
      </c>
    </row>
    <row r="32" spans="1:27" x14ac:dyDescent="0.3">
      <c r="A32" s="72" t="str">
        <f t="shared" si="0"/>
        <v>1992</v>
      </c>
      <c r="B32" s="72" t="str">
        <f t="shared" si="1"/>
        <v>Oct</v>
      </c>
      <c r="C32" s="74">
        <v>33907</v>
      </c>
      <c r="D32" s="47">
        <v>3.390946</v>
      </c>
      <c r="E32" s="47">
        <v>3.4567899999999998</v>
      </c>
      <c r="F32" s="47">
        <v>3.193416</v>
      </c>
      <c r="G32" s="47">
        <v>3.2427980000000001</v>
      </c>
      <c r="H32" s="73">
        <v>2.8130280000000001</v>
      </c>
      <c r="I32" s="73">
        <v>614800</v>
      </c>
    </row>
    <row r="33" spans="1:9" x14ac:dyDescent="0.3">
      <c r="A33" s="72" t="str">
        <f t="shared" si="0"/>
        <v>1992</v>
      </c>
      <c r="B33" s="72" t="str">
        <f t="shared" si="1"/>
        <v>Nov</v>
      </c>
      <c r="C33" s="74">
        <v>33910</v>
      </c>
      <c r="D33" s="47">
        <v>3.3251029999999999</v>
      </c>
      <c r="E33" s="47">
        <v>3.4567899999999998</v>
      </c>
      <c r="F33" s="47">
        <v>3.2592590000000001</v>
      </c>
      <c r="G33" s="47">
        <v>3.2757200000000002</v>
      </c>
      <c r="H33" s="73">
        <v>2.8415859999999999</v>
      </c>
      <c r="I33" s="73">
        <v>1007200</v>
      </c>
    </row>
    <row r="34" spans="1:9" x14ac:dyDescent="0.3">
      <c r="A34" s="72" t="str">
        <f t="shared" si="0"/>
        <v>1992</v>
      </c>
      <c r="B34" s="72" t="str">
        <f t="shared" si="1"/>
        <v>Nov</v>
      </c>
      <c r="C34" s="74">
        <v>33911</v>
      </c>
      <c r="D34" s="47">
        <v>3.3251029999999999</v>
      </c>
      <c r="E34" s="47">
        <v>3.3251029999999999</v>
      </c>
      <c r="F34" s="47">
        <v>3.226337</v>
      </c>
      <c r="G34" s="47">
        <v>3.2921809999999998</v>
      </c>
      <c r="H34" s="73">
        <v>2.8558650000000001</v>
      </c>
      <c r="I34" s="73">
        <v>810000</v>
      </c>
    </row>
    <row r="35" spans="1:9" x14ac:dyDescent="0.3">
      <c r="A35" s="72" t="str">
        <f t="shared" si="0"/>
        <v>1992</v>
      </c>
      <c r="B35" s="72" t="str">
        <f t="shared" si="1"/>
        <v>Nov</v>
      </c>
      <c r="C35" s="74">
        <v>33912</v>
      </c>
      <c r="D35" s="47">
        <v>3.1604939999999999</v>
      </c>
      <c r="E35" s="47">
        <v>3.2592590000000001</v>
      </c>
      <c r="F35" s="47">
        <v>3.1604939999999999</v>
      </c>
      <c r="G35" s="47">
        <v>3.226337</v>
      </c>
      <c r="H35" s="73">
        <v>2.7987479999999998</v>
      </c>
      <c r="I35" s="73">
        <v>66700</v>
      </c>
    </row>
    <row r="36" spans="1:9" x14ac:dyDescent="0.3">
      <c r="A36" s="72" t="str">
        <f t="shared" si="0"/>
        <v>1992</v>
      </c>
      <c r="B36" s="72" t="str">
        <f t="shared" si="1"/>
        <v>Nov</v>
      </c>
      <c r="C36" s="74">
        <v>33913</v>
      </c>
      <c r="D36" s="47">
        <v>3.2921809999999998</v>
      </c>
      <c r="E36" s="47">
        <v>3.4567899999999998</v>
      </c>
      <c r="F36" s="47">
        <v>3.193416</v>
      </c>
      <c r="G36" s="47">
        <v>3.4567899999999998</v>
      </c>
      <c r="H36" s="73">
        <v>2.998659</v>
      </c>
      <c r="I36" s="73">
        <v>334000</v>
      </c>
    </row>
    <row r="37" spans="1:9" x14ac:dyDescent="0.3">
      <c r="A37" s="72" t="str">
        <f t="shared" si="0"/>
        <v>1992</v>
      </c>
      <c r="B37" s="72" t="str">
        <f t="shared" si="1"/>
        <v>Nov</v>
      </c>
      <c r="C37" s="74">
        <v>33914</v>
      </c>
      <c r="D37" s="47">
        <v>3.390946</v>
      </c>
      <c r="E37" s="47">
        <v>3.522634</v>
      </c>
      <c r="F37" s="47">
        <v>3.390946</v>
      </c>
      <c r="G37" s="47">
        <v>3.4567899999999998</v>
      </c>
      <c r="H37" s="73">
        <v>2.998659</v>
      </c>
      <c r="I37" s="73">
        <v>200700</v>
      </c>
    </row>
    <row r="38" spans="1:9" x14ac:dyDescent="0.3">
      <c r="A38" s="72" t="str">
        <f t="shared" si="0"/>
        <v>1992</v>
      </c>
      <c r="B38" s="72" t="str">
        <f t="shared" si="1"/>
        <v>Nov</v>
      </c>
      <c r="C38" s="74">
        <v>33917</v>
      </c>
      <c r="D38" s="47">
        <v>3.4238680000000001</v>
      </c>
      <c r="E38" s="47">
        <v>3.5555560000000002</v>
      </c>
      <c r="F38" s="47">
        <v>3.4238680000000001</v>
      </c>
      <c r="G38" s="47">
        <v>3.4897119999999999</v>
      </c>
      <c r="H38" s="73">
        <v>3.0272169999999998</v>
      </c>
      <c r="I38" s="73">
        <v>226000</v>
      </c>
    </row>
    <row r="39" spans="1:9" x14ac:dyDescent="0.3">
      <c r="A39" s="72" t="str">
        <f t="shared" si="0"/>
        <v>1992</v>
      </c>
      <c r="B39" s="72" t="str">
        <f t="shared" si="1"/>
        <v>Nov</v>
      </c>
      <c r="C39" s="74">
        <v>33918</v>
      </c>
      <c r="D39" s="47">
        <v>3.5555560000000002</v>
      </c>
      <c r="E39" s="47">
        <v>3.5555560000000002</v>
      </c>
      <c r="F39" s="47">
        <v>3.358025</v>
      </c>
      <c r="G39" s="47">
        <v>3.4238680000000001</v>
      </c>
      <c r="H39" s="73">
        <v>2.9701</v>
      </c>
      <c r="I39" s="73">
        <v>569800</v>
      </c>
    </row>
    <row r="40" spans="1:9" x14ac:dyDescent="0.3">
      <c r="A40" s="72" t="str">
        <f t="shared" si="0"/>
        <v>1992</v>
      </c>
      <c r="B40" s="72" t="str">
        <f t="shared" si="1"/>
        <v>Nov</v>
      </c>
      <c r="C40" s="74">
        <v>33919</v>
      </c>
      <c r="D40" s="47">
        <v>3.4238680000000001</v>
      </c>
      <c r="E40" s="47">
        <v>3.4238680000000001</v>
      </c>
      <c r="F40" s="47">
        <v>3.3251029999999999</v>
      </c>
      <c r="G40" s="47">
        <v>3.4238680000000001</v>
      </c>
      <c r="H40" s="73">
        <v>2.9701</v>
      </c>
      <c r="I40" s="73">
        <v>208500</v>
      </c>
    </row>
    <row r="41" spans="1:9" x14ac:dyDescent="0.3">
      <c r="A41" s="72" t="str">
        <f t="shared" si="0"/>
        <v>1992</v>
      </c>
      <c r="B41" s="72" t="str">
        <f t="shared" si="1"/>
        <v>Nov</v>
      </c>
      <c r="C41" s="74">
        <v>33920</v>
      </c>
      <c r="D41" s="47">
        <v>3.4238680000000001</v>
      </c>
      <c r="E41" s="47">
        <v>3.4897119999999999</v>
      </c>
      <c r="F41" s="47">
        <v>3.390946</v>
      </c>
      <c r="G41" s="47">
        <v>3.4567899999999998</v>
      </c>
      <c r="H41" s="73">
        <v>2.998659</v>
      </c>
      <c r="I41" s="73">
        <v>558900</v>
      </c>
    </row>
    <row r="42" spans="1:9" x14ac:dyDescent="0.3">
      <c r="A42" s="72" t="str">
        <f t="shared" si="0"/>
        <v>1992</v>
      </c>
      <c r="B42" s="72" t="str">
        <f t="shared" si="1"/>
        <v>Nov</v>
      </c>
      <c r="C42" s="74">
        <v>33921</v>
      </c>
      <c r="D42" s="47">
        <v>3.522634</v>
      </c>
      <c r="E42" s="47">
        <v>3.522634</v>
      </c>
      <c r="F42" s="47">
        <v>3.4567899999999998</v>
      </c>
      <c r="G42" s="47">
        <v>3.522634</v>
      </c>
      <c r="H42" s="73">
        <v>3.0557759999999998</v>
      </c>
      <c r="I42" s="73">
        <v>366400</v>
      </c>
    </row>
    <row r="43" spans="1:9" x14ac:dyDescent="0.3">
      <c r="A43" s="72" t="str">
        <f t="shared" si="0"/>
        <v>1992</v>
      </c>
      <c r="B43" s="72" t="str">
        <f t="shared" si="1"/>
        <v>Nov</v>
      </c>
      <c r="C43" s="74">
        <v>33924</v>
      </c>
      <c r="D43" s="47">
        <v>3.5555560000000002</v>
      </c>
      <c r="E43" s="47">
        <v>3.5555560000000002</v>
      </c>
      <c r="F43" s="47">
        <v>3.4897119999999999</v>
      </c>
      <c r="G43" s="47">
        <v>3.522634</v>
      </c>
      <c r="H43" s="73">
        <v>3.0557759999999998</v>
      </c>
      <c r="I43" s="73">
        <v>256500</v>
      </c>
    </row>
    <row r="44" spans="1:9" x14ac:dyDescent="0.3">
      <c r="A44" s="72" t="str">
        <f t="shared" si="0"/>
        <v>1992</v>
      </c>
      <c r="B44" s="72" t="str">
        <f t="shared" si="1"/>
        <v>Nov</v>
      </c>
      <c r="C44" s="74">
        <v>33925</v>
      </c>
      <c r="D44" s="47">
        <v>3.5555560000000002</v>
      </c>
      <c r="E44" s="47">
        <v>3.5555560000000002</v>
      </c>
      <c r="F44" s="47">
        <v>3.4897119999999999</v>
      </c>
      <c r="G44" s="47">
        <v>3.506173</v>
      </c>
      <c r="H44" s="73">
        <v>3.0414970000000001</v>
      </c>
      <c r="I44" s="73">
        <v>217500</v>
      </c>
    </row>
    <row r="45" spans="1:9" x14ac:dyDescent="0.3">
      <c r="A45" s="72" t="str">
        <f t="shared" si="0"/>
        <v>1992</v>
      </c>
      <c r="B45" s="72" t="str">
        <f t="shared" si="1"/>
        <v>Nov</v>
      </c>
      <c r="C45" s="74">
        <v>33926</v>
      </c>
      <c r="D45" s="47">
        <v>3.5555560000000002</v>
      </c>
      <c r="E45" s="47">
        <v>3.6213989999999998</v>
      </c>
      <c r="F45" s="47">
        <v>3.4897119999999999</v>
      </c>
      <c r="G45" s="47">
        <v>3.6213989999999998</v>
      </c>
      <c r="H45" s="73">
        <v>3.1414520000000001</v>
      </c>
      <c r="I45" s="73">
        <v>238200</v>
      </c>
    </row>
    <row r="46" spans="1:9" x14ac:dyDescent="0.3">
      <c r="A46" s="72" t="str">
        <f t="shared" si="0"/>
        <v>1992</v>
      </c>
      <c r="B46" s="72" t="str">
        <f t="shared" si="1"/>
        <v>Nov</v>
      </c>
      <c r="C46" s="74">
        <v>33927</v>
      </c>
      <c r="D46" s="47">
        <v>3.6213989999999998</v>
      </c>
      <c r="E46" s="47">
        <v>3.687243</v>
      </c>
      <c r="F46" s="47">
        <v>3.5555560000000002</v>
      </c>
      <c r="G46" s="47">
        <v>3.6213989999999998</v>
      </c>
      <c r="H46" s="73">
        <v>3.1414520000000001</v>
      </c>
      <c r="I46" s="73">
        <v>606300</v>
      </c>
    </row>
    <row r="47" spans="1:9" x14ac:dyDescent="0.3">
      <c r="A47" s="72" t="str">
        <f t="shared" si="0"/>
        <v>1992</v>
      </c>
      <c r="B47" s="72" t="str">
        <f t="shared" si="1"/>
        <v>Nov</v>
      </c>
      <c r="C47" s="74">
        <v>33928</v>
      </c>
      <c r="D47" s="47">
        <v>3.6213989999999998</v>
      </c>
      <c r="E47" s="47">
        <v>3.7201650000000002</v>
      </c>
      <c r="F47" s="47">
        <v>3.6213989999999998</v>
      </c>
      <c r="G47" s="47">
        <v>3.7201650000000002</v>
      </c>
      <c r="H47" s="73">
        <v>3.227128</v>
      </c>
      <c r="I47" s="73">
        <v>781800</v>
      </c>
    </row>
    <row r="48" spans="1:9" x14ac:dyDescent="0.3">
      <c r="A48" s="72" t="str">
        <f t="shared" si="0"/>
        <v>1992</v>
      </c>
      <c r="B48" s="72" t="str">
        <f t="shared" si="1"/>
        <v>Nov</v>
      </c>
      <c r="C48" s="74">
        <v>33931</v>
      </c>
      <c r="D48" s="47">
        <v>3.7201650000000002</v>
      </c>
      <c r="E48" s="47">
        <v>3.7201650000000002</v>
      </c>
      <c r="F48" s="47">
        <v>3.6213989999999998</v>
      </c>
      <c r="G48" s="47">
        <v>3.7201650000000002</v>
      </c>
      <c r="H48" s="73">
        <v>3.227128</v>
      </c>
      <c r="I48" s="73">
        <v>343000</v>
      </c>
    </row>
    <row r="49" spans="1:9" x14ac:dyDescent="0.3">
      <c r="A49" s="72" t="str">
        <f t="shared" si="0"/>
        <v>1992</v>
      </c>
      <c r="B49" s="72" t="str">
        <f t="shared" si="1"/>
        <v>Nov</v>
      </c>
      <c r="C49" s="74">
        <v>33932</v>
      </c>
      <c r="D49" s="47">
        <v>3.7201650000000002</v>
      </c>
      <c r="E49" s="47">
        <v>3.7201650000000002</v>
      </c>
      <c r="F49" s="47">
        <v>3.6543209999999999</v>
      </c>
      <c r="G49" s="47">
        <v>3.7201650000000002</v>
      </c>
      <c r="H49" s="73">
        <v>3.227128</v>
      </c>
      <c r="I49" s="73">
        <v>185100</v>
      </c>
    </row>
    <row r="50" spans="1:9" x14ac:dyDescent="0.3">
      <c r="A50" s="72" t="str">
        <f t="shared" si="0"/>
        <v>1992</v>
      </c>
      <c r="B50" s="72" t="str">
        <f t="shared" si="1"/>
        <v>Nov</v>
      </c>
      <c r="C50" s="74">
        <v>33933</v>
      </c>
      <c r="D50" s="47">
        <v>3.7201650000000002</v>
      </c>
      <c r="E50" s="47">
        <v>3.8847740000000002</v>
      </c>
      <c r="F50" s="47">
        <v>3.6543209999999999</v>
      </c>
      <c r="G50" s="47">
        <v>3.7860079999999998</v>
      </c>
      <c r="H50" s="73">
        <v>3.2842449999999999</v>
      </c>
      <c r="I50" s="73">
        <v>1501800</v>
      </c>
    </row>
    <row r="51" spans="1:9" x14ac:dyDescent="0.3">
      <c r="A51" s="72" t="str">
        <f t="shared" si="0"/>
        <v>1992</v>
      </c>
      <c r="B51" s="72" t="str">
        <f t="shared" si="1"/>
        <v>Nov</v>
      </c>
      <c r="C51" s="74">
        <v>33935</v>
      </c>
      <c r="D51" s="47">
        <v>3.8847740000000002</v>
      </c>
      <c r="E51" s="47">
        <v>4.0823039999999997</v>
      </c>
      <c r="F51" s="47">
        <v>3.8518520000000001</v>
      </c>
      <c r="G51" s="47">
        <v>3.9670779999999999</v>
      </c>
      <c r="H51" s="73">
        <v>3.4413170000000002</v>
      </c>
      <c r="I51" s="73">
        <v>565200</v>
      </c>
    </row>
    <row r="52" spans="1:9" x14ac:dyDescent="0.3">
      <c r="A52" s="72" t="str">
        <f t="shared" si="0"/>
        <v>1992</v>
      </c>
      <c r="B52" s="72" t="str">
        <f t="shared" si="1"/>
        <v>Nov</v>
      </c>
      <c r="C52" s="74">
        <v>33938</v>
      </c>
      <c r="D52" s="47">
        <v>4.0164609999999996</v>
      </c>
      <c r="E52" s="47">
        <v>4.1152259999999998</v>
      </c>
      <c r="F52" s="47">
        <v>3.9176959999999998</v>
      </c>
      <c r="G52" s="47">
        <v>4.0493829999999997</v>
      </c>
      <c r="H52" s="73">
        <v>3.5127139999999999</v>
      </c>
      <c r="I52" s="73">
        <v>1201600</v>
      </c>
    </row>
    <row r="53" spans="1:9" x14ac:dyDescent="0.3">
      <c r="A53" s="72" t="str">
        <f t="shared" si="0"/>
        <v>1992</v>
      </c>
      <c r="B53" s="72" t="str">
        <f t="shared" si="1"/>
        <v>Dec</v>
      </c>
      <c r="C53" s="74">
        <v>33939</v>
      </c>
      <c r="D53" s="47">
        <v>4.0493829999999997</v>
      </c>
      <c r="E53" s="47">
        <v>4.0493829999999997</v>
      </c>
      <c r="F53" s="47">
        <v>3.8847740000000002</v>
      </c>
      <c r="G53" s="47">
        <v>3.9506169999999998</v>
      </c>
      <c r="H53" s="73">
        <v>3.427038</v>
      </c>
      <c r="I53" s="73">
        <v>444700</v>
      </c>
    </row>
    <row r="54" spans="1:9" x14ac:dyDescent="0.3">
      <c r="A54" s="72" t="str">
        <f t="shared" si="0"/>
        <v>1992</v>
      </c>
      <c r="B54" s="72" t="str">
        <f t="shared" si="1"/>
        <v>Dec</v>
      </c>
      <c r="C54" s="74">
        <v>33940</v>
      </c>
      <c r="D54" s="47">
        <v>3.9506169999999998</v>
      </c>
      <c r="E54" s="47">
        <v>3.9506169999999998</v>
      </c>
      <c r="F54" s="47">
        <v>3.7860079999999998</v>
      </c>
      <c r="G54" s="47">
        <v>3.8518520000000001</v>
      </c>
      <c r="H54" s="73">
        <v>3.3413629999999999</v>
      </c>
      <c r="I54" s="73">
        <v>374800</v>
      </c>
    </row>
    <row r="55" spans="1:9" x14ac:dyDescent="0.3">
      <c r="A55" s="72" t="str">
        <f t="shared" si="0"/>
        <v>1992</v>
      </c>
      <c r="B55" s="72" t="str">
        <f t="shared" si="1"/>
        <v>Dec</v>
      </c>
      <c r="C55" s="74">
        <v>33941</v>
      </c>
      <c r="D55" s="47">
        <v>3.7860079999999998</v>
      </c>
      <c r="E55" s="47">
        <v>3.8189299999999999</v>
      </c>
      <c r="F55" s="47">
        <v>3.6213989999999998</v>
      </c>
      <c r="G55" s="47">
        <v>3.6543209999999999</v>
      </c>
      <c r="H55" s="73">
        <v>3.1700110000000001</v>
      </c>
      <c r="I55" s="73">
        <v>648900</v>
      </c>
    </row>
    <row r="56" spans="1:9" x14ac:dyDescent="0.3">
      <c r="A56" s="72" t="str">
        <f t="shared" si="0"/>
        <v>1992</v>
      </c>
      <c r="B56" s="72" t="str">
        <f t="shared" si="1"/>
        <v>Dec</v>
      </c>
      <c r="C56" s="74">
        <v>33942</v>
      </c>
      <c r="D56" s="47">
        <v>3.6213989999999998</v>
      </c>
      <c r="E56" s="47">
        <v>3.6543209999999999</v>
      </c>
      <c r="F56" s="47">
        <v>3.522634</v>
      </c>
      <c r="G56" s="47">
        <v>3.6213989999999998</v>
      </c>
      <c r="H56" s="73">
        <v>3.1414520000000001</v>
      </c>
      <c r="I56" s="73">
        <v>382600</v>
      </c>
    </row>
    <row r="57" spans="1:9" x14ac:dyDescent="0.3">
      <c r="A57" s="72" t="str">
        <f t="shared" si="0"/>
        <v>1992</v>
      </c>
      <c r="B57" s="72" t="str">
        <f t="shared" si="1"/>
        <v>Dec</v>
      </c>
      <c r="C57" s="74">
        <v>33945</v>
      </c>
      <c r="D57" s="47">
        <v>3.6543209999999999</v>
      </c>
      <c r="E57" s="47">
        <v>3.7530860000000001</v>
      </c>
      <c r="F57" s="47">
        <v>3.5555560000000002</v>
      </c>
      <c r="G57" s="47">
        <v>3.7530860000000001</v>
      </c>
      <c r="H57" s="73">
        <v>3.2556859999999999</v>
      </c>
      <c r="I57" s="73">
        <v>285700</v>
      </c>
    </row>
    <row r="58" spans="1:9" x14ac:dyDescent="0.3">
      <c r="A58" s="72" t="str">
        <f t="shared" si="0"/>
        <v>1992</v>
      </c>
      <c r="B58" s="72" t="str">
        <f t="shared" si="1"/>
        <v>Dec</v>
      </c>
      <c r="C58" s="74">
        <v>33946</v>
      </c>
      <c r="D58" s="47">
        <v>3.7530860000000001</v>
      </c>
      <c r="E58" s="47">
        <v>3.7530860000000001</v>
      </c>
      <c r="F58" s="47">
        <v>3.6543209999999999</v>
      </c>
      <c r="G58" s="47">
        <v>3.6543209999999999</v>
      </c>
      <c r="H58" s="73">
        <v>3.1700110000000001</v>
      </c>
      <c r="I58" s="73">
        <v>129600</v>
      </c>
    </row>
    <row r="59" spans="1:9" x14ac:dyDescent="0.3">
      <c r="A59" s="72" t="str">
        <f t="shared" si="0"/>
        <v>1992</v>
      </c>
      <c r="B59" s="72" t="str">
        <f t="shared" si="1"/>
        <v>Dec</v>
      </c>
      <c r="C59" s="74">
        <v>33947</v>
      </c>
      <c r="D59" s="47">
        <v>3.6213989999999998</v>
      </c>
      <c r="E59" s="47">
        <v>3.687243</v>
      </c>
      <c r="F59" s="47">
        <v>3.4567899999999998</v>
      </c>
      <c r="G59" s="47">
        <v>3.4897119999999999</v>
      </c>
      <c r="H59" s="73">
        <v>3.0272169999999998</v>
      </c>
      <c r="I59" s="73">
        <v>272200</v>
      </c>
    </row>
    <row r="60" spans="1:9" x14ac:dyDescent="0.3">
      <c r="A60" s="72" t="str">
        <f t="shared" si="0"/>
        <v>1992</v>
      </c>
      <c r="B60" s="72" t="str">
        <f t="shared" si="1"/>
        <v>Dec</v>
      </c>
      <c r="C60" s="74">
        <v>33948</v>
      </c>
      <c r="D60" s="47">
        <v>3.522634</v>
      </c>
      <c r="E60" s="47">
        <v>3.522634</v>
      </c>
      <c r="F60" s="47">
        <v>3.4238680000000001</v>
      </c>
      <c r="G60" s="47">
        <v>3.4567899999999998</v>
      </c>
      <c r="H60" s="73">
        <v>2.998659</v>
      </c>
      <c r="I60" s="73">
        <v>143100</v>
      </c>
    </row>
    <row r="61" spans="1:9" x14ac:dyDescent="0.3">
      <c r="A61" s="72" t="str">
        <f t="shared" si="0"/>
        <v>1992</v>
      </c>
      <c r="B61" s="72" t="str">
        <f t="shared" si="1"/>
        <v>Dec</v>
      </c>
      <c r="C61" s="74">
        <v>33949</v>
      </c>
      <c r="D61" s="47">
        <v>3.4567899999999998</v>
      </c>
      <c r="E61" s="47">
        <v>3.5555560000000002</v>
      </c>
      <c r="F61" s="47">
        <v>3.4567899999999998</v>
      </c>
      <c r="G61" s="47">
        <v>3.5555560000000002</v>
      </c>
      <c r="H61" s="73">
        <v>3.0843349999999998</v>
      </c>
      <c r="I61" s="73">
        <v>30600</v>
      </c>
    </row>
    <row r="62" spans="1:9" x14ac:dyDescent="0.3">
      <c r="A62" s="72" t="str">
        <f t="shared" si="0"/>
        <v>1992</v>
      </c>
      <c r="B62" s="72" t="str">
        <f t="shared" si="1"/>
        <v>Dec</v>
      </c>
      <c r="C62" s="74">
        <v>33952</v>
      </c>
      <c r="D62" s="47">
        <v>3.5555560000000002</v>
      </c>
      <c r="E62" s="47">
        <v>3.5555560000000002</v>
      </c>
      <c r="F62" s="47">
        <v>3.4238680000000001</v>
      </c>
      <c r="G62" s="47">
        <v>3.4238680000000001</v>
      </c>
      <c r="H62" s="73">
        <v>2.9701</v>
      </c>
      <c r="I62" s="73">
        <v>378000</v>
      </c>
    </row>
    <row r="63" spans="1:9" x14ac:dyDescent="0.3">
      <c r="A63" s="72" t="str">
        <f t="shared" si="0"/>
        <v>1992</v>
      </c>
      <c r="B63" s="72" t="str">
        <f t="shared" si="1"/>
        <v>Dec</v>
      </c>
      <c r="C63" s="74">
        <v>33953</v>
      </c>
      <c r="D63" s="47">
        <v>3.4238680000000001</v>
      </c>
      <c r="E63" s="47">
        <v>3.4567899999999998</v>
      </c>
      <c r="F63" s="47">
        <v>3.2592590000000001</v>
      </c>
      <c r="G63" s="47">
        <v>3.3251029999999999</v>
      </c>
      <c r="H63" s="73">
        <v>2.8844240000000001</v>
      </c>
      <c r="I63" s="73">
        <v>587400</v>
      </c>
    </row>
    <row r="64" spans="1:9" x14ac:dyDescent="0.3">
      <c r="A64" s="72" t="str">
        <f t="shared" si="0"/>
        <v>1992</v>
      </c>
      <c r="B64" s="72" t="str">
        <f t="shared" si="1"/>
        <v>Dec</v>
      </c>
      <c r="C64" s="74">
        <v>33954</v>
      </c>
      <c r="D64" s="47">
        <v>3.3251029999999999</v>
      </c>
      <c r="E64" s="47">
        <v>3.358025</v>
      </c>
      <c r="F64" s="47">
        <v>3.226337</v>
      </c>
      <c r="G64" s="47">
        <v>3.358025</v>
      </c>
      <c r="H64" s="73">
        <v>2.9129830000000001</v>
      </c>
      <c r="I64" s="73">
        <v>575200</v>
      </c>
    </row>
    <row r="65" spans="1:9" x14ac:dyDescent="0.3">
      <c r="A65" s="72" t="str">
        <f t="shared" si="0"/>
        <v>1992</v>
      </c>
      <c r="B65" s="72" t="str">
        <f t="shared" si="1"/>
        <v>Dec</v>
      </c>
      <c r="C65" s="74">
        <v>33955</v>
      </c>
      <c r="D65" s="47">
        <v>3.4238680000000001</v>
      </c>
      <c r="E65" s="47">
        <v>3.6213989999999998</v>
      </c>
      <c r="F65" s="47">
        <v>3.4238680000000001</v>
      </c>
      <c r="G65" s="47">
        <v>3.6213989999999998</v>
      </c>
      <c r="H65" s="73">
        <v>3.1414520000000001</v>
      </c>
      <c r="I65" s="73">
        <v>580000</v>
      </c>
    </row>
    <row r="66" spans="1:9" x14ac:dyDescent="0.3">
      <c r="A66" s="72" t="str">
        <f t="shared" si="0"/>
        <v>1992</v>
      </c>
      <c r="B66" s="72" t="str">
        <f t="shared" si="1"/>
        <v>Dec</v>
      </c>
      <c r="C66" s="74">
        <v>33956</v>
      </c>
      <c r="D66" s="47">
        <v>3.6213989999999998</v>
      </c>
      <c r="E66" s="47">
        <v>3.687243</v>
      </c>
      <c r="F66" s="47">
        <v>3.5555560000000002</v>
      </c>
      <c r="G66" s="47">
        <v>3.5555560000000002</v>
      </c>
      <c r="H66" s="73">
        <v>3.0843349999999998</v>
      </c>
      <c r="I66" s="73">
        <v>213900</v>
      </c>
    </row>
    <row r="67" spans="1:9" x14ac:dyDescent="0.3">
      <c r="A67" s="72" t="str">
        <f t="shared" ref="A67:A130" si="11">TEXT(C67,"YYYY")</f>
        <v>1992</v>
      </c>
      <c r="B67" s="72" t="str">
        <f t="shared" ref="B67:B130" si="12">TEXT(C67,"MMM")</f>
        <v>Dec</v>
      </c>
      <c r="C67" s="74">
        <v>33959</v>
      </c>
      <c r="D67" s="47">
        <v>3.5555560000000002</v>
      </c>
      <c r="E67" s="47">
        <v>3.6213989999999998</v>
      </c>
      <c r="F67" s="47">
        <v>3.5555560000000002</v>
      </c>
      <c r="G67" s="47">
        <v>3.5555560000000002</v>
      </c>
      <c r="H67" s="73">
        <v>3.0843349999999998</v>
      </c>
      <c r="I67" s="73">
        <v>31600</v>
      </c>
    </row>
    <row r="68" spans="1:9" x14ac:dyDescent="0.3">
      <c r="A68" s="72" t="str">
        <f t="shared" si="11"/>
        <v>1992</v>
      </c>
      <c r="B68" s="72" t="str">
        <f t="shared" si="12"/>
        <v>Dec</v>
      </c>
      <c r="C68" s="74">
        <v>33960</v>
      </c>
      <c r="D68" s="47">
        <v>3.5555560000000002</v>
      </c>
      <c r="E68" s="47">
        <v>3.6543209999999999</v>
      </c>
      <c r="F68" s="47">
        <v>3.4567899999999998</v>
      </c>
      <c r="G68" s="47">
        <v>3.4897119999999999</v>
      </c>
      <c r="H68" s="73">
        <v>3.0272169999999998</v>
      </c>
      <c r="I68" s="73">
        <v>194500</v>
      </c>
    </row>
    <row r="69" spans="1:9" x14ac:dyDescent="0.3">
      <c r="A69" s="72" t="str">
        <f t="shared" si="11"/>
        <v>1992</v>
      </c>
      <c r="B69" s="72" t="str">
        <f t="shared" si="12"/>
        <v>Dec</v>
      </c>
      <c r="C69" s="74">
        <v>33961</v>
      </c>
      <c r="D69" s="47">
        <v>3.4567899999999998</v>
      </c>
      <c r="E69" s="47">
        <v>3.4897119999999999</v>
      </c>
      <c r="F69" s="47">
        <v>3.358025</v>
      </c>
      <c r="G69" s="47">
        <v>3.358025</v>
      </c>
      <c r="H69" s="73">
        <v>2.9129830000000001</v>
      </c>
      <c r="I69" s="73">
        <v>392100</v>
      </c>
    </row>
    <row r="70" spans="1:9" x14ac:dyDescent="0.3">
      <c r="A70" s="72" t="str">
        <f t="shared" si="11"/>
        <v>1992</v>
      </c>
      <c r="B70" s="72" t="str">
        <f t="shared" si="12"/>
        <v>Dec</v>
      </c>
      <c r="C70" s="74">
        <v>33962</v>
      </c>
      <c r="D70" s="47">
        <v>3.4238680000000001</v>
      </c>
      <c r="E70" s="47">
        <v>3.4567899999999998</v>
      </c>
      <c r="F70" s="47">
        <v>3.358025</v>
      </c>
      <c r="G70" s="47">
        <v>3.374485</v>
      </c>
      <c r="H70" s="73">
        <v>2.9272619999999998</v>
      </c>
      <c r="I70" s="73">
        <v>62100</v>
      </c>
    </row>
    <row r="71" spans="1:9" x14ac:dyDescent="0.3">
      <c r="A71" s="72" t="str">
        <f t="shared" si="11"/>
        <v>1992</v>
      </c>
      <c r="B71" s="72" t="str">
        <f t="shared" si="12"/>
        <v>Dec</v>
      </c>
      <c r="C71" s="74">
        <v>33966</v>
      </c>
      <c r="D71" s="47">
        <v>3.226337</v>
      </c>
      <c r="E71" s="47">
        <v>3.226337</v>
      </c>
      <c r="F71" s="47">
        <v>2.8312759999999999</v>
      </c>
      <c r="G71" s="47">
        <v>2.8641969999999999</v>
      </c>
      <c r="H71" s="73">
        <v>2.4846029999999999</v>
      </c>
      <c r="I71" s="73">
        <v>4366800</v>
      </c>
    </row>
    <row r="72" spans="1:9" x14ac:dyDescent="0.3">
      <c r="A72" s="72" t="str">
        <f t="shared" si="11"/>
        <v>1992</v>
      </c>
      <c r="B72" s="72" t="str">
        <f t="shared" si="12"/>
        <v>Dec</v>
      </c>
      <c r="C72" s="74">
        <v>33967</v>
      </c>
      <c r="D72" s="47">
        <v>2.9300410000000001</v>
      </c>
      <c r="E72" s="47">
        <v>3.061728</v>
      </c>
      <c r="F72" s="47">
        <v>2.8312759999999999</v>
      </c>
      <c r="G72" s="47">
        <v>2.9629629999999998</v>
      </c>
      <c r="H72" s="73">
        <v>2.5702790000000002</v>
      </c>
      <c r="I72" s="73">
        <v>1435600</v>
      </c>
    </row>
    <row r="73" spans="1:9" x14ac:dyDescent="0.3">
      <c r="A73" s="72" t="str">
        <f t="shared" si="11"/>
        <v>1992</v>
      </c>
      <c r="B73" s="72" t="str">
        <f t="shared" si="12"/>
        <v>Dec</v>
      </c>
      <c r="C73" s="74">
        <v>33968</v>
      </c>
      <c r="D73" s="47">
        <v>2.9629629999999998</v>
      </c>
      <c r="E73" s="47">
        <v>3.1275719999999998</v>
      </c>
      <c r="F73" s="47">
        <v>2.9629629999999998</v>
      </c>
      <c r="G73" s="47">
        <v>3.061728</v>
      </c>
      <c r="H73" s="73">
        <v>2.6559550000000001</v>
      </c>
      <c r="I73" s="73">
        <v>613800</v>
      </c>
    </row>
    <row r="74" spans="1:9" x14ac:dyDescent="0.3">
      <c r="A74" s="72" t="str">
        <f t="shared" si="11"/>
        <v>1992</v>
      </c>
      <c r="B74" s="72" t="str">
        <f t="shared" si="12"/>
        <v>Dec</v>
      </c>
      <c r="C74" s="74">
        <v>33969</v>
      </c>
      <c r="D74" s="47">
        <v>3.1604939999999999</v>
      </c>
      <c r="E74" s="47">
        <v>3.1604939999999999</v>
      </c>
      <c r="F74" s="47">
        <v>3.061728</v>
      </c>
      <c r="G74" s="47">
        <v>3.1604939999999999</v>
      </c>
      <c r="H74" s="73">
        <v>2.7416299999999998</v>
      </c>
      <c r="I74" s="73">
        <v>172900</v>
      </c>
    </row>
    <row r="75" spans="1:9" x14ac:dyDescent="0.3">
      <c r="A75" s="72" t="str">
        <f t="shared" si="11"/>
        <v>1993</v>
      </c>
      <c r="B75" s="72" t="str">
        <f t="shared" si="12"/>
        <v>Jan</v>
      </c>
      <c r="C75" s="74">
        <v>33973</v>
      </c>
      <c r="D75" s="47">
        <v>3.1604939999999999</v>
      </c>
      <c r="E75" s="47">
        <v>3.2921809999999998</v>
      </c>
      <c r="F75" s="47">
        <v>3.061728</v>
      </c>
      <c r="G75" s="47">
        <v>3.2098770000000001</v>
      </c>
      <c r="H75" s="73">
        <v>2.7844679999999999</v>
      </c>
      <c r="I75" s="73">
        <v>1013400</v>
      </c>
    </row>
    <row r="76" spans="1:9" x14ac:dyDescent="0.3">
      <c r="A76" s="72" t="str">
        <f t="shared" si="11"/>
        <v>1993</v>
      </c>
      <c r="B76" s="72" t="str">
        <f t="shared" si="12"/>
        <v>Jan</v>
      </c>
      <c r="C76" s="74">
        <v>33974</v>
      </c>
      <c r="D76" s="47">
        <v>3.2592590000000001</v>
      </c>
      <c r="E76" s="47">
        <v>3.2592590000000001</v>
      </c>
      <c r="F76" s="47">
        <v>3.1604939999999999</v>
      </c>
      <c r="G76" s="47">
        <v>3.193416</v>
      </c>
      <c r="H76" s="73">
        <v>2.7701889999999998</v>
      </c>
      <c r="I76" s="73">
        <v>529800</v>
      </c>
    </row>
    <row r="77" spans="1:9" x14ac:dyDescent="0.3">
      <c r="A77" s="72" t="str">
        <f t="shared" si="11"/>
        <v>1993</v>
      </c>
      <c r="B77" s="72" t="str">
        <f t="shared" si="12"/>
        <v>Jan</v>
      </c>
      <c r="C77" s="74">
        <v>33975</v>
      </c>
      <c r="D77" s="47">
        <v>3.1275719999999998</v>
      </c>
      <c r="E77" s="47">
        <v>3.193416</v>
      </c>
      <c r="F77" s="47">
        <v>2.9958849999999999</v>
      </c>
      <c r="G77" s="47">
        <v>2.9958849999999999</v>
      </c>
      <c r="H77" s="73">
        <v>2.5988380000000002</v>
      </c>
      <c r="I77" s="73">
        <v>690700</v>
      </c>
    </row>
    <row r="78" spans="1:9" x14ac:dyDescent="0.3">
      <c r="A78" s="72" t="str">
        <f t="shared" si="11"/>
        <v>1993</v>
      </c>
      <c r="B78" s="72" t="str">
        <f t="shared" si="12"/>
        <v>Jan</v>
      </c>
      <c r="C78" s="74">
        <v>33976</v>
      </c>
      <c r="D78" s="47">
        <v>2.9958849999999999</v>
      </c>
      <c r="E78" s="47">
        <v>3.028807</v>
      </c>
      <c r="F78" s="47">
        <v>2.73251</v>
      </c>
      <c r="G78" s="47">
        <v>2.8312759999999999</v>
      </c>
      <c r="H78" s="73">
        <v>2.4560439999999999</v>
      </c>
      <c r="I78" s="73">
        <v>2140300</v>
      </c>
    </row>
    <row r="79" spans="1:9" x14ac:dyDescent="0.3">
      <c r="A79" s="72" t="str">
        <f t="shared" si="11"/>
        <v>1993</v>
      </c>
      <c r="B79" s="72" t="str">
        <f t="shared" si="12"/>
        <v>Jan</v>
      </c>
      <c r="C79" s="74">
        <v>33977</v>
      </c>
      <c r="D79" s="47">
        <v>2.8312759999999999</v>
      </c>
      <c r="E79" s="47">
        <v>2.8312759999999999</v>
      </c>
      <c r="F79" s="47">
        <v>2.7818930000000002</v>
      </c>
      <c r="G79" s="47">
        <v>2.7983539999999998</v>
      </c>
      <c r="H79" s="73">
        <v>2.4274849999999999</v>
      </c>
      <c r="I79" s="73">
        <v>1298200</v>
      </c>
    </row>
    <row r="80" spans="1:9" x14ac:dyDescent="0.3">
      <c r="A80" s="72" t="str">
        <f t="shared" si="11"/>
        <v>1993</v>
      </c>
      <c r="B80" s="72" t="str">
        <f t="shared" si="12"/>
        <v>Jan</v>
      </c>
      <c r="C80" s="74">
        <v>33980</v>
      </c>
      <c r="D80" s="47">
        <v>2.8312759999999999</v>
      </c>
      <c r="E80" s="47">
        <v>2.9958849999999999</v>
      </c>
      <c r="F80" s="47">
        <v>2.7654320000000001</v>
      </c>
      <c r="G80" s="47">
        <v>2.9629629999999998</v>
      </c>
      <c r="H80" s="73">
        <v>2.5702790000000002</v>
      </c>
      <c r="I80" s="73">
        <v>2103300</v>
      </c>
    </row>
    <row r="81" spans="1:9" x14ac:dyDescent="0.3">
      <c r="A81" s="72" t="str">
        <f t="shared" si="11"/>
        <v>1993</v>
      </c>
      <c r="B81" s="72" t="str">
        <f t="shared" si="12"/>
        <v>Jan</v>
      </c>
      <c r="C81" s="74">
        <v>33981</v>
      </c>
      <c r="D81" s="47">
        <v>2.9958849999999999</v>
      </c>
      <c r="E81" s="47">
        <v>2.9958849999999999</v>
      </c>
      <c r="F81" s="47">
        <v>2.897119</v>
      </c>
      <c r="G81" s="47">
        <v>2.897119</v>
      </c>
      <c r="H81" s="73">
        <v>2.5131610000000002</v>
      </c>
      <c r="I81" s="73">
        <v>172900</v>
      </c>
    </row>
    <row r="82" spans="1:9" x14ac:dyDescent="0.3">
      <c r="A82" s="72" t="str">
        <f t="shared" si="11"/>
        <v>1993</v>
      </c>
      <c r="B82" s="72" t="str">
        <f t="shared" si="12"/>
        <v>Jan</v>
      </c>
      <c r="C82" s="74">
        <v>33982</v>
      </c>
      <c r="D82" s="47">
        <v>2.9629629999999998</v>
      </c>
      <c r="E82" s="47">
        <v>2.9958849999999999</v>
      </c>
      <c r="F82" s="47">
        <v>2.897119</v>
      </c>
      <c r="G82" s="47">
        <v>2.9300410000000001</v>
      </c>
      <c r="H82" s="73">
        <v>2.5417200000000002</v>
      </c>
      <c r="I82" s="73">
        <v>130900</v>
      </c>
    </row>
    <row r="83" spans="1:9" x14ac:dyDescent="0.3">
      <c r="A83" s="72" t="str">
        <f t="shared" si="11"/>
        <v>1993</v>
      </c>
      <c r="B83" s="72" t="str">
        <f t="shared" si="12"/>
        <v>Jan</v>
      </c>
      <c r="C83" s="74">
        <v>33983</v>
      </c>
      <c r="D83" s="47">
        <v>3.061728</v>
      </c>
      <c r="E83" s="47">
        <v>3.3251029999999999</v>
      </c>
      <c r="F83" s="47">
        <v>3.061728</v>
      </c>
      <c r="G83" s="47">
        <v>3.2592590000000001</v>
      </c>
      <c r="H83" s="73">
        <v>2.8273069999999998</v>
      </c>
      <c r="I83" s="73">
        <v>1150200</v>
      </c>
    </row>
    <row r="84" spans="1:9" x14ac:dyDescent="0.3">
      <c r="A84" s="72" t="str">
        <f t="shared" si="11"/>
        <v>1993</v>
      </c>
      <c r="B84" s="72" t="str">
        <f t="shared" si="12"/>
        <v>Jan</v>
      </c>
      <c r="C84" s="74">
        <v>33984</v>
      </c>
      <c r="D84" s="47">
        <v>3.2921809999999998</v>
      </c>
      <c r="E84" s="47">
        <v>3.3251029999999999</v>
      </c>
      <c r="F84" s="47">
        <v>3.226337</v>
      </c>
      <c r="G84" s="47">
        <v>3.3251029999999999</v>
      </c>
      <c r="H84" s="73">
        <v>2.8844240000000001</v>
      </c>
      <c r="I84" s="73">
        <v>285400</v>
      </c>
    </row>
    <row r="85" spans="1:9" x14ac:dyDescent="0.3">
      <c r="A85" s="72" t="str">
        <f t="shared" si="11"/>
        <v>1993</v>
      </c>
      <c r="B85" s="72" t="str">
        <f t="shared" si="12"/>
        <v>Jan</v>
      </c>
      <c r="C85" s="74">
        <v>33987</v>
      </c>
      <c r="D85" s="47">
        <v>3.3251029999999999</v>
      </c>
      <c r="E85" s="47">
        <v>3.3251029999999999</v>
      </c>
      <c r="F85" s="47">
        <v>3.1604939999999999</v>
      </c>
      <c r="G85" s="47">
        <v>3.193416</v>
      </c>
      <c r="H85" s="73">
        <v>2.7701889999999998</v>
      </c>
      <c r="I85" s="73">
        <v>506200</v>
      </c>
    </row>
    <row r="86" spans="1:9" x14ac:dyDescent="0.3">
      <c r="A86" s="72" t="str">
        <f t="shared" si="11"/>
        <v>1993</v>
      </c>
      <c r="B86" s="72" t="str">
        <f t="shared" si="12"/>
        <v>Jan</v>
      </c>
      <c r="C86" s="74">
        <v>33988</v>
      </c>
      <c r="D86" s="47">
        <v>3.2592590000000001</v>
      </c>
      <c r="E86" s="47">
        <v>3.2592590000000001</v>
      </c>
      <c r="F86" s="47">
        <v>3.1604939999999999</v>
      </c>
      <c r="G86" s="47">
        <v>3.176955</v>
      </c>
      <c r="H86" s="73">
        <v>2.7559100000000001</v>
      </c>
      <c r="I86" s="73">
        <v>258000</v>
      </c>
    </row>
    <row r="87" spans="1:9" x14ac:dyDescent="0.3">
      <c r="A87" s="72" t="str">
        <f t="shared" si="11"/>
        <v>1993</v>
      </c>
      <c r="B87" s="72" t="str">
        <f t="shared" si="12"/>
        <v>Jan</v>
      </c>
      <c r="C87" s="74">
        <v>33989</v>
      </c>
      <c r="D87" s="47">
        <v>3.226337</v>
      </c>
      <c r="E87" s="47">
        <v>3.226337</v>
      </c>
      <c r="F87" s="47">
        <v>3.1275719999999998</v>
      </c>
      <c r="G87" s="47">
        <v>3.1604939999999999</v>
      </c>
      <c r="H87" s="73">
        <v>2.7416299999999998</v>
      </c>
      <c r="I87" s="73">
        <v>115300</v>
      </c>
    </row>
    <row r="88" spans="1:9" x14ac:dyDescent="0.3">
      <c r="A88" s="72" t="str">
        <f t="shared" si="11"/>
        <v>1993</v>
      </c>
      <c r="B88" s="72" t="str">
        <f t="shared" si="12"/>
        <v>Jan</v>
      </c>
      <c r="C88" s="74">
        <v>33990</v>
      </c>
      <c r="D88" s="47">
        <v>3.061728</v>
      </c>
      <c r="E88" s="47">
        <v>3.1604939999999999</v>
      </c>
      <c r="F88" s="47">
        <v>3.061728</v>
      </c>
      <c r="G88" s="47">
        <v>3.061728</v>
      </c>
      <c r="H88" s="73">
        <v>2.6559550000000001</v>
      </c>
      <c r="I88" s="73">
        <v>936900</v>
      </c>
    </row>
    <row r="89" spans="1:9" x14ac:dyDescent="0.3">
      <c r="A89" s="72" t="str">
        <f t="shared" si="11"/>
        <v>1993</v>
      </c>
      <c r="B89" s="72" t="str">
        <f t="shared" si="12"/>
        <v>Jan</v>
      </c>
      <c r="C89" s="74">
        <v>33991</v>
      </c>
      <c r="D89" s="47">
        <v>3.1604939999999999</v>
      </c>
      <c r="E89" s="47">
        <v>3.1604939999999999</v>
      </c>
      <c r="F89" s="47">
        <v>3.061728</v>
      </c>
      <c r="G89" s="47">
        <v>3.1604939999999999</v>
      </c>
      <c r="H89" s="73">
        <v>2.7416299999999998</v>
      </c>
      <c r="I89" s="73">
        <v>74800</v>
      </c>
    </row>
    <row r="90" spans="1:9" x14ac:dyDescent="0.3">
      <c r="A90" s="72" t="str">
        <f t="shared" si="11"/>
        <v>1993</v>
      </c>
      <c r="B90" s="72" t="str">
        <f t="shared" si="12"/>
        <v>Jan</v>
      </c>
      <c r="C90" s="74">
        <v>33994</v>
      </c>
      <c r="D90" s="47">
        <v>3.1604939999999999</v>
      </c>
      <c r="E90" s="47">
        <v>3.1604939999999999</v>
      </c>
      <c r="F90" s="47">
        <v>3.028807</v>
      </c>
      <c r="G90" s="47">
        <v>3.0946500000000001</v>
      </c>
      <c r="H90" s="73">
        <v>2.6845140000000001</v>
      </c>
      <c r="I90" s="73">
        <v>91300</v>
      </c>
    </row>
    <row r="91" spans="1:9" x14ac:dyDescent="0.3">
      <c r="A91" s="72" t="str">
        <f t="shared" si="11"/>
        <v>1993</v>
      </c>
      <c r="B91" s="72" t="str">
        <f t="shared" si="12"/>
        <v>Jan</v>
      </c>
      <c r="C91" s="74">
        <v>33995</v>
      </c>
      <c r="D91" s="47">
        <v>3.0946500000000001</v>
      </c>
      <c r="E91" s="47">
        <v>3.1275719999999998</v>
      </c>
      <c r="F91" s="47">
        <v>2.9300410000000001</v>
      </c>
      <c r="G91" s="47">
        <v>3.0946500000000001</v>
      </c>
      <c r="H91" s="73">
        <v>2.6845140000000001</v>
      </c>
      <c r="I91" s="73">
        <v>1508500</v>
      </c>
    </row>
    <row r="92" spans="1:9" x14ac:dyDescent="0.3">
      <c r="A92" s="72" t="str">
        <f t="shared" si="11"/>
        <v>1993</v>
      </c>
      <c r="B92" s="72" t="str">
        <f t="shared" si="12"/>
        <v>Jan</v>
      </c>
      <c r="C92" s="74">
        <v>33996</v>
      </c>
      <c r="D92" s="47">
        <v>3.1275719999999998</v>
      </c>
      <c r="E92" s="47">
        <v>3.3251029999999999</v>
      </c>
      <c r="F92" s="47">
        <v>3.0946500000000001</v>
      </c>
      <c r="G92" s="47">
        <v>3.3251029999999999</v>
      </c>
      <c r="H92" s="73">
        <v>2.8844240000000001</v>
      </c>
      <c r="I92" s="73">
        <v>568300</v>
      </c>
    </row>
    <row r="93" spans="1:9" x14ac:dyDescent="0.3">
      <c r="A93" s="72" t="str">
        <f t="shared" si="11"/>
        <v>1993</v>
      </c>
      <c r="B93" s="72" t="str">
        <f t="shared" si="12"/>
        <v>Jan</v>
      </c>
      <c r="C93" s="74">
        <v>33997</v>
      </c>
      <c r="D93" s="47">
        <v>3.3251029999999999</v>
      </c>
      <c r="E93" s="47">
        <v>3.3251029999999999</v>
      </c>
      <c r="F93" s="47">
        <v>3.193416</v>
      </c>
      <c r="G93" s="47">
        <v>3.193416</v>
      </c>
      <c r="H93" s="73">
        <v>2.7701889999999998</v>
      </c>
      <c r="I93" s="73">
        <v>172900</v>
      </c>
    </row>
    <row r="94" spans="1:9" x14ac:dyDescent="0.3">
      <c r="A94" s="72" t="str">
        <f t="shared" si="11"/>
        <v>1993</v>
      </c>
      <c r="B94" s="72" t="str">
        <f t="shared" si="12"/>
        <v>Jan</v>
      </c>
      <c r="C94" s="74">
        <v>33998</v>
      </c>
      <c r="D94" s="47">
        <v>3.193416</v>
      </c>
      <c r="E94" s="47">
        <v>3.2921809999999998</v>
      </c>
      <c r="F94" s="47">
        <v>3.1275719999999998</v>
      </c>
      <c r="G94" s="47">
        <v>3.1275719999999998</v>
      </c>
      <c r="H94" s="73">
        <v>2.7130719999999999</v>
      </c>
      <c r="I94" s="73">
        <v>115300</v>
      </c>
    </row>
    <row r="95" spans="1:9" x14ac:dyDescent="0.3">
      <c r="A95" s="72" t="str">
        <f t="shared" si="11"/>
        <v>1993</v>
      </c>
      <c r="B95" s="72" t="str">
        <f t="shared" si="12"/>
        <v>Feb</v>
      </c>
      <c r="C95" s="74">
        <v>34001</v>
      </c>
      <c r="D95" s="47">
        <v>3.176955</v>
      </c>
      <c r="E95" s="47">
        <v>3.4567899999999998</v>
      </c>
      <c r="F95" s="47">
        <v>3.176955</v>
      </c>
      <c r="G95" s="47">
        <v>3.390946</v>
      </c>
      <c r="H95" s="73">
        <v>2.9415420000000001</v>
      </c>
      <c r="I95" s="73">
        <v>507600</v>
      </c>
    </row>
    <row r="96" spans="1:9" x14ac:dyDescent="0.3">
      <c r="A96" s="72" t="str">
        <f t="shared" si="11"/>
        <v>1993</v>
      </c>
      <c r="B96" s="72" t="str">
        <f t="shared" si="12"/>
        <v>Feb</v>
      </c>
      <c r="C96" s="74">
        <v>34002</v>
      </c>
      <c r="D96" s="47">
        <v>3.4567899999999998</v>
      </c>
      <c r="E96" s="47">
        <v>3.522634</v>
      </c>
      <c r="F96" s="47">
        <v>3.358025</v>
      </c>
      <c r="G96" s="47">
        <v>3.358025</v>
      </c>
      <c r="H96" s="73">
        <v>2.9129830000000001</v>
      </c>
      <c r="I96" s="73">
        <v>1057000</v>
      </c>
    </row>
    <row r="97" spans="1:9" x14ac:dyDescent="0.3">
      <c r="A97" s="72" t="str">
        <f t="shared" si="11"/>
        <v>1993</v>
      </c>
      <c r="B97" s="72" t="str">
        <f t="shared" si="12"/>
        <v>Feb</v>
      </c>
      <c r="C97" s="74">
        <v>34003</v>
      </c>
      <c r="D97" s="47">
        <v>3.4238680000000001</v>
      </c>
      <c r="E97" s="47">
        <v>3.5555560000000002</v>
      </c>
      <c r="F97" s="47">
        <v>3.358025</v>
      </c>
      <c r="G97" s="47">
        <v>3.4238680000000001</v>
      </c>
      <c r="H97" s="73">
        <v>2.9701</v>
      </c>
      <c r="I97" s="73">
        <v>1198000</v>
      </c>
    </row>
    <row r="98" spans="1:9" x14ac:dyDescent="0.3">
      <c r="A98" s="72" t="str">
        <f t="shared" si="11"/>
        <v>1993</v>
      </c>
      <c r="B98" s="72" t="str">
        <f t="shared" si="12"/>
        <v>Feb</v>
      </c>
      <c r="C98" s="74">
        <v>34004</v>
      </c>
      <c r="D98" s="47">
        <v>3.4238680000000001</v>
      </c>
      <c r="E98" s="47">
        <v>3.4897119999999999</v>
      </c>
      <c r="F98" s="47">
        <v>3.2592590000000001</v>
      </c>
      <c r="G98" s="47">
        <v>3.2592590000000001</v>
      </c>
      <c r="H98" s="73">
        <v>2.8273069999999998</v>
      </c>
      <c r="I98" s="73">
        <v>399700</v>
      </c>
    </row>
    <row r="99" spans="1:9" x14ac:dyDescent="0.3">
      <c r="A99" s="72" t="str">
        <f t="shared" si="11"/>
        <v>1993</v>
      </c>
      <c r="B99" s="72" t="str">
        <f t="shared" si="12"/>
        <v>Feb</v>
      </c>
      <c r="C99" s="74">
        <v>34005</v>
      </c>
      <c r="D99" s="47">
        <v>3.2592590000000001</v>
      </c>
      <c r="E99" s="47">
        <v>3.358025</v>
      </c>
      <c r="F99" s="47">
        <v>3.2592590000000001</v>
      </c>
      <c r="G99" s="47">
        <v>3.2757200000000002</v>
      </c>
      <c r="H99" s="73">
        <v>2.8415859999999999</v>
      </c>
      <c r="I99" s="73">
        <v>294900</v>
      </c>
    </row>
    <row r="100" spans="1:9" x14ac:dyDescent="0.3">
      <c r="A100" s="72" t="str">
        <f t="shared" si="11"/>
        <v>1993</v>
      </c>
      <c r="B100" s="72" t="str">
        <f t="shared" si="12"/>
        <v>Feb</v>
      </c>
      <c r="C100" s="74">
        <v>34008</v>
      </c>
      <c r="D100" s="47">
        <v>3.3251029999999999</v>
      </c>
      <c r="E100" s="47">
        <v>3.3251029999999999</v>
      </c>
      <c r="F100" s="47">
        <v>3.1604939999999999</v>
      </c>
      <c r="G100" s="47">
        <v>3.226337</v>
      </c>
      <c r="H100" s="73">
        <v>2.7987479999999998</v>
      </c>
      <c r="I100" s="73">
        <v>523800</v>
      </c>
    </row>
    <row r="101" spans="1:9" x14ac:dyDescent="0.3">
      <c r="A101" s="72" t="str">
        <f t="shared" si="11"/>
        <v>1993</v>
      </c>
      <c r="B101" s="72" t="str">
        <f t="shared" si="12"/>
        <v>Feb</v>
      </c>
      <c r="C101" s="74">
        <v>34009</v>
      </c>
      <c r="D101" s="47">
        <v>3.1604939999999999</v>
      </c>
      <c r="E101" s="47">
        <v>3.226337</v>
      </c>
      <c r="F101" s="47">
        <v>3.061728</v>
      </c>
      <c r="G101" s="47">
        <v>3.0781890000000001</v>
      </c>
      <c r="H101" s="73">
        <v>2.6702340000000002</v>
      </c>
      <c r="I101" s="73">
        <v>489300</v>
      </c>
    </row>
    <row r="102" spans="1:9" x14ac:dyDescent="0.3">
      <c r="A102" s="72" t="str">
        <f t="shared" si="11"/>
        <v>1993</v>
      </c>
      <c r="B102" s="72" t="str">
        <f t="shared" si="12"/>
        <v>Feb</v>
      </c>
      <c r="C102" s="74">
        <v>34010</v>
      </c>
      <c r="D102" s="47">
        <v>3.028807</v>
      </c>
      <c r="E102" s="47">
        <v>3.0946500000000001</v>
      </c>
      <c r="F102" s="47">
        <v>2.9300410000000001</v>
      </c>
      <c r="G102" s="47">
        <v>3.012346</v>
      </c>
      <c r="H102" s="73">
        <v>2.6131169999999999</v>
      </c>
      <c r="I102" s="73">
        <v>568300</v>
      </c>
    </row>
    <row r="103" spans="1:9" x14ac:dyDescent="0.3">
      <c r="A103" s="72" t="str">
        <f t="shared" si="11"/>
        <v>1993</v>
      </c>
      <c r="B103" s="72" t="str">
        <f t="shared" si="12"/>
        <v>Feb</v>
      </c>
      <c r="C103" s="74">
        <v>34011</v>
      </c>
      <c r="D103" s="47">
        <v>3.061728</v>
      </c>
      <c r="E103" s="47">
        <v>3.1275719999999998</v>
      </c>
      <c r="F103" s="47">
        <v>2.897119</v>
      </c>
      <c r="G103" s="47">
        <v>2.9300410000000001</v>
      </c>
      <c r="H103" s="73">
        <v>2.5417200000000002</v>
      </c>
      <c r="I103" s="73">
        <v>521200</v>
      </c>
    </row>
    <row r="104" spans="1:9" x14ac:dyDescent="0.3">
      <c r="A104" s="72" t="str">
        <f t="shared" si="11"/>
        <v>1993</v>
      </c>
      <c r="B104" s="72" t="str">
        <f t="shared" si="12"/>
        <v>Feb</v>
      </c>
      <c r="C104" s="74">
        <v>34012</v>
      </c>
      <c r="D104" s="47">
        <v>2.897119</v>
      </c>
      <c r="E104" s="47">
        <v>2.9300410000000001</v>
      </c>
      <c r="F104" s="47">
        <v>2.73251</v>
      </c>
      <c r="G104" s="47">
        <v>2.7654320000000001</v>
      </c>
      <c r="H104" s="73">
        <v>2.398927</v>
      </c>
      <c r="I104" s="73">
        <v>873000</v>
      </c>
    </row>
    <row r="105" spans="1:9" x14ac:dyDescent="0.3">
      <c r="A105" s="72" t="str">
        <f t="shared" si="11"/>
        <v>1993</v>
      </c>
      <c r="B105" s="72" t="str">
        <f t="shared" si="12"/>
        <v>Feb</v>
      </c>
      <c r="C105" s="74">
        <v>34016</v>
      </c>
      <c r="D105" s="47">
        <v>2.8312759999999999</v>
      </c>
      <c r="E105" s="47">
        <v>2.897119</v>
      </c>
      <c r="F105" s="47">
        <v>2.73251</v>
      </c>
      <c r="G105" s="47">
        <v>2.8641969999999999</v>
      </c>
      <c r="H105" s="73">
        <v>2.4846029999999999</v>
      </c>
      <c r="I105" s="73">
        <v>836500</v>
      </c>
    </row>
    <row r="106" spans="1:9" x14ac:dyDescent="0.3">
      <c r="A106" s="72" t="str">
        <f t="shared" si="11"/>
        <v>1993</v>
      </c>
      <c r="B106" s="72" t="str">
        <f t="shared" si="12"/>
        <v>Feb</v>
      </c>
      <c r="C106" s="74">
        <v>34017</v>
      </c>
      <c r="D106" s="47">
        <v>2.8641969999999999</v>
      </c>
      <c r="E106" s="47">
        <v>3.061728</v>
      </c>
      <c r="F106" s="47">
        <v>2.8641969999999999</v>
      </c>
      <c r="G106" s="47">
        <v>2.9794239999999999</v>
      </c>
      <c r="H106" s="73">
        <v>2.5845579999999999</v>
      </c>
      <c r="I106" s="73">
        <v>924700</v>
      </c>
    </row>
    <row r="107" spans="1:9" x14ac:dyDescent="0.3">
      <c r="A107" s="72" t="str">
        <f t="shared" si="11"/>
        <v>1993</v>
      </c>
      <c r="B107" s="72" t="str">
        <f t="shared" si="12"/>
        <v>Feb</v>
      </c>
      <c r="C107" s="74">
        <v>34018</v>
      </c>
      <c r="D107" s="47">
        <v>3.061728</v>
      </c>
      <c r="E107" s="47">
        <v>3.061728</v>
      </c>
      <c r="F107" s="47">
        <v>2.897119</v>
      </c>
      <c r="G107" s="47">
        <v>2.9465020000000002</v>
      </c>
      <c r="H107" s="73">
        <v>2.5559989999999999</v>
      </c>
      <c r="I107" s="73">
        <v>315900</v>
      </c>
    </row>
    <row r="108" spans="1:9" x14ac:dyDescent="0.3">
      <c r="A108" s="72" t="str">
        <f t="shared" si="11"/>
        <v>1993</v>
      </c>
      <c r="B108" s="72" t="str">
        <f t="shared" si="12"/>
        <v>Feb</v>
      </c>
      <c r="C108" s="74">
        <v>34019</v>
      </c>
      <c r="D108" s="47">
        <v>3.028807</v>
      </c>
      <c r="E108" s="47">
        <v>3.028807</v>
      </c>
      <c r="F108" s="47">
        <v>2.9629629999999998</v>
      </c>
      <c r="G108" s="47">
        <v>3.028807</v>
      </c>
      <c r="H108" s="73">
        <v>2.6273960000000001</v>
      </c>
      <c r="I108" s="73">
        <v>113500</v>
      </c>
    </row>
    <row r="109" spans="1:9" x14ac:dyDescent="0.3">
      <c r="A109" s="72" t="str">
        <f t="shared" si="11"/>
        <v>1993</v>
      </c>
      <c r="B109" s="72" t="str">
        <f t="shared" si="12"/>
        <v>Feb</v>
      </c>
      <c r="C109" s="74">
        <v>34022</v>
      </c>
      <c r="D109" s="47">
        <v>3.028807</v>
      </c>
      <c r="E109" s="47">
        <v>3.028807</v>
      </c>
      <c r="F109" s="47">
        <v>2.9629629999999998</v>
      </c>
      <c r="G109" s="47">
        <v>2.9629629999999998</v>
      </c>
      <c r="H109" s="73">
        <v>2.5702790000000002</v>
      </c>
      <c r="I109" s="73">
        <v>267300</v>
      </c>
    </row>
    <row r="110" spans="1:9" x14ac:dyDescent="0.3">
      <c r="A110" s="72" t="str">
        <f t="shared" si="11"/>
        <v>1993</v>
      </c>
      <c r="B110" s="72" t="str">
        <f t="shared" si="12"/>
        <v>Feb</v>
      </c>
      <c r="C110" s="74">
        <v>34023</v>
      </c>
      <c r="D110" s="47">
        <v>2.9958849999999999</v>
      </c>
      <c r="E110" s="47">
        <v>3.028807</v>
      </c>
      <c r="F110" s="47">
        <v>2.8312759999999999</v>
      </c>
      <c r="G110" s="47">
        <v>2.8312759999999999</v>
      </c>
      <c r="H110" s="73">
        <v>2.4560439999999999</v>
      </c>
      <c r="I110" s="73">
        <v>468000</v>
      </c>
    </row>
    <row r="111" spans="1:9" x14ac:dyDescent="0.3">
      <c r="A111" s="72" t="str">
        <f t="shared" si="11"/>
        <v>1993</v>
      </c>
      <c r="B111" s="72" t="str">
        <f t="shared" si="12"/>
        <v>Feb</v>
      </c>
      <c r="C111" s="74">
        <v>34024</v>
      </c>
      <c r="D111" s="47">
        <v>2.7983539999999998</v>
      </c>
      <c r="E111" s="47">
        <v>2.897119</v>
      </c>
      <c r="F111" s="47">
        <v>2.7983539999999998</v>
      </c>
      <c r="G111" s="47">
        <v>2.8312759999999999</v>
      </c>
      <c r="H111" s="73">
        <v>2.4560439999999999</v>
      </c>
      <c r="I111" s="73">
        <v>387600</v>
      </c>
    </row>
    <row r="112" spans="1:9" x14ac:dyDescent="0.3">
      <c r="A112" s="72" t="str">
        <f t="shared" si="11"/>
        <v>1993</v>
      </c>
      <c r="B112" s="72" t="str">
        <f t="shared" si="12"/>
        <v>Feb</v>
      </c>
      <c r="C112" s="74">
        <v>34025</v>
      </c>
      <c r="D112" s="47">
        <v>2.8312759999999999</v>
      </c>
      <c r="E112" s="47">
        <v>2.897119</v>
      </c>
      <c r="F112" s="47">
        <v>2.8312759999999999</v>
      </c>
      <c r="G112" s="47">
        <v>2.897119</v>
      </c>
      <c r="H112" s="73">
        <v>2.5131610000000002</v>
      </c>
      <c r="I112" s="73">
        <v>109500</v>
      </c>
    </row>
    <row r="113" spans="1:9" x14ac:dyDescent="0.3">
      <c r="A113" s="72" t="str">
        <f t="shared" si="11"/>
        <v>1993</v>
      </c>
      <c r="B113" s="72" t="str">
        <f t="shared" si="12"/>
        <v>Feb</v>
      </c>
      <c r="C113" s="74">
        <v>34026</v>
      </c>
      <c r="D113" s="47">
        <v>2.9300410000000001</v>
      </c>
      <c r="E113" s="47">
        <v>2.9629629999999998</v>
      </c>
      <c r="F113" s="47">
        <v>2.897119</v>
      </c>
      <c r="G113" s="47">
        <v>2.9629629999999998</v>
      </c>
      <c r="H113" s="73">
        <v>2.5702790000000002</v>
      </c>
      <c r="I113" s="73">
        <v>168900</v>
      </c>
    </row>
    <row r="114" spans="1:9" x14ac:dyDescent="0.3">
      <c r="A114" s="72" t="str">
        <f t="shared" si="11"/>
        <v>1993</v>
      </c>
      <c r="B114" s="72" t="str">
        <f t="shared" si="12"/>
        <v>Mar</v>
      </c>
      <c r="C114" s="74">
        <v>34029</v>
      </c>
      <c r="D114" s="47">
        <v>2.897119</v>
      </c>
      <c r="E114" s="47">
        <v>2.9958849999999999</v>
      </c>
      <c r="F114" s="47">
        <v>2.897119</v>
      </c>
      <c r="G114" s="47">
        <v>2.9629629999999998</v>
      </c>
      <c r="H114" s="73">
        <v>2.5702790000000002</v>
      </c>
      <c r="I114" s="73">
        <v>273300</v>
      </c>
    </row>
    <row r="115" spans="1:9" x14ac:dyDescent="0.3">
      <c r="A115" s="72" t="str">
        <f t="shared" si="11"/>
        <v>1993</v>
      </c>
      <c r="B115" s="72" t="str">
        <f t="shared" si="12"/>
        <v>Mar</v>
      </c>
      <c r="C115" s="74">
        <v>34030</v>
      </c>
      <c r="D115" s="47">
        <v>2.9958849999999999</v>
      </c>
      <c r="E115" s="47">
        <v>3.1604939999999999</v>
      </c>
      <c r="F115" s="47">
        <v>2.9629629999999998</v>
      </c>
      <c r="G115" s="47">
        <v>3.061728</v>
      </c>
      <c r="H115" s="73">
        <v>2.6559550000000001</v>
      </c>
      <c r="I115" s="73">
        <v>1111600</v>
      </c>
    </row>
    <row r="116" spans="1:9" x14ac:dyDescent="0.3">
      <c r="A116" s="72" t="str">
        <f t="shared" si="11"/>
        <v>1993</v>
      </c>
      <c r="B116" s="72" t="str">
        <f t="shared" si="12"/>
        <v>Mar</v>
      </c>
      <c r="C116" s="74">
        <v>34031</v>
      </c>
      <c r="D116" s="47">
        <v>3.193416</v>
      </c>
      <c r="E116" s="47">
        <v>3.2592590000000001</v>
      </c>
      <c r="F116" s="47">
        <v>3.0781890000000001</v>
      </c>
      <c r="G116" s="47">
        <v>3.2098770000000001</v>
      </c>
      <c r="H116" s="73">
        <v>2.7844679999999999</v>
      </c>
      <c r="I116" s="73">
        <v>431200</v>
      </c>
    </row>
    <row r="117" spans="1:9" x14ac:dyDescent="0.3">
      <c r="A117" s="72" t="str">
        <f t="shared" si="11"/>
        <v>1993</v>
      </c>
      <c r="B117" s="72" t="str">
        <f t="shared" si="12"/>
        <v>Mar</v>
      </c>
      <c r="C117" s="74">
        <v>34032</v>
      </c>
      <c r="D117" s="47">
        <v>3.2921809999999998</v>
      </c>
      <c r="E117" s="47">
        <v>3.3251029999999999</v>
      </c>
      <c r="F117" s="47">
        <v>3.193416</v>
      </c>
      <c r="G117" s="47">
        <v>3.2592590000000001</v>
      </c>
      <c r="H117" s="73">
        <v>2.8273069999999998</v>
      </c>
      <c r="I117" s="73">
        <v>542700</v>
      </c>
    </row>
    <row r="118" spans="1:9" x14ac:dyDescent="0.3">
      <c r="A118" s="72" t="str">
        <f t="shared" si="11"/>
        <v>1993</v>
      </c>
      <c r="B118" s="72" t="str">
        <f t="shared" si="12"/>
        <v>Mar</v>
      </c>
      <c r="C118" s="74">
        <v>34033</v>
      </c>
      <c r="D118" s="47">
        <v>3.193416</v>
      </c>
      <c r="E118" s="47">
        <v>3.2921809999999998</v>
      </c>
      <c r="F118" s="47">
        <v>3.193416</v>
      </c>
      <c r="G118" s="47">
        <v>3.2921809999999998</v>
      </c>
      <c r="H118" s="73">
        <v>2.8558650000000001</v>
      </c>
      <c r="I118" s="73">
        <v>60900</v>
      </c>
    </row>
    <row r="119" spans="1:9" x14ac:dyDescent="0.3">
      <c r="A119" s="72" t="str">
        <f t="shared" si="11"/>
        <v>1993</v>
      </c>
      <c r="B119" s="72" t="str">
        <f t="shared" si="12"/>
        <v>Mar</v>
      </c>
      <c r="C119" s="74">
        <v>34036</v>
      </c>
      <c r="D119" s="47">
        <v>3.2921809999999998</v>
      </c>
      <c r="E119" s="47">
        <v>3.5555560000000002</v>
      </c>
      <c r="F119" s="47">
        <v>3.2921809999999998</v>
      </c>
      <c r="G119" s="47">
        <v>3.4897119999999999</v>
      </c>
      <c r="H119" s="73">
        <v>3.0272169999999998</v>
      </c>
      <c r="I119" s="73">
        <v>1184800</v>
      </c>
    </row>
    <row r="120" spans="1:9" x14ac:dyDescent="0.3">
      <c r="A120" s="72" t="str">
        <f t="shared" si="11"/>
        <v>1993</v>
      </c>
      <c r="B120" s="72" t="str">
        <f t="shared" si="12"/>
        <v>Mar</v>
      </c>
      <c r="C120" s="74">
        <v>34037</v>
      </c>
      <c r="D120" s="47">
        <v>3.4567899999999998</v>
      </c>
      <c r="E120" s="47">
        <v>3.5555560000000002</v>
      </c>
      <c r="F120" s="47">
        <v>3.390946</v>
      </c>
      <c r="G120" s="47">
        <v>3.4897119999999999</v>
      </c>
      <c r="H120" s="73">
        <v>3.0272169999999998</v>
      </c>
      <c r="I120" s="73">
        <v>757500</v>
      </c>
    </row>
    <row r="121" spans="1:9" x14ac:dyDescent="0.3">
      <c r="A121" s="72" t="str">
        <f t="shared" si="11"/>
        <v>1993</v>
      </c>
      <c r="B121" s="72" t="str">
        <f t="shared" si="12"/>
        <v>Mar</v>
      </c>
      <c r="C121" s="74">
        <v>34038</v>
      </c>
      <c r="D121" s="47">
        <v>3.522634</v>
      </c>
      <c r="E121" s="47">
        <v>3.687243</v>
      </c>
      <c r="F121" s="47">
        <v>3.522634</v>
      </c>
      <c r="G121" s="47">
        <v>3.6543209999999999</v>
      </c>
      <c r="H121" s="73">
        <v>3.1700110000000001</v>
      </c>
      <c r="I121" s="73">
        <v>836500</v>
      </c>
    </row>
    <row r="122" spans="1:9" x14ac:dyDescent="0.3">
      <c r="A122" s="72" t="str">
        <f t="shared" si="11"/>
        <v>1993</v>
      </c>
      <c r="B122" s="72" t="str">
        <f t="shared" si="12"/>
        <v>Mar</v>
      </c>
      <c r="C122" s="74">
        <v>34039</v>
      </c>
      <c r="D122" s="47">
        <v>3.687243</v>
      </c>
      <c r="E122" s="47">
        <v>3.8189299999999999</v>
      </c>
      <c r="F122" s="47">
        <v>3.6213989999999998</v>
      </c>
      <c r="G122" s="47">
        <v>3.7530860000000001</v>
      </c>
      <c r="H122" s="73">
        <v>3.2556859999999999</v>
      </c>
      <c r="I122" s="73">
        <v>1247400</v>
      </c>
    </row>
    <row r="123" spans="1:9" x14ac:dyDescent="0.3">
      <c r="A123" s="72" t="str">
        <f t="shared" si="11"/>
        <v>1993</v>
      </c>
      <c r="B123" s="72" t="str">
        <f t="shared" si="12"/>
        <v>Mar</v>
      </c>
      <c r="C123" s="74">
        <v>34040</v>
      </c>
      <c r="D123" s="47">
        <v>3.7201650000000002</v>
      </c>
      <c r="E123" s="47">
        <v>3.7530860000000001</v>
      </c>
      <c r="F123" s="47">
        <v>3.5884770000000001</v>
      </c>
      <c r="G123" s="47">
        <v>3.5884770000000001</v>
      </c>
      <c r="H123" s="73">
        <v>3.1128930000000001</v>
      </c>
      <c r="I123" s="73">
        <v>368700</v>
      </c>
    </row>
    <row r="124" spans="1:9" x14ac:dyDescent="0.3">
      <c r="A124" s="72" t="str">
        <f t="shared" si="11"/>
        <v>1993</v>
      </c>
      <c r="B124" s="72" t="str">
        <f t="shared" si="12"/>
        <v>Mar</v>
      </c>
      <c r="C124" s="74">
        <v>34043</v>
      </c>
      <c r="D124" s="47">
        <v>3.6543209999999999</v>
      </c>
      <c r="E124" s="47">
        <v>3.6543209999999999</v>
      </c>
      <c r="F124" s="47">
        <v>3.4897119999999999</v>
      </c>
      <c r="G124" s="47">
        <v>3.5884770000000001</v>
      </c>
      <c r="H124" s="73">
        <v>3.1128930000000001</v>
      </c>
      <c r="I124" s="73">
        <v>273300</v>
      </c>
    </row>
    <row r="125" spans="1:9" x14ac:dyDescent="0.3">
      <c r="A125" s="72" t="str">
        <f t="shared" si="11"/>
        <v>1993</v>
      </c>
      <c r="B125" s="72" t="str">
        <f t="shared" si="12"/>
        <v>Mar</v>
      </c>
      <c r="C125" s="74">
        <v>34044</v>
      </c>
      <c r="D125" s="47">
        <v>3.5884770000000001</v>
      </c>
      <c r="E125" s="47">
        <v>3.6543209999999999</v>
      </c>
      <c r="F125" s="47">
        <v>3.522634</v>
      </c>
      <c r="G125" s="47">
        <v>3.5555560000000002</v>
      </c>
      <c r="H125" s="73">
        <v>3.0843349999999998</v>
      </c>
      <c r="I125" s="73">
        <v>163900</v>
      </c>
    </row>
    <row r="126" spans="1:9" x14ac:dyDescent="0.3">
      <c r="A126" s="72" t="str">
        <f t="shared" si="11"/>
        <v>1993</v>
      </c>
      <c r="B126" s="72" t="str">
        <f t="shared" si="12"/>
        <v>Mar</v>
      </c>
      <c r="C126" s="74">
        <v>34045</v>
      </c>
      <c r="D126" s="47">
        <v>3.6213989999999998</v>
      </c>
      <c r="E126" s="47">
        <v>3.6213989999999998</v>
      </c>
      <c r="F126" s="47">
        <v>3.4567899999999998</v>
      </c>
      <c r="G126" s="47">
        <v>3.4567899999999998</v>
      </c>
      <c r="H126" s="73">
        <v>2.998659</v>
      </c>
      <c r="I126" s="73">
        <v>170100</v>
      </c>
    </row>
    <row r="127" spans="1:9" x14ac:dyDescent="0.3">
      <c r="A127" s="72" t="str">
        <f t="shared" si="11"/>
        <v>1993</v>
      </c>
      <c r="B127" s="72" t="str">
        <f t="shared" si="12"/>
        <v>Mar</v>
      </c>
      <c r="C127" s="74">
        <v>34046</v>
      </c>
      <c r="D127" s="47">
        <v>3.522634</v>
      </c>
      <c r="E127" s="47">
        <v>3.522634</v>
      </c>
      <c r="F127" s="47">
        <v>3.390946</v>
      </c>
      <c r="G127" s="47">
        <v>3.4238680000000001</v>
      </c>
      <c r="H127" s="73">
        <v>2.9701</v>
      </c>
      <c r="I127" s="73">
        <v>226800</v>
      </c>
    </row>
    <row r="128" spans="1:9" x14ac:dyDescent="0.3">
      <c r="A128" s="72" t="str">
        <f t="shared" si="11"/>
        <v>1993</v>
      </c>
      <c r="B128" s="72" t="str">
        <f t="shared" si="12"/>
        <v>Mar</v>
      </c>
      <c r="C128" s="74">
        <v>34047</v>
      </c>
      <c r="D128" s="47">
        <v>3.4897119999999999</v>
      </c>
      <c r="E128" s="47">
        <v>3.4897119999999999</v>
      </c>
      <c r="F128" s="47">
        <v>3.358025</v>
      </c>
      <c r="G128" s="47">
        <v>3.4403290000000002</v>
      </c>
      <c r="H128" s="73">
        <v>2.9843799999999998</v>
      </c>
      <c r="I128" s="73">
        <v>238200</v>
      </c>
    </row>
    <row r="129" spans="1:9" x14ac:dyDescent="0.3">
      <c r="A129" s="72" t="str">
        <f t="shared" si="11"/>
        <v>1993</v>
      </c>
      <c r="B129" s="72" t="str">
        <f t="shared" si="12"/>
        <v>Mar</v>
      </c>
      <c r="C129" s="74">
        <v>34050</v>
      </c>
      <c r="D129" s="47">
        <v>3.4238680000000001</v>
      </c>
      <c r="E129" s="47">
        <v>3.4567899999999998</v>
      </c>
      <c r="F129" s="47">
        <v>3.358025</v>
      </c>
      <c r="G129" s="47">
        <v>3.4567899999999998</v>
      </c>
      <c r="H129" s="73">
        <v>2.998659</v>
      </c>
      <c r="I129" s="73">
        <v>106200</v>
      </c>
    </row>
    <row r="130" spans="1:9" x14ac:dyDescent="0.3">
      <c r="A130" s="72" t="str">
        <f t="shared" si="11"/>
        <v>1993</v>
      </c>
      <c r="B130" s="72" t="str">
        <f t="shared" si="12"/>
        <v>Mar</v>
      </c>
      <c r="C130" s="74">
        <v>34051</v>
      </c>
      <c r="D130" s="47">
        <v>3.358025</v>
      </c>
      <c r="E130" s="47">
        <v>3.4567899999999998</v>
      </c>
      <c r="F130" s="47">
        <v>3.358025</v>
      </c>
      <c r="G130" s="47">
        <v>3.4238680000000001</v>
      </c>
      <c r="H130" s="73">
        <v>2.9701</v>
      </c>
      <c r="I130" s="73">
        <v>52800</v>
      </c>
    </row>
    <row r="131" spans="1:9" x14ac:dyDescent="0.3">
      <c r="A131" s="72" t="str">
        <f t="shared" ref="A131:A194" si="13">TEXT(C131,"YYYY")</f>
        <v>1993</v>
      </c>
      <c r="B131" s="72" t="str">
        <f t="shared" ref="B131:B194" si="14">TEXT(C131,"MMM")</f>
        <v>Mar</v>
      </c>
      <c r="C131" s="74">
        <v>34052</v>
      </c>
      <c r="D131" s="47">
        <v>3.4567899999999998</v>
      </c>
      <c r="E131" s="47">
        <v>3.4567899999999998</v>
      </c>
      <c r="F131" s="47">
        <v>3.358025</v>
      </c>
      <c r="G131" s="47">
        <v>3.4567899999999998</v>
      </c>
      <c r="H131" s="73">
        <v>2.998659</v>
      </c>
      <c r="I131" s="73">
        <v>18400</v>
      </c>
    </row>
    <row r="132" spans="1:9" x14ac:dyDescent="0.3">
      <c r="A132" s="72" t="str">
        <f t="shared" si="13"/>
        <v>1993</v>
      </c>
      <c r="B132" s="72" t="str">
        <f t="shared" si="14"/>
        <v>Mar</v>
      </c>
      <c r="C132" s="74">
        <v>34053</v>
      </c>
      <c r="D132" s="47">
        <v>3.4567899999999998</v>
      </c>
      <c r="E132" s="47">
        <v>3.4567899999999998</v>
      </c>
      <c r="F132" s="47">
        <v>3.358025</v>
      </c>
      <c r="G132" s="47">
        <v>3.4567899999999998</v>
      </c>
      <c r="H132" s="73">
        <v>2.998659</v>
      </c>
      <c r="I132" s="73">
        <v>48700</v>
      </c>
    </row>
    <row r="133" spans="1:9" x14ac:dyDescent="0.3">
      <c r="A133" s="72" t="str">
        <f t="shared" si="13"/>
        <v>1993</v>
      </c>
      <c r="B133" s="72" t="str">
        <f t="shared" si="14"/>
        <v>Mar</v>
      </c>
      <c r="C133" s="74">
        <v>34054</v>
      </c>
      <c r="D133" s="47">
        <v>3.4567899999999998</v>
      </c>
      <c r="E133" s="47">
        <v>3.4567899999999998</v>
      </c>
      <c r="F133" s="47">
        <v>3.358025</v>
      </c>
      <c r="G133" s="47">
        <v>3.4567899999999998</v>
      </c>
      <c r="H133" s="73">
        <v>2.998659</v>
      </c>
      <c r="I133" s="73">
        <v>19500</v>
      </c>
    </row>
    <row r="134" spans="1:9" x14ac:dyDescent="0.3">
      <c r="A134" s="72" t="str">
        <f t="shared" si="13"/>
        <v>1993</v>
      </c>
      <c r="B134" s="72" t="str">
        <f t="shared" si="14"/>
        <v>Mar</v>
      </c>
      <c r="C134" s="74">
        <v>34057</v>
      </c>
      <c r="D134" s="47">
        <v>3.4897119999999999</v>
      </c>
      <c r="E134" s="47">
        <v>3.5884770000000001</v>
      </c>
      <c r="F134" s="47">
        <v>3.390946</v>
      </c>
      <c r="G134" s="47">
        <v>3.522634</v>
      </c>
      <c r="H134" s="73">
        <v>3.0557759999999998</v>
      </c>
      <c r="I134" s="73">
        <v>425200</v>
      </c>
    </row>
    <row r="135" spans="1:9" x14ac:dyDescent="0.3">
      <c r="A135" s="72" t="str">
        <f t="shared" si="13"/>
        <v>1993</v>
      </c>
      <c r="B135" s="72" t="str">
        <f t="shared" si="14"/>
        <v>Mar</v>
      </c>
      <c r="C135" s="74">
        <v>34058</v>
      </c>
      <c r="D135" s="47">
        <v>3.5884770000000001</v>
      </c>
      <c r="E135" s="47">
        <v>3.6543209999999999</v>
      </c>
      <c r="F135" s="47">
        <v>3.5555560000000002</v>
      </c>
      <c r="G135" s="47">
        <v>3.6213989999999998</v>
      </c>
      <c r="H135" s="73">
        <v>3.1414520000000001</v>
      </c>
      <c r="I135" s="73">
        <v>241200</v>
      </c>
    </row>
    <row r="136" spans="1:9" x14ac:dyDescent="0.3">
      <c r="A136" s="72" t="str">
        <f t="shared" si="13"/>
        <v>1993</v>
      </c>
      <c r="B136" s="72" t="str">
        <f t="shared" si="14"/>
        <v>Mar</v>
      </c>
      <c r="C136" s="74">
        <v>34059</v>
      </c>
      <c r="D136" s="47">
        <v>3.6543209999999999</v>
      </c>
      <c r="E136" s="47">
        <v>3.7860079999999998</v>
      </c>
      <c r="F136" s="47">
        <v>3.6213989999999998</v>
      </c>
      <c r="G136" s="47">
        <v>3.7201650000000002</v>
      </c>
      <c r="H136" s="73">
        <v>3.227128</v>
      </c>
      <c r="I136" s="73">
        <v>410400</v>
      </c>
    </row>
    <row r="137" spans="1:9" x14ac:dyDescent="0.3">
      <c r="A137" s="72" t="str">
        <f t="shared" si="13"/>
        <v>1993</v>
      </c>
      <c r="B137" s="72" t="str">
        <f t="shared" si="14"/>
        <v>Apr</v>
      </c>
      <c r="C137" s="74">
        <v>34060</v>
      </c>
      <c r="D137" s="47">
        <v>3.7201650000000002</v>
      </c>
      <c r="E137" s="47">
        <v>3.7201650000000002</v>
      </c>
      <c r="F137" s="47">
        <v>3.3251029999999999</v>
      </c>
      <c r="G137" s="47">
        <v>3.4897119999999999</v>
      </c>
      <c r="H137" s="73">
        <v>3.0272169999999998</v>
      </c>
      <c r="I137" s="73">
        <v>1767700</v>
      </c>
    </row>
    <row r="138" spans="1:9" x14ac:dyDescent="0.3">
      <c r="A138" s="72" t="str">
        <f t="shared" si="13"/>
        <v>1993</v>
      </c>
      <c r="B138" s="72" t="str">
        <f t="shared" si="14"/>
        <v>Apr</v>
      </c>
      <c r="C138" s="74">
        <v>34061</v>
      </c>
      <c r="D138" s="47">
        <v>3.5884770000000001</v>
      </c>
      <c r="E138" s="47">
        <v>3.5884770000000001</v>
      </c>
      <c r="F138" s="47">
        <v>3.4238680000000001</v>
      </c>
      <c r="G138" s="47">
        <v>3.4567899999999998</v>
      </c>
      <c r="H138" s="73">
        <v>2.998659</v>
      </c>
      <c r="I138" s="73">
        <v>312700</v>
      </c>
    </row>
    <row r="139" spans="1:9" x14ac:dyDescent="0.3">
      <c r="A139" s="72" t="str">
        <f t="shared" si="13"/>
        <v>1993</v>
      </c>
      <c r="B139" s="72" t="str">
        <f t="shared" si="14"/>
        <v>Apr</v>
      </c>
      <c r="C139" s="74">
        <v>34064</v>
      </c>
      <c r="D139" s="47">
        <v>3.4567899999999998</v>
      </c>
      <c r="E139" s="47">
        <v>3.522634</v>
      </c>
      <c r="F139" s="47">
        <v>3.390946</v>
      </c>
      <c r="G139" s="47">
        <v>3.4732509999999999</v>
      </c>
      <c r="H139" s="73">
        <v>3.0129380000000001</v>
      </c>
      <c r="I139" s="73">
        <v>139900</v>
      </c>
    </row>
    <row r="140" spans="1:9" x14ac:dyDescent="0.3">
      <c r="A140" s="72" t="str">
        <f t="shared" si="13"/>
        <v>1993</v>
      </c>
      <c r="B140" s="72" t="str">
        <f t="shared" si="14"/>
        <v>Apr</v>
      </c>
      <c r="C140" s="74">
        <v>34065</v>
      </c>
      <c r="D140" s="47">
        <v>3.522634</v>
      </c>
      <c r="E140" s="47">
        <v>3.522634</v>
      </c>
      <c r="F140" s="47">
        <v>3.341564</v>
      </c>
      <c r="G140" s="47">
        <v>3.4238680000000001</v>
      </c>
      <c r="H140" s="73">
        <v>2.9701</v>
      </c>
      <c r="I140" s="73">
        <v>172000</v>
      </c>
    </row>
    <row r="141" spans="1:9" x14ac:dyDescent="0.3">
      <c r="A141" s="72" t="str">
        <f t="shared" si="13"/>
        <v>1993</v>
      </c>
      <c r="B141" s="72" t="str">
        <f t="shared" si="14"/>
        <v>Apr</v>
      </c>
      <c r="C141" s="74">
        <v>34066</v>
      </c>
      <c r="D141" s="47">
        <v>3.4238680000000001</v>
      </c>
      <c r="E141" s="47">
        <v>3.4238680000000001</v>
      </c>
      <c r="F141" s="47">
        <v>3.2592590000000001</v>
      </c>
      <c r="G141" s="47">
        <v>3.3251029999999999</v>
      </c>
      <c r="H141" s="73">
        <v>2.8844240000000001</v>
      </c>
      <c r="I141" s="73">
        <v>660300</v>
      </c>
    </row>
    <row r="142" spans="1:9" x14ac:dyDescent="0.3">
      <c r="A142" s="72" t="str">
        <f t="shared" si="13"/>
        <v>1993</v>
      </c>
      <c r="B142" s="72" t="str">
        <f t="shared" si="14"/>
        <v>Apr</v>
      </c>
      <c r="C142" s="74">
        <v>34067</v>
      </c>
      <c r="D142" s="47">
        <v>3.358025</v>
      </c>
      <c r="E142" s="47">
        <v>3.390946</v>
      </c>
      <c r="F142" s="47">
        <v>3.2592590000000001</v>
      </c>
      <c r="G142" s="47">
        <v>3.2921809999999998</v>
      </c>
      <c r="H142" s="73">
        <v>2.8558650000000001</v>
      </c>
      <c r="I142" s="73">
        <v>23100</v>
      </c>
    </row>
    <row r="143" spans="1:9" x14ac:dyDescent="0.3">
      <c r="A143" s="72" t="str">
        <f t="shared" si="13"/>
        <v>1993</v>
      </c>
      <c r="B143" s="72" t="str">
        <f t="shared" si="14"/>
        <v>Apr</v>
      </c>
      <c r="C143" s="74">
        <v>34071</v>
      </c>
      <c r="D143" s="47">
        <v>3.390946</v>
      </c>
      <c r="E143" s="47">
        <v>3.4403290000000002</v>
      </c>
      <c r="F143" s="47">
        <v>3.2921809999999998</v>
      </c>
      <c r="G143" s="47">
        <v>3.4238680000000001</v>
      </c>
      <c r="H143" s="73">
        <v>2.9701</v>
      </c>
      <c r="I143" s="73">
        <v>159300</v>
      </c>
    </row>
    <row r="144" spans="1:9" x14ac:dyDescent="0.3">
      <c r="A144" s="72" t="str">
        <f t="shared" si="13"/>
        <v>1993</v>
      </c>
      <c r="B144" s="72" t="str">
        <f t="shared" si="14"/>
        <v>Apr</v>
      </c>
      <c r="C144" s="74">
        <v>34072</v>
      </c>
      <c r="D144" s="47">
        <v>3.4567899999999998</v>
      </c>
      <c r="E144" s="47">
        <v>3.5555560000000002</v>
      </c>
      <c r="F144" s="47">
        <v>3.390946</v>
      </c>
      <c r="G144" s="47">
        <v>3.5555560000000002</v>
      </c>
      <c r="H144" s="73">
        <v>3.0843349999999998</v>
      </c>
      <c r="I144" s="73">
        <v>203800</v>
      </c>
    </row>
    <row r="145" spans="1:9" x14ac:dyDescent="0.3">
      <c r="A145" s="72" t="str">
        <f t="shared" si="13"/>
        <v>1993</v>
      </c>
      <c r="B145" s="72" t="str">
        <f t="shared" si="14"/>
        <v>Apr</v>
      </c>
      <c r="C145" s="74">
        <v>34073</v>
      </c>
      <c r="D145" s="47">
        <v>3.5884770000000001</v>
      </c>
      <c r="E145" s="47">
        <v>3.7530860000000001</v>
      </c>
      <c r="F145" s="47">
        <v>3.5555560000000002</v>
      </c>
      <c r="G145" s="47">
        <v>3.6213989999999998</v>
      </c>
      <c r="H145" s="73">
        <v>3.1414520000000001</v>
      </c>
      <c r="I145" s="73">
        <v>995100</v>
      </c>
    </row>
    <row r="146" spans="1:9" x14ac:dyDescent="0.3">
      <c r="A146" s="72" t="str">
        <f t="shared" si="13"/>
        <v>1993</v>
      </c>
      <c r="B146" s="72" t="str">
        <f t="shared" si="14"/>
        <v>Apr</v>
      </c>
      <c r="C146" s="74">
        <v>34074</v>
      </c>
      <c r="D146" s="47">
        <v>3.6543209999999999</v>
      </c>
      <c r="E146" s="47">
        <v>3.687243</v>
      </c>
      <c r="F146" s="47">
        <v>3.5884770000000001</v>
      </c>
      <c r="G146" s="47">
        <v>3.6378599999999999</v>
      </c>
      <c r="H146" s="73">
        <v>3.1557309999999998</v>
      </c>
      <c r="I146" s="73">
        <v>1205700</v>
      </c>
    </row>
    <row r="147" spans="1:9" x14ac:dyDescent="0.3">
      <c r="A147" s="72" t="str">
        <f t="shared" si="13"/>
        <v>1993</v>
      </c>
      <c r="B147" s="72" t="str">
        <f t="shared" si="14"/>
        <v>Apr</v>
      </c>
      <c r="C147" s="74">
        <v>34075</v>
      </c>
      <c r="D147" s="47">
        <v>3.687243</v>
      </c>
      <c r="E147" s="47">
        <v>3.687243</v>
      </c>
      <c r="F147" s="47">
        <v>3.5555560000000002</v>
      </c>
      <c r="G147" s="47">
        <v>3.5555560000000002</v>
      </c>
      <c r="H147" s="73">
        <v>3.0843349999999998</v>
      </c>
      <c r="I147" s="73">
        <v>416400</v>
      </c>
    </row>
    <row r="148" spans="1:9" x14ac:dyDescent="0.3">
      <c r="A148" s="72" t="str">
        <f t="shared" si="13"/>
        <v>1993</v>
      </c>
      <c r="B148" s="72" t="str">
        <f t="shared" si="14"/>
        <v>Apr</v>
      </c>
      <c r="C148" s="74">
        <v>34078</v>
      </c>
      <c r="D148" s="47">
        <v>3.5555560000000002</v>
      </c>
      <c r="E148" s="47">
        <v>3.6543209999999999</v>
      </c>
      <c r="F148" s="47">
        <v>3.5555560000000002</v>
      </c>
      <c r="G148" s="47">
        <v>3.6378599999999999</v>
      </c>
      <c r="H148" s="73">
        <v>3.1557309999999998</v>
      </c>
      <c r="I148" s="73">
        <v>106600</v>
      </c>
    </row>
    <row r="149" spans="1:9" x14ac:dyDescent="0.3">
      <c r="A149" s="72" t="str">
        <f t="shared" si="13"/>
        <v>1993</v>
      </c>
      <c r="B149" s="72" t="str">
        <f t="shared" si="14"/>
        <v>Apr</v>
      </c>
      <c r="C149" s="74">
        <v>34079</v>
      </c>
      <c r="D149" s="47">
        <v>3.5884770000000001</v>
      </c>
      <c r="E149" s="47">
        <v>3.6543209999999999</v>
      </c>
      <c r="F149" s="47">
        <v>3.522634</v>
      </c>
      <c r="G149" s="47">
        <v>3.5555560000000002</v>
      </c>
      <c r="H149" s="73">
        <v>3.0843349999999998</v>
      </c>
      <c r="I149" s="73">
        <v>104500</v>
      </c>
    </row>
    <row r="150" spans="1:9" x14ac:dyDescent="0.3">
      <c r="A150" s="72" t="str">
        <f t="shared" si="13"/>
        <v>1993</v>
      </c>
      <c r="B150" s="72" t="str">
        <f t="shared" si="14"/>
        <v>Apr</v>
      </c>
      <c r="C150" s="74">
        <v>34080</v>
      </c>
      <c r="D150" s="47">
        <v>3.6213989999999998</v>
      </c>
      <c r="E150" s="47">
        <v>3.6213989999999998</v>
      </c>
      <c r="F150" s="47">
        <v>3.4897119999999999</v>
      </c>
      <c r="G150" s="47">
        <v>3.522634</v>
      </c>
      <c r="H150" s="73">
        <v>3.0557759999999998</v>
      </c>
      <c r="I150" s="73">
        <v>143100</v>
      </c>
    </row>
    <row r="151" spans="1:9" x14ac:dyDescent="0.3">
      <c r="A151" s="72" t="str">
        <f t="shared" si="13"/>
        <v>1993</v>
      </c>
      <c r="B151" s="72" t="str">
        <f t="shared" si="14"/>
        <v>Apr</v>
      </c>
      <c r="C151" s="74">
        <v>34081</v>
      </c>
      <c r="D151" s="47">
        <v>3.5555560000000002</v>
      </c>
      <c r="E151" s="47">
        <v>3.5555560000000002</v>
      </c>
      <c r="F151" s="47">
        <v>3.4567899999999998</v>
      </c>
      <c r="G151" s="47">
        <v>3.5555560000000002</v>
      </c>
      <c r="H151" s="73">
        <v>3.0843349999999998</v>
      </c>
      <c r="I151" s="73">
        <v>35200</v>
      </c>
    </row>
    <row r="152" spans="1:9" x14ac:dyDescent="0.3">
      <c r="A152" s="72" t="str">
        <f t="shared" si="13"/>
        <v>1993</v>
      </c>
      <c r="B152" s="72" t="str">
        <f t="shared" si="14"/>
        <v>Apr</v>
      </c>
      <c r="C152" s="74">
        <v>34082</v>
      </c>
      <c r="D152" s="47">
        <v>3.4567899999999998</v>
      </c>
      <c r="E152" s="47">
        <v>3.5555560000000002</v>
      </c>
      <c r="F152" s="47">
        <v>3.4567899999999998</v>
      </c>
      <c r="G152" s="47">
        <v>3.5555560000000002</v>
      </c>
      <c r="H152" s="73">
        <v>3.0843349999999998</v>
      </c>
      <c r="I152" s="73">
        <v>24400</v>
      </c>
    </row>
    <row r="153" spans="1:9" x14ac:dyDescent="0.3">
      <c r="A153" s="72" t="str">
        <f t="shared" si="13"/>
        <v>1993</v>
      </c>
      <c r="B153" s="72" t="str">
        <f t="shared" si="14"/>
        <v>Apr</v>
      </c>
      <c r="C153" s="74">
        <v>34085</v>
      </c>
      <c r="D153" s="47">
        <v>3.5555560000000002</v>
      </c>
      <c r="E153" s="47">
        <v>3.5555560000000002</v>
      </c>
      <c r="F153" s="47">
        <v>3.4567899999999998</v>
      </c>
      <c r="G153" s="47">
        <v>3.506173</v>
      </c>
      <c r="H153" s="73">
        <v>3.0414970000000001</v>
      </c>
      <c r="I153" s="73">
        <v>39700</v>
      </c>
    </row>
    <row r="154" spans="1:9" x14ac:dyDescent="0.3">
      <c r="A154" s="72" t="str">
        <f t="shared" si="13"/>
        <v>1993</v>
      </c>
      <c r="B154" s="72" t="str">
        <f t="shared" si="14"/>
        <v>Apr</v>
      </c>
      <c r="C154" s="74">
        <v>34086</v>
      </c>
      <c r="D154" s="47">
        <v>3.4567899999999998</v>
      </c>
      <c r="E154" s="47">
        <v>3.5555560000000002</v>
      </c>
      <c r="F154" s="47">
        <v>3.4567899999999998</v>
      </c>
      <c r="G154" s="47">
        <v>3.5555560000000002</v>
      </c>
      <c r="H154" s="73">
        <v>3.0843349999999998</v>
      </c>
      <c r="I154" s="73">
        <v>397800</v>
      </c>
    </row>
    <row r="155" spans="1:9" x14ac:dyDescent="0.3">
      <c r="A155" s="72" t="str">
        <f t="shared" si="13"/>
        <v>1993</v>
      </c>
      <c r="B155" s="72" t="str">
        <f t="shared" si="14"/>
        <v>Apr</v>
      </c>
      <c r="C155" s="74">
        <v>34087</v>
      </c>
      <c r="D155" s="47">
        <v>3.5555560000000002</v>
      </c>
      <c r="E155" s="47">
        <v>3.5555560000000002</v>
      </c>
      <c r="F155" s="47">
        <v>3.4897119999999999</v>
      </c>
      <c r="G155" s="47">
        <v>3.5555560000000002</v>
      </c>
      <c r="H155" s="73">
        <v>3.0843349999999998</v>
      </c>
      <c r="I155" s="73">
        <v>4900</v>
      </c>
    </row>
    <row r="156" spans="1:9" x14ac:dyDescent="0.3">
      <c r="A156" s="72" t="str">
        <f t="shared" si="13"/>
        <v>1993</v>
      </c>
      <c r="B156" s="72" t="str">
        <f t="shared" si="14"/>
        <v>Apr</v>
      </c>
      <c r="C156" s="74">
        <v>34088</v>
      </c>
      <c r="D156" s="47">
        <v>3.4897119999999999</v>
      </c>
      <c r="E156" s="47">
        <v>3.5555560000000002</v>
      </c>
      <c r="F156" s="47">
        <v>3.4567899999999998</v>
      </c>
      <c r="G156" s="47">
        <v>3.522634</v>
      </c>
      <c r="H156" s="73">
        <v>3.0557759999999998</v>
      </c>
      <c r="I156" s="73">
        <v>182400</v>
      </c>
    </row>
    <row r="157" spans="1:9" x14ac:dyDescent="0.3">
      <c r="A157" s="72" t="str">
        <f t="shared" si="13"/>
        <v>1993</v>
      </c>
      <c r="B157" s="72" t="str">
        <f t="shared" si="14"/>
        <v>Apr</v>
      </c>
      <c r="C157" s="74">
        <v>34089</v>
      </c>
      <c r="D157" s="47">
        <v>3.522634</v>
      </c>
      <c r="E157" s="47">
        <v>3.7201650000000002</v>
      </c>
      <c r="F157" s="47">
        <v>3.4897119999999999</v>
      </c>
      <c r="G157" s="47">
        <v>3.6213989999999998</v>
      </c>
      <c r="H157" s="73">
        <v>3.1414520000000001</v>
      </c>
      <c r="I157" s="73">
        <v>771400</v>
      </c>
    </row>
    <row r="158" spans="1:9" x14ac:dyDescent="0.3">
      <c r="A158" s="72" t="str">
        <f t="shared" si="13"/>
        <v>1993</v>
      </c>
      <c r="B158" s="72" t="str">
        <f t="shared" si="14"/>
        <v>May</v>
      </c>
      <c r="C158" s="74">
        <v>34092</v>
      </c>
      <c r="D158" s="47">
        <v>3.6543209999999999</v>
      </c>
      <c r="E158" s="47">
        <v>3.687243</v>
      </c>
      <c r="F158" s="47">
        <v>3.5884770000000001</v>
      </c>
      <c r="G158" s="47">
        <v>3.6543209999999999</v>
      </c>
      <c r="H158" s="73">
        <v>3.1700110000000001</v>
      </c>
      <c r="I158" s="73">
        <v>1008600</v>
      </c>
    </row>
    <row r="159" spans="1:9" x14ac:dyDescent="0.3">
      <c r="A159" s="72" t="str">
        <f t="shared" si="13"/>
        <v>1993</v>
      </c>
      <c r="B159" s="72" t="str">
        <f t="shared" si="14"/>
        <v>May</v>
      </c>
      <c r="C159" s="74">
        <v>34093</v>
      </c>
      <c r="D159" s="47">
        <v>3.6213989999999998</v>
      </c>
      <c r="E159" s="47">
        <v>3.7530860000000001</v>
      </c>
      <c r="F159" s="47">
        <v>3.6213989999999998</v>
      </c>
      <c r="G159" s="47">
        <v>3.687243</v>
      </c>
      <c r="H159" s="73">
        <v>3.198569</v>
      </c>
      <c r="I159" s="73">
        <v>2219400</v>
      </c>
    </row>
    <row r="160" spans="1:9" x14ac:dyDescent="0.3">
      <c r="A160" s="72" t="str">
        <f t="shared" si="13"/>
        <v>1993</v>
      </c>
      <c r="B160" s="72" t="str">
        <f t="shared" si="14"/>
        <v>May</v>
      </c>
      <c r="C160" s="74">
        <v>34094</v>
      </c>
      <c r="D160" s="47">
        <v>3.7530860000000001</v>
      </c>
      <c r="E160" s="47">
        <v>3.7530860000000001</v>
      </c>
      <c r="F160" s="47">
        <v>3.5884770000000001</v>
      </c>
      <c r="G160" s="47">
        <v>3.6213989999999998</v>
      </c>
      <c r="H160" s="73">
        <v>3.1414520000000001</v>
      </c>
      <c r="I160" s="73">
        <v>756600</v>
      </c>
    </row>
    <row r="161" spans="1:9" x14ac:dyDescent="0.3">
      <c r="A161" s="72" t="str">
        <f t="shared" si="13"/>
        <v>1993</v>
      </c>
      <c r="B161" s="72" t="str">
        <f t="shared" si="14"/>
        <v>May</v>
      </c>
      <c r="C161" s="74">
        <v>34095</v>
      </c>
      <c r="D161" s="47">
        <v>3.687243</v>
      </c>
      <c r="E161" s="47">
        <v>3.7860079999999998</v>
      </c>
      <c r="F161" s="47">
        <v>3.6378599999999999</v>
      </c>
      <c r="G161" s="47">
        <v>3.7366250000000001</v>
      </c>
      <c r="H161" s="73">
        <v>3.2414070000000001</v>
      </c>
      <c r="I161" s="73">
        <v>1094800</v>
      </c>
    </row>
    <row r="162" spans="1:9" x14ac:dyDescent="0.3">
      <c r="A162" s="72" t="str">
        <f t="shared" si="13"/>
        <v>1993</v>
      </c>
      <c r="B162" s="72" t="str">
        <f t="shared" si="14"/>
        <v>May</v>
      </c>
      <c r="C162" s="74">
        <v>34096</v>
      </c>
      <c r="D162" s="47">
        <v>3.7860079999999998</v>
      </c>
      <c r="E162" s="47">
        <v>3.8024689999999999</v>
      </c>
      <c r="F162" s="47">
        <v>3.687243</v>
      </c>
      <c r="G162" s="47">
        <v>3.7201650000000002</v>
      </c>
      <c r="H162" s="73">
        <v>3.227128</v>
      </c>
      <c r="I162" s="73">
        <v>4551400</v>
      </c>
    </row>
    <row r="163" spans="1:9" x14ac:dyDescent="0.3">
      <c r="A163" s="72" t="str">
        <f t="shared" si="13"/>
        <v>1993</v>
      </c>
      <c r="B163" s="72" t="str">
        <f t="shared" si="14"/>
        <v>May</v>
      </c>
      <c r="C163" s="74">
        <v>34099</v>
      </c>
      <c r="D163" s="47">
        <v>3.7530860000000001</v>
      </c>
      <c r="E163" s="47">
        <v>3.9176959999999998</v>
      </c>
      <c r="F163" s="47">
        <v>3.7530860000000001</v>
      </c>
      <c r="G163" s="47">
        <v>3.9176959999999998</v>
      </c>
      <c r="H163" s="73">
        <v>3.3984800000000002</v>
      </c>
      <c r="I163" s="73">
        <v>814000</v>
      </c>
    </row>
    <row r="164" spans="1:9" x14ac:dyDescent="0.3">
      <c r="A164" s="72" t="str">
        <f t="shared" si="13"/>
        <v>1993</v>
      </c>
      <c r="B164" s="72" t="str">
        <f t="shared" si="14"/>
        <v>May</v>
      </c>
      <c r="C164" s="74">
        <v>34100</v>
      </c>
      <c r="D164" s="47">
        <v>3.9176959999999998</v>
      </c>
      <c r="E164" s="47">
        <v>4</v>
      </c>
      <c r="F164" s="47">
        <v>3.8518520000000001</v>
      </c>
      <c r="G164" s="47">
        <v>3.9835389999999999</v>
      </c>
      <c r="H164" s="73">
        <v>3.455597</v>
      </c>
      <c r="I164" s="73">
        <v>979300</v>
      </c>
    </row>
    <row r="165" spans="1:9" x14ac:dyDescent="0.3">
      <c r="A165" s="72" t="str">
        <f t="shared" si="13"/>
        <v>1993</v>
      </c>
      <c r="B165" s="72" t="str">
        <f t="shared" si="14"/>
        <v>May</v>
      </c>
      <c r="C165" s="74">
        <v>34101</v>
      </c>
      <c r="D165" s="47">
        <v>3.9506169999999998</v>
      </c>
      <c r="E165" s="47">
        <v>4.1481479999999999</v>
      </c>
      <c r="F165" s="47">
        <v>3.8189299999999999</v>
      </c>
      <c r="G165" s="47">
        <v>4.0823039999999997</v>
      </c>
      <c r="H165" s="73">
        <v>3.5412729999999999</v>
      </c>
      <c r="I165" s="73">
        <v>1658400</v>
      </c>
    </row>
    <row r="166" spans="1:9" x14ac:dyDescent="0.3">
      <c r="A166" s="72" t="str">
        <f t="shared" si="13"/>
        <v>1993</v>
      </c>
      <c r="B166" s="72" t="str">
        <f t="shared" si="14"/>
        <v>May</v>
      </c>
      <c r="C166" s="74">
        <v>34102</v>
      </c>
      <c r="D166" s="47">
        <v>4.1152259999999998</v>
      </c>
      <c r="E166" s="47">
        <v>4.2469130000000002</v>
      </c>
      <c r="F166" s="47">
        <v>4.0164609999999996</v>
      </c>
      <c r="G166" s="47">
        <v>4.0329220000000001</v>
      </c>
      <c r="H166" s="73">
        <v>3.4984350000000002</v>
      </c>
      <c r="I166" s="73">
        <v>1219200</v>
      </c>
    </row>
    <row r="167" spans="1:9" x14ac:dyDescent="0.3">
      <c r="A167" s="72" t="str">
        <f t="shared" si="13"/>
        <v>1993</v>
      </c>
      <c r="B167" s="72" t="str">
        <f t="shared" si="14"/>
        <v>May</v>
      </c>
      <c r="C167" s="74">
        <v>34103</v>
      </c>
      <c r="D167" s="47">
        <v>4.1152259999999998</v>
      </c>
      <c r="E167" s="47">
        <v>4.1152259999999998</v>
      </c>
      <c r="F167" s="47">
        <v>3.8847740000000002</v>
      </c>
      <c r="G167" s="47">
        <v>4.0164609999999996</v>
      </c>
      <c r="H167" s="73">
        <v>3.4841570000000002</v>
      </c>
      <c r="I167" s="73">
        <v>792600</v>
      </c>
    </row>
    <row r="168" spans="1:9" x14ac:dyDescent="0.3">
      <c r="A168" s="72" t="str">
        <f t="shared" si="13"/>
        <v>1993</v>
      </c>
      <c r="B168" s="72" t="str">
        <f t="shared" si="14"/>
        <v>May</v>
      </c>
      <c r="C168" s="74">
        <v>34106</v>
      </c>
      <c r="D168" s="47">
        <v>3.9835389999999999</v>
      </c>
      <c r="E168" s="47">
        <v>4.0493829999999997</v>
      </c>
      <c r="F168" s="47">
        <v>3.9176959999999998</v>
      </c>
      <c r="G168" s="47">
        <v>4.0329220000000001</v>
      </c>
      <c r="H168" s="73">
        <v>3.4984350000000002</v>
      </c>
      <c r="I168" s="73">
        <v>649900</v>
      </c>
    </row>
    <row r="169" spans="1:9" x14ac:dyDescent="0.3">
      <c r="A169" s="72" t="str">
        <f t="shared" si="13"/>
        <v>1993</v>
      </c>
      <c r="B169" s="72" t="str">
        <f t="shared" si="14"/>
        <v>May</v>
      </c>
      <c r="C169" s="74">
        <v>34107</v>
      </c>
      <c r="D169" s="47">
        <v>4.0493829999999997</v>
      </c>
      <c r="E169" s="47">
        <v>4.1481479999999999</v>
      </c>
      <c r="F169" s="47">
        <v>4.0493829999999997</v>
      </c>
      <c r="G169" s="47">
        <v>4.1152259999999998</v>
      </c>
      <c r="H169" s="73">
        <v>3.5698319999999999</v>
      </c>
      <c r="I169" s="73">
        <v>673200</v>
      </c>
    </row>
    <row r="170" spans="1:9" x14ac:dyDescent="0.3">
      <c r="A170" s="72" t="str">
        <f t="shared" si="13"/>
        <v>1993</v>
      </c>
      <c r="B170" s="72" t="str">
        <f t="shared" si="14"/>
        <v>May</v>
      </c>
      <c r="C170" s="74">
        <v>34108</v>
      </c>
      <c r="D170" s="47">
        <v>4.0823039999999997</v>
      </c>
      <c r="E170" s="47">
        <v>4.2139920000000002</v>
      </c>
      <c r="F170" s="47">
        <v>4.0493829999999997</v>
      </c>
      <c r="G170" s="47">
        <v>4.2139920000000002</v>
      </c>
      <c r="H170" s="73">
        <v>3.6555080000000002</v>
      </c>
      <c r="I170" s="73">
        <v>822100</v>
      </c>
    </row>
    <row r="171" spans="1:9" x14ac:dyDescent="0.3">
      <c r="A171" s="72" t="str">
        <f t="shared" si="13"/>
        <v>1993</v>
      </c>
      <c r="B171" s="72" t="str">
        <f t="shared" si="14"/>
        <v>May</v>
      </c>
      <c r="C171" s="74">
        <v>34109</v>
      </c>
      <c r="D171" s="47">
        <v>4.1152259999999998</v>
      </c>
      <c r="E171" s="47">
        <v>4.444445</v>
      </c>
      <c r="F171" s="47">
        <v>4.1152259999999998</v>
      </c>
      <c r="G171" s="47">
        <v>4.4115229999999999</v>
      </c>
      <c r="H171" s="73">
        <v>3.8268599999999999</v>
      </c>
      <c r="I171" s="73">
        <v>1516000</v>
      </c>
    </row>
    <row r="172" spans="1:9" x14ac:dyDescent="0.3">
      <c r="A172" s="72" t="str">
        <f t="shared" si="13"/>
        <v>1993</v>
      </c>
      <c r="B172" s="72" t="str">
        <f t="shared" si="14"/>
        <v>May</v>
      </c>
      <c r="C172" s="74">
        <v>34110</v>
      </c>
      <c r="D172" s="47">
        <v>4.4115229999999999</v>
      </c>
      <c r="E172" s="47">
        <v>4.477366</v>
      </c>
      <c r="F172" s="47">
        <v>4.3127570000000004</v>
      </c>
      <c r="G172" s="47">
        <v>4.4115229999999999</v>
      </c>
      <c r="H172" s="73">
        <v>3.8268599999999999</v>
      </c>
      <c r="I172" s="73">
        <v>571200</v>
      </c>
    </row>
    <row r="173" spans="1:9" x14ac:dyDescent="0.3">
      <c r="A173" s="72" t="str">
        <f t="shared" si="13"/>
        <v>1993</v>
      </c>
      <c r="B173" s="72" t="str">
        <f t="shared" si="14"/>
        <v>May</v>
      </c>
      <c r="C173" s="74">
        <v>34113</v>
      </c>
      <c r="D173" s="47">
        <v>4.3786009999999997</v>
      </c>
      <c r="E173" s="47">
        <v>4.3786009999999997</v>
      </c>
      <c r="F173" s="47">
        <v>4.2139920000000002</v>
      </c>
      <c r="G173" s="47">
        <v>4.3786009999999997</v>
      </c>
      <c r="H173" s="73">
        <v>3.7983020000000001</v>
      </c>
      <c r="I173" s="73">
        <v>356500</v>
      </c>
    </row>
    <row r="174" spans="1:9" x14ac:dyDescent="0.3">
      <c r="A174" s="72" t="str">
        <f t="shared" si="13"/>
        <v>1993</v>
      </c>
      <c r="B174" s="72" t="str">
        <f t="shared" si="14"/>
        <v>May</v>
      </c>
      <c r="C174" s="74">
        <v>34114</v>
      </c>
      <c r="D174" s="47">
        <v>4.3786009999999997</v>
      </c>
      <c r="E174" s="47">
        <v>4.3786009999999997</v>
      </c>
      <c r="F174" s="47">
        <v>4.1975309999999997</v>
      </c>
      <c r="G174" s="47">
        <v>4.2469130000000002</v>
      </c>
      <c r="H174" s="73">
        <v>3.6840660000000001</v>
      </c>
      <c r="I174" s="73">
        <v>183600</v>
      </c>
    </row>
    <row r="175" spans="1:9" x14ac:dyDescent="0.3">
      <c r="A175" s="72" t="str">
        <f t="shared" si="13"/>
        <v>1993</v>
      </c>
      <c r="B175" s="72" t="str">
        <f t="shared" si="14"/>
        <v>May</v>
      </c>
      <c r="C175" s="74">
        <v>34115</v>
      </c>
      <c r="D175" s="47">
        <v>4.3127570000000004</v>
      </c>
      <c r="E175" s="47">
        <v>4.3127570000000004</v>
      </c>
      <c r="F175" s="47">
        <v>4.1810700000000001</v>
      </c>
      <c r="G175" s="47">
        <v>4.3127570000000004</v>
      </c>
      <c r="H175" s="73">
        <v>3.7411840000000001</v>
      </c>
      <c r="I175" s="73">
        <v>461800</v>
      </c>
    </row>
    <row r="176" spans="1:9" x14ac:dyDescent="0.3">
      <c r="A176" s="72" t="str">
        <f t="shared" si="13"/>
        <v>1993</v>
      </c>
      <c r="B176" s="72" t="str">
        <f t="shared" si="14"/>
        <v>May</v>
      </c>
      <c r="C176" s="74">
        <v>34116</v>
      </c>
      <c r="D176" s="47">
        <v>4.2798350000000003</v>
      </c>
      <c r="E176" s="47">
        <v>4.3786009999999997</v>
      </c>
      <c r="F176" s="47">
        <v>4.2798350000000003</v>
      </c>
      <c r="G176" s="47">
        <v>4.2798350000000003</v>
      </c>
      <c r="H176" s="73">
        <v>3.7126250000000001</v>
      </c>
      <c r="I176" s="73">
        <v>135000</v>
      </c>
    </row>
    <row r="177" spans="1:9" x14ac:dyDescent="0.3">
      <c r="A177" s="72" t="str">
        <f t="shared" si="13"/>
        <v>1993</v>
      </c>
      <c r="B177" s="72" t="str">
        <f t="shared" si="14"/>
        <v>May</v>
      </c>
      <c r="C177" s="74">
        <v>34117</v>
      </c>
      <c r="D177" s="47">
        <v>4.3786009999999997</v>
      </c>
      <c r="E177" s="47">
        <v>4.3786009999999997</v>
      </c>
      <c r="F177" s="47">
        <v>4.1810700000000001</v>
      </c>
      <c r="G177" s="47">
        <v>4.2798350000000003</v>
      </c>
      <c r="H177" s="73">
        <v>3.7126250000000001</v>
      </c>
      <c r="I177" s="73">
        <v>301900</v>
      </c>
    </row>
    <row r="178" spans="1:9" x14ac:dyDescent="0.3">
      <c r="A178" s="72" t="str">
        <f t="shared" si="13"/>
        <v>1993</v>
      </c>
      <c r="B178" s="72" t="str">
        <f t="shared" si="14"/>
        <v>Jun</v>
      </c>
      <c r="C178" s="74">
        <v>34121</v>
      </c>
      <c r="D178" s="47">
        <v>4.1810700000000001</v>
      </c>
      <c r="E178" s="47">
        <v>4.2798350000000003</v>
      </c>
      <c r="F178" s="47">
        <v>4.1481479999999999</v>
      </c>
      <c r="G178" s="47">
        <v>4.2304529999999998</v>
      </c>
      <c r="H178" s="73">
        <v>3.6697869999999999</v>
      </c>
      <c r="I178" s="73">
        <v>132400</v>
      </c>
    </row>
    <row r="179" spans="1:9" x14ac:dyDescent="0.3">
      <c r="A179" s="72" t="str">
        <f t="shared" si="13"/>
        <v>1993</v>
      </c>
      <c r="B179" s="72" t="str">
        <f t="shared" si="14"/>
        <v>Jun</v>
      </c>
      <c r="C179" s="74">
        <v>34122</v>
      </c>
      <c r="D179" s="47">
        <v>4.2798350000000003</v>
      </c>
      <c r="E179" s="47">
        <v>4.3127570000000004</v>
      </c>
      <c r="F179" s="47">
        <v>4.2139920000000002</v>
      </c>
      <c r="G179" s="47">
        <v>4.3127570000000004</v>
      </c>
      <c r="H179" s="73">
        <v>3.7411840000000001</v>
      </c>
      <c r="I179" s="73">
        <v>108100</v>
      </c>
    </row>
    <row r="180" spans="1:9" x14ac:dyDescent="0.3">
      <c r="A180" s="72" t="str">
        <f t="shared" si="13"/>
        <v>1993</v>
      </c>
      <c r="B180" s="72" t="str">
        <f t="shared" si="14"/>
        <v>Jun</v>
      </c>
      <c r="C180" s="74">
        <v>34123</v>
      </c>
      <c r="D180" s="47">
        <v>4.3456789999999996</v>
      </c>
      <c r="E180" s="47">
        <v>4.3786009999999997</v>
      </c>
      <c r="F180" s="47">
        <v>4.3127570000000004</v>
      </c>
      <c r="G180" s="47">
        <v>4.3786009999999997</v>
      </c>
      <c r="H180" s="73">
        <v>3.7983020000000001</v>
      </c>
      <c r="I180" s="73">
        <v>133800</v>
      </c>
    </row>
    <row r="181" spans="1:9" x14ac:dyDescent="0.3">
      <c r="A181" s="72" t="str">
        <f t="shared" si="13"/>
        <v>1993</v>
      </c>
      <c r="B181" s="72" t="str">
        <f t="shared" si="14"/>
        <v>Jun</v>
      </c>
      <c r="C181" s="74">
        <v>34124</v>
      </c>
      <c r="D181" s="47">
        <v>4.3786009999999997</v>
      </c>
      <c r="E181" s="47">
        <v>4.3786009999999997</v>
      </c>
      <c r="F181" s="47">
        <v>4.2469130000000002</v>
      </c>
      <c r="G181" s="47">
        <v>4.2962959999999999</v>
      </c>
      <c r="H181" s="73">
        <v>3.7269040000000002</v>
      </c>
      <c r="I181" s="73">
        <v>159300</v>
      </c>
    </row>
    <row r="182" spans="1:9" x14ac:dyDescent="0.3">
      <c r="A182" s="72" t="str">
        <f t="shared" si="13"/>
        <v>1993</v>
      </c>
      <c r="B182" s="72" t="str">
        <f t="shared" si="14"/>
        <v>Jun</v>
      </c>
      <c r="C182" s="74">
        <v>34127</v>
      </c>
      <c r="D182" s="47">
        <v>4.3456789999999996</v>
      </c>
      <c r="E182" s="47">
        <v>4.3456789999999996</v>
      </c>
      <c r="F182" s="47">
        <v>4.0164609999999996</v>
      </c>
      <c r="G182" s="47">
        <v>4.0493829999999997</v>
      </c>
      <c r="H182" s="73">
        <v>3.5127139999999999</v>
      </c>
      <c r="I182" s="73">
        <v>487300</v>
      </c>
    </row>
    <row r="183" spans="1:9" x14ac:dyDescent="0.3">
      <c r="A183" s="72" t="str">
        <f t="shared" si="13"/>
        <v>1993</v>
      </c>
      <c r="B183" s="72" t="str">
        <f t="shared" si="14"/>
        <v>Jun</v>
      </c>
      <c r="C183" s="74">
        <v>34128</v>
      </c>
      <c r="D183" s="47">
        <v>4.0823039999999997</v>
      </c>
      <c r="E183" s="47">
        <v>4.0823039999999997</v>
      </c>
      <c r="F183" s="47">
        <v>4.0164609999999996</v>
      </c>
      <c r="G183" s="47">
        <v>4.0164609999999996</v>
      </c>
      <c r="H183" s="73">
        <v>3.4841570000000002</v>
      </c>
      <c r="I183" s="73">
        <v>201700</v>
      </c>
    </row>
    <row r="184" spans="1:9" x14ac:dyDescent="0.3">
      <c r="A184" s="72" t="str">
        <f t="shared" si="13"/>
        <v>1993</v>
      </c>
      <c r="B184" s="72" t="str">
        <f t="shared" si="14"/>
        <v>Jun</v>
      </c>
      <c r="C184" s="74">
        <v>34129</v>
      </c>
      <c r="D184" s="47">
        <v>3.9835389999999999</v>
      </c>
      <c r="E184" s="47">
        <v>4.1810700000000001</v>
      </c>
      <c r="F184" s="47">
        <v>3.9835389999999999</v>
      </c>
      <c r="G184" s="47">
        <v>4.1810700000000001</v>
      </c>
      <c r="H184" s="73">
        <v>3.6269490000000002</v>
      </c>
      <c r="I184" s="73">
        <v>233700</v>
      </c>
    </row>
    <row r="185" spans="1:9" x14ac:dyDescent="0.3">
      <c r="A185" s="72" t="str">
        <f t="shared" si="13"/>
        <v>1993</v>
      </c>
      <c r="B185" s="72" t="str">
        <f t="shared" si="14"/>
        <v>Jun</v>
      </c>
      <c r="C185" s="74">
        <v>34130</v>
      </c>
      <c r="D185" s="47">
        <v>4.0823039999999997</v>
      </c>
      <c r="E185" s="47">
        <v>4.2798350000000003</v>
      </c>
      <c r="F185" s="47">
        <v>4.0823039999999997</v>
      </c>
      <c r="G185" s="47">
        <v>4.2469130000000002</v>
      </c>
      <c r="H185" s="73">
        <v>3.6840660000000001</v>
      </c>
      <c r="I185" s="73">
        <v>809200</v>
      </c>
    </row>
    <row r="186" spans="1:9" x14ac:dyDescent="0.3">
      <c r="A186" s="72" t="str">
        <f t="shared" si="13"/>
        <v>1993</v>
      </c>
      <c r="B186" s="72" t="str">
        <f t="shared" si="14"/>
        <v>Jun</v>
      </c>
      <c r="C186" s="74">
        <v>34131</v>
      </c>
      <c r="D186" s="47">
        <v>4.2798350000000003</v>
      </c>
      <c r="E186" s="47">
        <v>4.2798350000000003</v>
      </c>
      <c r="F186" s="47">
        <v>4.1810700000000001</v>
      </c>
      <c r="G186" s="47">
        <v>4.2469130000000002</v>
      </c>
      <c r="H186" s="73">
        <v>3.6840660000000001</v>
      </c>
      <c r="I186" s="73">
        <v>87000</v>
      </c>
    </row>
    <row r="187" spans="1:9" x14ac:dyDescent="0.3">
      <c r="A187" s="72" t="str">
        <f t="shared" si="13"/>
        <v>1993</v>
      </c>
      <c r="B187" s="72" t="str">
        <f t="shared" si="14"/>
        <v>Jun</v>
      </c>
      <c r="C187" s="74">
        <v>34134</v>
      </c>
      <c r="D187" s="47">
        <v>4.2469130000000002</v>
      </c>
      <c r="E187" s="47">
        <v>4.2469130000000002</v>
      </c>
      <c r="F187" s="47">
        <v>4.1481479999999999</v>
      </c>
      <c r="G187" s="47">
        <v>4.1810700000000001</v>
      </c>
      <c r="H187" s="73">
        <v>3.6269490000000002</v>
      </c>
      <c r="I187" s="73">
        <v>85000</v>
      </c>
    </row>
    <row r="188" spans="1:9" x14ac:dyDescent="0.3">
      <c r="A188" s="72" t="str">
        <f t="shared" si="13"/>
        <v>1993</v>
      </c>
      <c r="B188" s="72" t="str">
        <f t="shared" si="14"/>
        <v>Jun</v>
      </c>
      <c r="C188" s="74">
        <v>34135</v>
      </c>
      <c r="D188" s="47">
        <v>4.1810700000000001</v>
      </c>
      <c r="E188" s="47">
        <v>4.2469130000000002</v>
      </c>
      <c r="F188" s="47">
        <v>4.1810700000000001</v>
      </c>
      <c r="G188" s="47">
        <v>4.2469130000000002</v>
      </c>
      <c r="H188" s="73">
        <v>3.6840660000000001</v>
      </c>
      <c r="I188" s="73">
        <v>58900</v>
      </c>
    </row>
    <row r="189" spans="1:9" x14ac:dyDescent="0.3">
      <c r="A189" s="72" t="str">
        <f t="shared" si="13"/>
        <v>1993</v>
      </c>
      <c r="B189" s="72" t="str">
        <f t="shared" si="14"/>
        <v>Jun</v>
      </c>
      <c r="C189" s="74">
        <v>34136</v>
      </c>
      <c r="D189" s="47">
        <v>4.2469130000000002</v>
      </c>
      <c r="E189" s="47">
        <v>4.2469130000000002</v>
      </c>
      <c r="F189" s="47">
        <v>4.1810700000000001</v>
      </c>
      <c r="G189" s="47">
        <v>4.2469130000000002</v>
      </c>
      <c r="H189" s="73">
        <v>3.6840660000000001</v>
      </c>
      <c r="I189" s="73">
        <v>28500</v>
      </c>
    </row>
    <row r="190" spans="1:9" x14ac:dyDescent="0.3">
      <c r="A190" s="72" t="str">
        <f t="shared" si="13"/>
        <v>1993</v>
      </c>
      <c r="B190" s="72" t="str">
        <f t="shared" si="14"/>
        <v>Jun</v>
      </c>
      <c r="C190" s="74">
        <v>34137</v>
      </c>
      <c r="D190" s="47">
        <v>4.2469130000000002</v>
      </c>
      <c r="E190" s="47">
        <v>4.4115229999999999</v>
      </c>
      <c r="F190" s="47">
        <v>3.9506169999999998</v>
      </c>
      <c r="G190" s="47">
        <v>4.3786009999999997</v>
      </c>
      <c r="H190" s="73">
        <v>3.7983020000000001</v>
      </c>
      <c r="I190" s="73">
        <v>751500</v>
      </c>
    </row>
    <row r="191" spans="1:9" x14ac:dyDescent="0.3">
      <c r="A191" s="72" t="str">
        <f t="shared" si="13"/>
        <v>1993</v>
      </c>
      <c r="B191" s="72" t="str">
        <f t="shared" si="14"/>
        <v>Jun</v>
      </c>
      <c r="C191" s="74">
        <v>34138</v>
      </c>
      <c r="D191" s="47">
        <v>4.3786009999999997</v>
      </c>
      <c r="E191" s="47">
        <v>4.477366</v>
      </c>
      <c r="F191" s="47">
        <v>4.0493829999999997</v>
      </c>
      <c r="G191" s="47">
        <v>4.0658440000000002</v>
      </c>
      <c r="H191" s="73">
        <v>3.5269940000000002</v>
      </c>
      <c r="I191" s="73">
        <v>847300</v>
      </c>
    </row>
    <row r="192" spans="1:9" x14ac:dyDescent="0.3">
      <c r="A192" s="72" t="str">
        <f t="shared" si="13"/>
        <v>1993</v>
      </c>
      <c r="B192" s="72" t="str">
        <f t="shared" si="14"/>
        <v>Jun</v>
      </c>
      <c r="C192" s="74">
        <v>34141</v>
      </c>
      <c r="D192" s="47">
        <v>4.1152259999999998</v>
      </c>
      <c r="E192" s="47">
        <v>4.1810700000000001</v>
      </c>
      <c r="F192" s="47">
        <v>3.7201650000000002</v>
      </c>
      <c r="G192" s="47">
        <v>3.8189299999999999</v>
      </c>
      <c r="H192" s="73">
        <v>3.3128039999999999</v>
      </c>
      <c r="I192" s="73">
        <v>1509900</v>
      </c>
    </row>
    <row r="193" spans="1:9" x14ac:dyDescent="0.3">
      <c r="A193" s="72" t="str">
        <f t="shared" si="13"/>
        <v>1993</v>
      </c>
      <c r="B193" s="72" t="str">
        <f t="shared" si="14"/>
        <v>Jun</v>
      </c>
      <c r="C193" s="74">
        <v>34142</v>
      </c>
      <c r="D193" s="47">
        <v>3.8518520000000001</v>
      </c>
      <c r="E193" s="47">
        <v>3.8518520000000001</v>
      </c>
      <c r="F193" s="47">
        <v>3.7530860000000001</v>
      </c>
      <c r="G193" s="47">
        <v>3.7695470000000002</v>
      </c>
      <c r="H193" s="73">
        <v>3.2699660000000002</v>
      </c>
      <c r="I193" s="73">
        <v>762700</v>
      </c>
    </row>
    <row r="194" spans="1:9" x14ac:dyDescent="0.3">
      <c r="A194" s="72" t="str">
        <f t="shared" si="13"/>
        <v>1993</v>
      </c>
      <c r="B194" s="72" t="str">
        <f t="shared" si="14"/>
        <v>Jun</v>
      </c>
      <c r="C194" s="74">
        <v>34143</v>
      </c>
      <c r="D194" s="47">
        <v>3.7530860000000001</v>
      </c>
      <c r="E194" s="47">
        <v>3.8518520000000001</v>
      </c>
      <c r="F194" s="47">
        <v>3.7201650000000002</v>
      </c>
      <c r="G194" s="47">
        <v>3.7860079999999998</v>
      </c>
      <c r="H194" s="73">
        <v>3.2842449999999999</v>
      </c>
      <c r="I194" s="73">
        <v>277600</v>
      </c>
    </row>
    <row r="195" spans="1:9" x14ac:dyDescent="0.3">
      <c r="A195" s="72" t="str">
        <f t="shared" ref="A195:A258" si="15">TEXT(C195,"YYYY")</f>
        <v>1993</v>
      </c>
      <c r="B195" s="72" t="str">
        <f t="shared" ref="B195:B258" si="16">TEXT(C195,"MMM")</f>
        <v>Jun</v>
      </c>
      <c r="C195" s="74">
        <v>34144</v>
      </c>
      <c r="D195" s="47">
        <v>3.7860079999999998</v>
      </c>
      <c r="E195" s="47">
        <v>3.7860079999999998</v>
      </c>
      <c r="F195" s="47">
        <v>3.687243</v>
      </c>
      <c r="G195" s="47">
        <v>3.7201650000000002</v>
      </c>
      <c r="H195" s="73">
        <v>3.227128</v>
      </c>
      <c r="I195" s="73">
        <v>698800</v>
      </c>
    </row>
    <row r="196" spans="1:9" x14ac:dyDescent="0.3">
      <c r="A196" s="72" t="str">
        <f t="shared" si="15"/>
        <v>1993</v>
      </c>
      <c r="B196" s="72" t="str">
        <f t="shared" si="16"/>
        <v>Jun</v>
      </c>
      <c r="C196" s="74">
        <v>34145</v>
      </c>
      <c r="D196" s="47">
        <v>3.7201650000000002</v>
      </c>
      <c r="E196" s="47">
        <v>3.7860079999999998</v>
      </c>
      <c r="F196" s="47">
        <v>3.687243</v>
      </c>
      <c r="G196" s="47">
        <v>3.7201650000000002</v>
      </c>
      <c r="H196" s="73">
        <v>3.227128</v>
      </c>
      <c r="I196" s="73">
        <v>246300</v>
      </c>
    </row>
    <row r="197" spans="1:9" x14ac:dyDescent="0.3">
      <c r="A197" s="72" t="str">
        <f t="shared" si="15"/>
        <v>1993</v>
      </c>
      <c r="B197" s="72" t="str">
        <f t="shared" si="16"/>
        <v>Jun</v>
      </c>
      <c r="C197" s="74">
        <v>34148</v>
      </c>
      <c r="D197" s="47">
        <v>3.7860079999999998</v>
      </c>
      <c r="E197" s="47">
        <v>3.9835389999999999</v>
      </c>
      <c r="F197" s="47">
        <v>3.7530860000000001</v>
      </c>
      <c r="G197" s="47">
        <v>3.9835389999999999</v>
      </c>
      <c r="H197" s="73">
        <v>3.455597</v>
      </c>
      <c r="I197" s="73">
        <v>431500</v>
      </c>
    </row>
    <row r="198" spans="1:9" x14ac:dyDescent="0.3">
      <c r="A198" s="72" t="str">
        <f t="shared" si="15"/>
        <v>1993</v>
      </c>
      <c r="B198" s="72" t="str">
        <f t="shared" si="16"/>
        <v>Jun</v>
      </c>
      <c r="C198" s="74">
        <v>34149</v>
      </c>
      <c r="D198" s="47">
        <v>4.0164609999999996</v>
      </c>
      <c r="E198" s="47">
        <v>4.0164609999999996</v>
      </c>
      <c r="F198" s="47">
        <v>3.9506169999999998</v>
      </c>
      <c r="G198" s="47">
        <v>4.0164609999999996</v>
      </c>
      <c r="H198" s="73">
        <v>3.4841570000000002</v>
      </c>
      <c r="I198" s="73">
        <v>523800</v>
      </c>
    </row>
    <row r="199" spans="1:9" x14ac:dyDescent="0.3">
      <c r="A199" s="72" t="str">
        <f t="shared" si="15"/>
        <v>1993</v>
      </c>
      <c r="B199" s="72" t="str">
        <f t="shared" si="16"/>
        <v>Jun</v>
      </c>
      <c r="C199" s="74">
        <v>34150</v>
      </c>
      <c r="D199" s="47">
        <v>3.9506169999999998</v>
      </c>
      <c r="E199" s="47">
        <v>3.9835389999999999</v>
      </c>
      <c r="F199" s="47">
        <v>3.9506169999999998</v>
      </c>
      <c r="G199" s="47">
        <v>3.9506169999999998</v>
      </c>
      <c r="H199" s="73">
        <v>3.427038</v>
      </c>
      <c r="I199" s="73">
        <v>16300</v>
      </c>
    </row>
    <row r="200" spans="1:9" x14ac:dyDescent="0.3">
      <c r="A200" s="72" t="str">
        <f t="shared" si="15"/>
        <v>1993</v>
      </c>
      <c r="B200" s="72" t="str">
        <f t="shared" si="16"/>
        <v>Jul</v>
      </c>
      <c r="C200" s="74">
        <v>34151</v>
      </c>
      <c r="D200" s="47">
        <v>4.0164609999999996</v>
      </c>
      <c r="E200" s="47">
        <v>4.1152259999999998</v>
      </c>
      <c r="F200" s="47">
        <v>3.9506169999999998</v>
      </c>
      <c r="G200" s="47">
        <v>4.0164609999999996</v>
      </c>
      <c r="H200" s="73">
        <v>3.4841570000000002</v>
      </c>
      <c r="I200" s="73">
        <v>355600</v>
      </c>
    </row>
    <row r="201" spans="1:9" x14ac:dyDescent="0.3">
      <c r="A201" s="72" t="str">
        <f t="shared" si="15"/>
        <v>1993</v>
      </c>
      <c r="B201" s="72" t="str">
        <f t="shared" si="16"/>
        <v>Jul</v>
      </c>
      <c r="C201" s="74">
        <v>34152</v>
      </c>
      <c r="D201" s="47">
        <v>4.0823039999999997</v>
      </c>
      <c r="E201" s="47">
        <v>4.0823039999999997</v>
      </c>
      <c r="F201" s="47">
        <v>3.9835389999999999</v>
      </c>
      <c r="G201" s="47">
        <v>3.9835389999999999</v>
      </c>
      <c r="H201" s="73">
        <v>3.455597</v>
      </c>
      <c r="I201" s="73">
        <v>120300</v>
      </c>
    </row>
    <row r="202" spans="1:9" x14ac:dyDescent="0.3">
      <c r="A202" s="72" t="str">
        <f t="shared" si="15"/>
        <v>1993</v>
      </c>
      <c r="B202" s="72" t="str">
        <f t="shared" si="16"/>
        <v>Jul</v>
      </c>
      <c r="C202" s="74">
        <v>34156</v>
      </c>
      <c r="D202" s="47">
        <v>4.0823039999999997</v>
      </c>
      <c r="E202" s="47">
        <v>4.0823039999999997</v>
      </c>
      <c r="F202" s="47">
        <v>3.9835389999999999</v>
      </c>
      <c r="G202" s="47">
        <v>4.0164609999999996</v>
      </c>
      <c r="H202" s="73">
        <v>3.4841570000000002</v>
      </c>
      <c r="I202" s="73">
        <v>59500</v>
      </c>
    </row>
    <row r="203" spans="1:9" x14ac:dyDescent="0.3">
      <c r="A203" s="72" t="str">
        <f t="shared" si="15"/>
        <v>1993</v>
      </c>
      <c r="B203" s="72" t="str">
        <f t="shared" si="16"/>
        <v>Jul</v>
      </c>
      <c r="C203" s="74">
        <v>34157</v>
      </c>
      <c r="D203" s="47">
        <v>3.9506169999999998</v>
      </c>
      <c r="E203" s="47">
        <v>4.0164609999999996</v>
      </c>
      <c r="F203" s="47">
        <v>3.8518520000000001</v>
      </c>
      <c r="G203" s="47">
        <v>3.9176959999999998</v>
      </c>
      <c r="H203" s="73">
        <v>3.3984800000000002</v>
      </c>
      <c r="I203" s="73">
        <v>1017900</v>
      </c>
    </row>
    <row r="204" spans="1:9" x14ac:dyDescent="0.3">
      <c r="A204" s="72" t="str">
        <f t="shared" si="15"/>
        <v>1993</v>
      </c>
      <c r="B204" s="72" t="str">
        <f t="shared" si="16"/>
        <v>Jul</v>
      </c>
      <c r="C204" s="74">
        <v>34158</v>
      </c>
      <c r="D204" s="47">
        <v>3.8518520000000001</v>
      </c>
      <c r="E204" s="47">
        <v>3.9506169999999998</v>
      </c>
      <c r="F204" s="47">
        <v>3.8518520000000001</v>
      </c>
      <c r="G204" s="47">
        <v>3.8847740000000002</v>
      </c>
      <c r="H204" s="73">
        <v>3.3699210000000002</v>
      </c>
      <c r="I204" s="73">
        <v>178200</v>
      </c>
    </row>
    <row r="205" spans="1:9" x14ac:dyDescent="0.3">
      <c r="A205" s="72" t="str">
        <f t="shared" si="15"/>
        <v>1993</v>
      </c>
      <c r="B205" s="72" t="str">
        <f t="shared" si="16"/>
        <v>Jul</v>
      </c>
      <c r="C205" s="74">
        <v>34159</v>
      </c>
      <c r="D205" s="47">
        <v>3.9506169999999998</v>
      </c>
      <c r="E205" s="47">
        <v>3.9506169999999998</v>
      </c>
      <c r="F205" s="47">
        <v>3.8847740000000002</v>
      </c>
      <c r="G205" s="47">
        <v>3.9506169999999998</v>
      </c>
      <c r="H205" s="73">
        <v>3.427038</v>
      </c>
      <c r="I205" s="73">
        <v>207900</v>
      </c>
    </row>
    <row r="206" spans="1:9" x14ac:dyDescent="0.3">
      <c r="A206" s="72" t="str">
        <f t="shared" si="15"/>
        <v>1993</v>
      </c>
      <c r="B206" s="72" t="str">
        <f t="shared" si="16"/>
        <v>Jul</v>
      </c>
      <c r="C206" s="74">
        <v>34162</v>
      </c>
      <c r="D206" s="47">
        <v>3.8847740000000002</v>
      </c>
      <c r="E206" s="47">
        <v>3.9506169999999998</v>
      </c>
      <c r="F206" s="47">
        <v>3.8189299999999999</v>
      </c>
      <c r="G206" s="47">
        <v>3.9506169999999998</v>
      </c>
      <c r="H206" s="73">
        <v>3.427038</v>
      </c>
      <c r="I206" s="73">
        <v>747400</v>
      </c>
    </row>
    <row r="207" spans="1:9" x14ac:dyDescent="0.3">
      <c r="A207" s="72" t="str">
        <f t="shared" si="15"/>
        <v>1993</v>
      </c>
      <c r="B207" s="72" t="str">
        <f t="shared" si="16"/>
        <v>Jul</v>
      </c>
      <c r="C207" s="74">
        <v>34163</v>
      </c>
      <c r="D207" s="47">
        <v>3.9506169999999998</v>
      </c>
      <c r="E207" s="47">
        <v>4.0164609999999996</v>
      </c>
      <c r="F207" s="47">
        <v>3.8518520000000001</v>
      </c>
      <c r="G207" s="47">
        <v>3.9835389999999999</v>
      </c>
      <c r="H207" s="73">
        <v>3.455597</v>
      </c>
      <c r="I207" s="73">
        <v>36600</v>
      </c>
    </row>
    <row r="208" spans="1:9" x14ac:dyDescent="0.3">
      <c r="A208" s="72" t="str">
        <f t="shared" si="15"/>
        <v>1993</v>
      </c>
      <c r="B208" s="72" t="str">
        <f t="shared" si="16"/>
        <v>Jul</v>
      </c>
      <c r="C208" s="74">
        <v>34164</v>
      </c>
      <c r="D208" s="47">
        <v>4.0164609999999996</v>
      </c>
      <c r="E208" s="47">
        <v>4.0164609999999996</v>
      </c>
      <c r="F208" s="47">
        <v>3.7366250000000001</v>
      </c>
      <c r="G208" s="47">
        <v>3.7860079999999998</v>
      </c>
      <c r="H208" s="73">
        <v>3.2842449999999999</v>
      </c>
      <c r="I208" s="73">
        <v>737100</v>
      </c>
    </row>
    <row r="209" spans="1:9" x14ac:dyDescent="0.3">
      <c r="A209" s="72" t="str">
        <f t="shared" si="15"/>
        <v>1993</v>
      </c>
      <c r="B209" s="72" t="str">
        <f t="shared" si="16"/>
        <v>Jul</v>
      </c>
      <c r="C209" s="74">
        <v>34165</v>
      </c>
      <c r="D209" s="47">
        <v>3.9176959999999998</v>
      </c>
      <c r="E209" s="47">
        <v>3.9835389999999999</v>
      </c>
      <c r="F209" s="47">
        <v>3.8518520000000001</v>
      </c>
      <c r="G209" s="47">
        <v>3.9835389999999999</v>
      </c>
      <c r="H209" s="73">
        <v>3.455597</v>
      </c>
      <c r="I209" s="73">
        <v>593500</v>
      </c>
    </row>
    <row r="210" spans="1:9" x14ac:dyDescent="0.3">
      <c r="A210" s="72" t="str">
        <f t="shared" si="15"/>
        <v>1993</v>
      </c>
      <c r="B210" s="72" t="str">
        <f t="shared" si="16"/>
        <v>Jul</v>
      </c>
      <c r="C210" s="74">
        <v>34166</v>
      </c>
      <c r="D210" s="47">
        <v>3.9176959999999998</v>
      </c>
      <c r="E210" s="47">
        <v>3.9835389999999999</v>
      </c>
      <c r="F210" s="47">
        <v>3.8518520000000001</v>
      </c>
      <c r="G210" s="47">
        <v>3.8683130000000001</v>
      </c>
      <c r="H210" s="73">
        <v>3.355642</v>
      </c>
      <c r="I210" s="73">
        <v>311800</v>
      </c>
    </row>
    <row r="211" spans="1:9" x14ac:dyDescent="0.3">
      <c r="A211" s="72" t="str">
        <f t="shared" si="15"/>
        <v>1993</v>
      </c>
      <c r="B211" s="72" t="str">
        <f t="shared" si="16"/>
        <v>Jul</v>
      </c>
      <c r="C211" s="74">
        <v>34169</v>
      </c>
      <c r="D211" s="47">
        <v>3.9176959999999998</v>
      </c>
      <c r="E211" s="47">
        <v>3.9176959999999998</v>
      </c>
      <c r="F211" s="47">
        <v>3.7201650000000002</v>
      </c>
      <c r="G211" s="47">
        <v>3.7860079999999998</v>
      </c>
      <c r="H211" s="73">
        <v>3.2842449999999999</v>
      </c>
      <c r="I211" s="73">
        <v>888900</v>
      </c>
    </row>
    <row r="212" spans="1:9" x14ac:dyDescent="0.3">
      <c r="A212" s="72" t="str">
        <f t="shared" si="15"/>
        <v>1993</v>
      </c>
      <c r="B212" s="72" t="str">
        <f t="shared" si="16"/>
        <v>Jul</v>
      </c>
      <c r="C212" s="74">
        <v>34170</v>
      </c>
      <c r="D212" s="47">
        <v>3.7860079999999998</v>
      </c>
      <c r="E212" s="47">
        <v>3.7860079999999998</v>
      </c>
      <c r="F212" s="47">
        <v>3.390946</v>
      </c>
      <c r="G212" s="47">
        <v>3.6378599999999999</v>
      </c>
      <c r="H212" s="73">
        <v>3.1557309999999998</v>
      </c>
      <c r="I212" s="73">
        <v>1408200</v>
      </c>
    </row>
    <row r="213" spans="1:9" x14ac:dyDescent="0.3">
      <c r="A213" s="72" t="str">
        <f t="shared" si="15"/>
        <v>1993</v>
      </c>
      <c r="B213" s="72" t="str">
        <f t="shared" si="16"/>
        <v>Jul</v>
      </c>
      <c r="C213" s="74">
        <v>34171</v>
      </c>
      <c r="D213" s="47">
        <v>3.6213989999999998</v>
      </c>
      <c r="E213" s="47">
        <v>3.687243</v>
      </c>
      <c r="F213" s="47">
        <v>3.522634</v>
      </c>
      <c r="G213" s="47">
        <v>3.5555560000000002</v>
      </c>
      <c r="H213" s="73">
        <v>3.0843349999999998</v>
      </c>
      <c r="I213" s="73">
        <v>810000</v>
      </c>
    </row>
    <row r="214" spans="1:9" x14ac:dyDescent="0.3">
      <c r="A214" s="72" t="str">
        <f t="shared" si="15"/>
        <v>1993</v>
      </c>
      <c r="B214" s="72" t="str">
        <f t="shared" si="16"/>
        <v>Jul</v>
      </c>
      <c r="C214" s="74">
        <v>34172</v>
      </c>
      <c r="D214" s="47">
        <v>3.5884770000000001</v>
      </c>
      <c r="E214" s="47">
        <v>3.6213989999999998</v>
      </c>
      <c r="F214" s="47">
        <v>3.522634</v>
      </c>
      <c r="G214" s="47">
        <v>3.5884770000000001</v>
      </c>
      <c r="H214" s="73">
        <v>3.1128930000000001</v>
      </c>
      <c r="I214" s="73">
        <v>530500</v>
      </c>
    </row>
    <row r="215" spans="1:9" x14ac:dyDescent="0.3">
      <c r="A215" s="72" t="str">
        <f t="shared" si="15"/>
        <v>1993</v>
      </c>
      <c r="B215" s="72" t="str">
        <f t="shared" si="16"/>
        <v>Jul</v>
      </c>
      <c r="C215" s="74">
        <v>34173</v>
      </c>
      <c r="D215" s="47">
        <v>3.5884770000000001</v>
      </c>
      <c r="E215" s="47">
        <v>3.5884770000000001</v>
      </c>
      <c r="F215" s="47">
        <v>3.4238680000000001</v>
      </c>
      <c r="G215" s="47">
        <v>3.4567899999999998</v>
      </c>
      <c r="H215" s="73">
        <v>2.998659</v>
      </c>
      <c r="I215" s="73">
        <v>1063000</v>
      </c>
    </row>
    <row r="216" spans="1:9" x14ac:dyDescent="0.3">
      <c r="A216" s="72" t="str">
        <f t="shared" si="15"/>
        <v>1993</v>
      </c>
      <c r="B216" s="72" t="str">
        <f t="shared" si="16"/>
        <v>Jul</v>
      </c>
      <c r="C216" s="74">
        <v>34176</v>
      </c>
      <c r="D216" s="47">
        <v>3.4897119999999999</v>
      </c>
      <c r="E216" s="47">
        <v>3.4897119999999999</v>
      </c>
      <c r="F216" s="47">
        <v>3.358025</v>
      </c>
      <c r="G216" s="47">
        <v>3.4403290000000002</v>
      </c>
      <c r="H216" s="73">
        <v>2.9843799999999998</v>
      </c>
      <c r="I216" s="73">
        <v>1138900</v>
      </c>
    </row>
    <row r="217" spans="1:9" x14ac:dyDescent="0.3">
      <c r="A217" s="72" t="str">
        <f t="shared" si="15"/>
        <v>1993</v>
      </c>
      <c r="B217" s="72" t="str">
        <f t="shared" si="16"/>
        <v>Jul</v>
      </c>
      <c r="C217" s="74">
        <v>34177</v>
      </c>
      <c r="D217" s="47">
        <v>3.4567899999999998</v>
      </c>
      <c r="E217" s="47">
        <v>3.4567899999999998</v>
      </c>
      <c r="F217" s="47">
        <v>3.390946</v>
      </c>
      <c r="G217" s="47">
        <v>3.4238680000000001</v>
      </c>
      <c r="H217" s="73">
        <v>2.9701</v>
      </c>
      <c r="I217" s="73">
        <v>247200</v>
      </c>
    </row>
    <row r="218" spans="1:9" x14ac:dyDescent="0.3">
      <c r="A218" s="72" t="str">
        <f t="shared" si="15"/>
        <v>1993</v>
      </c>
      <c r="B218" s="72" t="str">
        <f t="shared" si="16"/>
        <v>Jul</v>
      </c>
      <c r="C218" s="74">
        <v>34178</v>
      </c>
      <c r="D218" s="47">
        <v>3.390946</v>
      </c>
      <c r="E218" s="47">
        <v>3.4238680000000001</v>
      </c>
      <c r="F218" s="47">
        <v>3.358025</v>
      </c>
      <c r="G218" s="47">
        <v>3.4238680000000001</v>
      </c>
      <c r="H218" s="73">
        <v>2.9701</v>
      </c>
      <c r="I218" s="73">
        <v>682300</v>
      </c>
    </row>
    <row r="219" spans="1:9" x14ac:dyDescent="0.3">
      <c r="A219" s="72" t="str">
        <f t="shared" si="15"/>
        <v>1993</v>
      </c>
      <c r="B219" s="72" t="str">
        <f t="shared" si="16"/>
        <v>Jul</v>
      </c>
      <c r="C219" s="74">
        <v>34179</v>
      </c>
      <c r="D219" s="47">
        <v>3.4567899999999998</v>
      </c>
      <c r="E219" s="47">
        <v>3.4567899999999998</v>
      </c>
      <c r="F219" s="47">
        <v>3.358025</v>
      </c>
      <c r="G219" s="47">
        <v>3.4238680000000001</v>
      </c>
      <c r="H219" s="73">
        <v>2.9701</v>
      </c>
      <c r="I219" s="73">
        <v>117400</v>
      </c>
    </row>
    <row r="220" spans="1:9" x14ac:dyDescent="0.3">
      <c r="A220" s="72" t="str">
        <f t="shared" si="15"/>
        <v>1993</v>
      </c>
      <c r="B220" s="72" t="str">
        <f t="shared" si="16"/>
        <v>Jul</v>
      </c>
      <c r="C220" s="74">
        <v>34180</v>
      </c>
      <c r="D220" s="47">
        <v>3.4238680000000001</v>
      </c>
      <c r="E220" s="47">
        <v>3.5884770000000001</v>
      </c>
      <c r="F220" s="47">
        <v>3.390946</v>
      </c>
      <c r="G220" s="47">
        <v>3.5555560000000002</v>
      </c>
      <c r="H220" s="73">
        <v>3.0843349999999998</v>
      </c>
      <c r="I220" s="73">
        <v>261400</v>
      </c>
    </row>
    <row r="221" spans="1:9" x14ac:dyDescent="0.3">
      <c r="A221" s="72" t="str">
        <f t="shared" si="15"/>
        <v>1993</v>
      </c>
      <c r="B221" s="72" t="str">
        <f t="shared" si="16"/>
        <v>Aug</v>
      </c>
      <c r="C221" s="74">
        <v>34183</v>
      </c>
      <c r="D221" s="47">
        <v>3.6543209999999999</v>
      </c>
      <c r="E221" s="47">
        <v>3.7530860000000001</v>
      </c>
      <c r="F221" s="47">
        <v>3.5884770000000001</v>
      </c>
      <c r="G221" s="47">
        <v>3.687243</v>
      </c>
      <c r="H221" s="73">
        <v>3.198569</v>
      </c>
      <c r="I221" s="73">
        <v>145900</v>
      </c>
    </row>
    <row r="222" spans="1:9" x14ac:dyDescent="0.3">
      <c r="A222" s="72" t="str">
        <f t="shared" si="15"/>
        <v>1993</v>
      </c>
      <c r="B222" s="72" t="str">
        <f t="shared" si="16"/>
        <v>Aug</v>
      </c>
      <c r="C222" s="74">
        <v>34184</v>
      </c>
      <c r="D222" s="47">
        <v>3.7530860000000001</v>
      </c>
      <c r="E222" s="47">
        <v>3.7530860000000001</v>
      </c>
      <c r="F222" s="47">
        <v>3.6213989999999998</v>
      </c>
      <c r="G222" s="47">
        <v>3.6213989999999998</v>
      </c>
      <c r="H222" s="73">
        <v>3.1414520000000001</v>
      </c>
      <c r="I222" s="73">
        <v>172900</v>
      </c>
    </row>
    <row r="223" spans="1:9" x14ac:dyDescent="0.3">
      <c r="A223" s="72" t="str">
        <f t="shared" si="15"/>
        <v>1993</v>
      </c>
      <c r="B223" s="72" t="str">
        <f t="shared" si="16"/>
        <v>Aug</v>
      </c>
      <c r="C223" s="74">
        <v>34185</v>
      </c>
      <c r="D223" s="47">
        <v>3.6543209999999999</v>
      </c>
      <c r="E223" s="47">
        <v>3.6543209999999999</v>
      </c>
      <c r="F223" s="47">
        <v>3.358025</v>
      </c>
      <c r="G223" s="47">
        <v>3.5884770000000001</v>
      </c>
      <c r="H223" s="73">
        <v>3.1128930000000001</v>
      </c>
      <c r="I223" s="73">
        <v>1129900</v>
      </c>
    </row>
    <row r="224" spans="1:9" x14ac:dyDescent="0.3">
      <c r="A224" s="72" t="str">
        <f t="shared" si="15"/>
        <v>1993</v>
      </c>
      <c r="B224" s="72" t="str">
        <f t="shared" si="16"/>
        <v>Aug</v>
      </c>
      <c r="C224" s="74">
        <v>34186</v>
      </c>
      <c r="D224" s="47">
        <v>3.5555560000000002</v>
      </c>
      <c r="E224" s="47">
        <v>3.7201650000000002</v>
      </c>
      <c r="F224" s="47">
        <v>3.5555560000000002</v>
      </c>
      <c r="G224" s="47">
        <v>3.7201650000000002</v>
      </c>
      <c r="H224" s="73">
        <v>3.227128</v>
      </c>
      <c r="I224" s="73">
        <v>1063300</v>
      </c>
    </row>
    <row r="225" spans="1:9" x14ac:dyDescent="0.3">
      <c r="A225" s="72" t="str">
        <f t="shared" si="15"/>
        <v>1993</v>
      </c>
      <c r="B225" s="72" t="str">
        <f t="shared" si="16"/>
        <v>Aug</v>
      </c>
      <c r="C225" s="74">
        <v>34187</v>
      </c>
      <c r="D225" s="47">
        <v>3.6543209999999999</v>
      </c>
      <c r="E225" s="47">
        <v>3.7201650000000002</v>
      </c>
      <c r="F225" s="47">
        <v>3.6543209999999999</v>
      </c>
      <c r="G225" s="47">
        <v>3.687243</v>
      </c>
      <c r="H225" s="73">
        <v>3.198569</v>
      </c>
      <c r="I225" s="73">
        <v>103500</v>
      </c>
    </row>
    <row r="226" spans="1:9" x14ac:dyDescent="0.3">
      <c r="A226" s="72" t="str">
        <f t="shared" si="15"/>
        <v>1993</v>
      </c>
      <c r="B226" s="72" t="str">
        <f t="shared" si="16"/>
        <v>Aug</v>
      </c>
      <c r="C226" s="74">
        <v>34190</v>
      </c>
      <c r="D226" s="47">
        <v>3.7201650000000002</v>
      </c>
      <c r="E226" s="47">
        <v>3.7201650000000002</v>
      </c>
      <c r="F226" s="47">
        <v>3.5884770000000001</v>
      </c>
      <c r="G226" s="47">
        <v>3.5884770000000001</v>
      </c>
      <c r="H226" s="73">
        <v>3.1128930000000001</v>
      </c>
      <c r="I226" s="73">
        <v>463600</v>
      </c>
    </row>
    <row r="227" spans="1:9" x14ac:dyDescent="0.3">
      <c r="A227" s="72" t="str">
        <f t="shared" si="15"/>
        <v>1993</v>
      </c>
      <c r="B227" s="72" t="str">
        <f t="shared" si="16"/>
        <v>Aug</v>
      </c>
      <c r="C227" s="74">
        <v>34191</v>
      </c>
      <c r="D227" s="47">
        <v>3.5884770000000001</v>
      </c>
      <c r="E227" s="47">
        <v>3.6213989999999998</v>
      </c>
      <c r="F227" s="47">
        <v>3.4238680000000001</v>
      </c>
      <c r="G227" s="47">
        <v>3.5555560000000002</v>
      </c>
      <c r="H227" s="73">
        <v>3.0843349999999998</v>
      </c>
      <c r="I227" s="73">
        <v>476700</v>
      </c>
    </row>
    <row r="228" spans="1:9" x14ac:dyDescent="0.3">
      <c r="A228" s="72" t="str">
        <f t="shared" si="15"/>
        <v>1993</v>
      </c>
      <c r="B228" s="72" t="str">
        <f t="shared" si="16"/>
        <v>Aug</v>
      </c>
      <c r="C228" s="74">
        <v>34192</v>
      </c>
      <c r="D228" s="47">
        <v>3.522634</v>
      </c>
      <c r="E228" s="47">
        <v>3.5884770000000001</v>
      </c>
      <c r="F228" s="47">
        <v>3.522634</v>
      </c>
      <c r="G228" s="47">
        <v>3.5884770000000001</v>
      </c>
      <c r="H228" s="73">
        <v>3.1128930000000001</v>
      </c>
      <c r="I228" s="73">
        <v>9400</v>
      </c>
    </row>
    <row r="229" spans="1:9" x14ac:dyDescent="0.3">
      <c r="A229" s="72" t="str">
        <f t="shared" si="15"/>
        <v>1993</v>
      </c>
      <c r="B229" s="72" t="str">
        <f t="shared" si="16"/>
        <v>Aug</v>
      </c>
      <c r="C229" s="74">
        <v>34193</v>
      </c>
      <c r="D229" s="47">
        <v>3.4897119999999999</v>
      </c>
      <c r="E229" s="47">
        <v>3.5555560000000002</v>
      </c>
      <c r="F229" s="47">
        <v>3.2592590000000001</v>
      </c>
      <c r="G229" s="47">
        <v>3.4732509999999999</v>
      </c>
      <c r="H229" s="73">
        <v>3.0129380000000001</v>
      </c>
      <c r="I229" s="73">
        <v>643900</v>
      </c>
    </row>
    <row r="230" spans="1:9" x14ac:dyDescent="0.3">
      <c r="A230" s="72" t="str">
        <f t="shared" si="15"/>
        <v>1993</v>
      </c>
      <c r="B230" s="72" t="str">
        <f t="shared" si="16"/>
        <v>Aug</v>
      </c>
      <c r="C230" s="74">
        <v>34194</v>
      </c>
      <c r="D230" s="47">
        <v>3.390946</v>
      </c>
      <c r="E230" s="47">
        <v>3.687243</v>
      </c>
      <c r="F230" s="47">
        <v>3.390946</v>
      </c>
      <c r="G230" s="47">
        <v>3.687243</v>
      </c>
      <c r="H230" s="73">
        <v>3.198569</v>
      </c>
      <c r="I230" s="73">
        <v>783600</v>
      </c>
    </row>
    <row r="231" spans="1:9" x14ac:dyDescent="0.3">
      <c r="A231" s="72" t="str">
        <f t="shared" si="15"/>
        <v>1993</v>
      </c>
      <c r="B231" s="72" t="str">
        <f t="shared" si="16"/>
        <v>Aug</v>
      </c>
      <c r="C231" s="74">
        <v>34197</v>
      </c>
      <c r="D231" s="47">
        <v>3.687243</v>
      </c>
      <c r="E231" s="47">
        <v>3.687243</v>
      </c>
      <c r="F231" s="47">
        <v>3.5555560000000002</v>
      </c>
      <c r="G231" s="47">
        <v>3.6543209999999999</v>
      </c>
      <c r="H231" s="73">
        <v>3.1700110000000001</v>
      </c>
      <c r="I231" s="73">
        <v>247200</v>
      </c>
    </row>
    <row r="232" spans="1:9" x14ac:dyDescent="0.3">
      <c r="A232" s="72" t="str">
        <f t="shared" si="15"/>
        <v>1993</v>
      </c>
      <c r="B232" s="72" t="str">
        <f t="shared" si="16"/>
        <v>Aug</v>
      </c>
      <c r="C232" s="74">
        <v>34198</v>
      </c>
      <c r="D232" s="47">
        <v>3.5555560000000002</v>
      </c>
      <c r="E232" s="47">
        <v>3.6543209999999999</v>
      </c>
      <c r="F232" s="47">
        <v>3.5555560000000002</v>
      </c>
      <c r="G232" s="47">
        <v>3.6543209999999999</v>
      </c>
      <c r="H232" s="73">
        <v>3.1700110000000001</v>
      </c>
      <c r="I232" s="73">
        <v>337500</v>
      </c>
    </row>
    <row r="233" spans="1:9" x14ac:dyDescent="0.3">
      <c r="A233" s="72" t="str">
        <f t="shared" si="15"/>
        <v>1993</v>
      </c>
      <c r="B233" s="72" t="str">
        <f t="shared" si="16"/>
        <v>Aug</v>
      </c>
      <c r="C233" s="74">
        <v>34199</v>
      </c>
      <c r="D233" s="47">
        <v>3.5555560000000002</v>
      </c>
      <c r="E233" s="47">
        <v>3.7530860000000001</v>
      </c>
      <c r="F233" s="47">
        <v>3.5555560000000002</v>
      </c>
      <c r="G233" s="47">
        <v>3.7201650000000002</v>
      </c>
      <c r="H233" s="73">
        <v>3.227128</v>
      </c>
      <c r="I233" s="73">
        <v>500100</v>
      </c>
    </row>
    <row r="234" spans="1:9" x14ac:dyDescent="0.3">
      <c r="A234" s="72" t="str">
        <f t="shared" si="15"/>
        <v>1993</v>
      </c>
      <c r="B234" s="72" t="str">
        <f t="shared" si="16"/>
        <v>Aug</v>
      </c>
      <c r="C234" s="74">
        <v>34200</v>
      </c>
      <c r="D234" s="47">
        <v>3.7530860000000001</v>
      </c>
      <c r="E234" s="47">
        <v>3.7860079999999998</v>
      </c>
      <c r="F234" s="47">
        <v>3.6543209999999999</v>
      </c>
      <c r="G234" s="47">
        <v>3.7530860000000001</v>
      </c>
      <c r="H234" s="73">
        <v>3.2556859999999999</v>
      </c>
      <c r="I234" s="73">
        <v>225000</v>
      </c>
    </row>
    <row r="235" spans="1:9" x14ac:dyDescent="0.3">
      <c r="A235" s="72" t="str">
        <f t="shared" si="15"/>
        <v>1993</v>
      </c>
      <c r="B235" s="72" t="str">
        <f t="shared" si="16"/>
        <v>Aug</v>
      </c>
      <c r="C235" s="74">
        <v>34201</v>
      </c>
      <c r="D235" s="47">
        <v>3.6543209999999999</v>
      </c>
      <c r="E235" s="47">
        <v>3.7530860000000001</v>
      </c>
      <c r="F235" s="47">
        <v>3.5555560000000002</v>
      </c>
      <c r="G235" s="47">
        <v>3.6049380000000002</v>
      </c>
      <c r="H235" s="73">
        <v>3.127173</v>
      </c>
      <c r="I235" s="73">
        <v>317200</v>
      </c>
    </row>
    <row r="236" spans="1:9" x14ac:dyDescent="0.3">
      <c r="A236" s="72" t="str">
        <f t="shared" si="15"/>
        <v>1993</v>
      </c>
      <c r="B236" s="72" t="str">
        <f t="shared" si="16"/>
        <v>Aug</v>
      </c>
      <c r="C236" s="74">
        <v>34204</v>
      </c>
      <c r="D236" s="47">
        <v>3.522634</v>
      </c>
      <c r="E236" s="47">
        <v>3.6213989999999998</v>
      </c>
      <c r="F236" s="47">
        <v>3.522634</v>
      </c>
      <c r="G236" s="47">
        <v>3.522634</v>
      </c>
      <c r="H236" s="73">
        <v>3.0557759999999998</v>
      </c>
      <c r="I236" s="73">
        <v>27100</v>
      </c>
    </row>
    <row r="237" spans="1:9" x14ac:dyDescent="0.3">
      <c r="A237" s="72" t="str">
        <f t="shared" si="15"/>
        <v>1993</v>
      </c>
      <c r="B237" s="72" t="str">
        <f t="shared" si="16"/>
        <v>Aug</v>
      </c>
      <c r="C237" s="74">
        <v>34205</v>
      </c>
      <c r="D237" s="47">
        <v>3.6213989999999998</v>
      </c>
      <c r="E237" s="47">
        <v>3.687243</v>
      </c>
      <c r="F237" s="47">
        <v>3.522634</v>
      </c>
      <c r="G237" s="47">
        <v>3.687243</v>
      </c>
      <c r="H237" s="73">
        <v>3.198569</v>
      </c>
      <c r="I237" s="73">
        <v>89200</v>
      </c>
    </row>
    <row r="238" spans="1:9" x14ac:dyDescent="0.3">
      <c r="A238" s="72" t="str">
        <f t="shared" si="15"/>
        <v>1993</v>
      </c>
      <c r="B238" s="72" t="str">
        <f t="shared" si="16"/>
        <v>Aug</v>
      </c>
      <c r="C238" s="74">
        <v>34206</v>
      </c>
      <c r="D238" s="47">
        <v>3.5555560000000002</v>
      </c>
      <c r="E238" s="47">
        <v>3.687243</v>
      </c>
      <c r="F238" s="47">
        <v>3.522634</v>
      </c>
      <c r="G238" s="47">
        <v>3.5555560000000002</v>
      </c>
      <c r="H238" s="73">
        <v>3.0843349999999998</v>
      </c>
      <c r="I238" s="73">
        <v>387600</v>
      </c>
    </row>
    <row r="239" spans="1:9" x14ac:dyDescent="0.3">
      <c r="A239" s="72" t="str">
        <f t="shared" si="15"/>
        <v>1993</v>
      </c>
      <c r="B239" s="72" t="str">
        <f t="shared" si="16"/>
        <v>Aug</v>
      </c>
      <c r="C239" s="74">
        <v>34207</v>
      </c>
      <c r="D239" s="47">
        <v>3.6213989999999998</v>
      </c>
      <c r="E239" s="47">
        <v>3.6213989999999998</v>
      </c>
      <c r="F239" s="47">
        <v>3.522634</v>
      </c>
      <c r="G239" s="47">
        <v>3.5884770000000001</v>
      </c>
      <c r="H239" s="73">
        <v>3.1128930000000001</v>
      </c>
      <c r="I239" s="73">
        <v>210700</v>
      </c>
    </row>
    <row r="240" spans="1:9" x14ac:dyDescent="0.3">
      <c r="A240" s="72" t="str">
        <f t="shared" si="15"/>
        <v>1993</v>
      </c>
      <c r="B240" s="72" t="str">
        <f t="shared" si="16"/>
        <v>Aug</v>
      </c>
      <c r="C240" s="74">
        <v>34208</v>
      </c>
      <c r="D240" s="47">
        <v>3.5884770000000001</v>
      </c>
      <c r="E240" s="47">
        <v>3.7201650000000002</v>
      </c>
      <c r="F240" s="47">
        <v>3.4897119999999999</v>
      </c>
      <c r="G240" s="47">
        <v>3.670782</v>
      </c>
      <c r="H240" s="73">
        <v>3.1842899999999998</v>
      </c>
      <c r="I240" s="73">
        <v>150000</v>
      </c>
    </row>
    <row r="241" spans="1:9" x14ac:dyDescent="0.3">
      <c r="A241" s="72" t="str">
        <f t="shared" si="15"/>
        <v>1993</v>
      </c>
      <c r="B241" s="72" t="str">
        <f t="shared" si="16"/>
        <v>Aug</v>
      </c>
      <c r="C241" s="74">
        <v>34211</v>
      </c>
      <c r="D241" s="47">
        <v>3.687243</v>
      </c>
      <c r="E241" s="47">
        <v>3.8189299999999999</v>
      </c>
      <c r="F241" s="47">
        <v>3.687243</v>
      </c>
      <c r="G241" s="47">
        <v>3.7201650000000002</v>
      </c>
      <c r="H241" s="73">
        <v>3.227128</v>
      </c>
      <c r="I241" s="73">
        <v>232800</v>
      </c>
    </row>
    <row r="242" spans="1:9" x14ac:dyDescent="0.3">
      <c r="A242" s="72" t="str">
        <f t="shared" si="15"/>
        <v>1993</v>
      </c>
      <c r="B242" s="72" t="str">
        <f t="shared" si="16"/>
        <v>Aug</v>
      </c>
      <c r="C242" s="74">
        <v>34212</v>
      </c>
      <c r="D242" s="47">
        <v>3.8189299999999999</v>
      </c>
      <c r="E242" s="47">
        <v>3.9506169999999998</v>
      </c>
      <c r="F242" s="47">
        <v>3.7530860000000001</v>
      </c>
      <c r="G242" s="47">
        <v>3.8847740000000002</v>
      </c>
      <c r="H242" s="73">
        <v>3.3699210000000002</v>
      </c>
      <c r="I242" s="73">
        <v>417300</v>
      </c>
    </row>
    <row r="243" spans="1:9" x14ac:dyDescent="0.3">
      <c r="A243" s="72" t="str">
        <f t="shared" si="15"/>
        <v>1993</v>
      </c>
      <c r="B243" s="72" t="str">
        <f t="shared" si="16"/>
        <v>Sep</v>
      </c>
      <c r="C243" s="74">
        <v>34213</v>
      </c>
      <c r="D243" s="47">
        <v>3.9835389999999999</v>
      </c>
      <c r="E243" s="47">
        <v>3.9835389999999999</v>
      </c>
      <c r="F243" s="47">
        <v>3.8518520000000001</v>
      </c>
      <c r="G243" s="47">
        <v>3.9176959999999998</v>
      </c>
      <c r="H243" s="73">
        <v>3.3984800000000002</v>
      </c>
      <c r="I243" s="73">
        <v>223600</v>
      </c>
    </row>
    <row r="244" spans="1:9" x14ac:dyDescent="0.3">
      <c r="A244" s="72" t="str">
        <f t="shared" si="15"/>
        <v>1993</v>
      </c>
      <c r="B244" s="72" t="str">
        <f t="shared" si="16"/>
        <v>Sep</v>
      </c>
      <c r="C244" s="74">
        <v>34214</v>
      </c>
      <c r="D244" s="47">
        <v>3.9835389999999999</v>
      </c>
      <c r="E244" s="47">
        <v>3.9835389999999999</v>
      </c>
      <c r="F244" s="47">
        <v>3.9176959999999998</v>
      </c>
      <c r="G244" s="47">
        <v>3.9176959999999998</v>
      </c>
      <c r="H244" s="73">
        <v>3.3984800000000002</v>
      </c>
      <c r="I244" s="73">
        <v>42400</v>
      </c>
    </row>
    <row r="245" spans="1:9" x14ac:dyDescent="0.3">
      <c r="A245" s="72" t="str">
        <f t="shared" si="15"/>
        <v>1993</v>
      </c>
      <c r="B245" s="72" t="str">
        <f t="shared" si="16"/>
        <v>Sep</v>
      </c>
      <c r="C245" s="74">
        <v>34215</v>
      </c>
      <c r="D245" s="47">
        <v>3.9835389999999999</v>
      </c>
      <c r="E245" s="47">
        <v>3.9835389999999999</v>
      </c>
      <c r="F245" s="47">
        <v>3.9176959999999998</v>
      </c>
      <c r="G245" s="47">
        <v>3.9176959999999998</v>
      </c>
      <c r="H245" s="73">
        <v>3.3984800000000002</v>
      </c>
      <c r="I245" s="73">
        <v>178200</v>
      </c>
    </row>
    <row r="246" spans="1:9" x14ac:dyDescent="0.3">
      <c r="A246" s="72" t="str">
        <f t="shared" si="15"/>
        <v>1993</v>
      </c>
      <c r="B246" s="72" t="str">
        <f t="shared" si="16"/>
        <v>Sep</v>
      </c>
      <c r="C246" s="74">
        <v>34219</v>
      </c>
      <c r="D246" s="47">
        <v>3.9506169999999998</v>
      </c>
      <c r="E246" s="47">
        <v>3.9506169999999998</v>
      </c>
      <c r="F246" s="47">
        <v>3.7530860000000001</v>
      </c>
      <c r="G246" s="47">
        <v>3.7695470000000002</v>
      </c>
      <c r="H246" s="73">
        <v>3.2699660000000002</v>
      </c>
      <c r="I246" s="73">
        <v>123400</v>
      </c>
    </row>
    <row r="247" spans="1:9" x14ac:dyDescent="0.3">
      <c r="A247" s="72" t="str">
        <f t="shared" si="15"/>
        <v>1993</v>
      </c>
      <c r="B247" s="72" t="str">
        <f t="shared" si="16"/>
        <v>Sep</v>
      </c>
      <c r="C247" s="74">
        <v>34220</v>
      </c>
      <c r="D247" s="47">
        <v>3.687243</v>
      </c>
      <c r="E247" s="47">
        <v>3.687243</v>
      </c>
      <c r="F247" s="47">
        <v>3.5555560000000002</v>
      </c>
      <c r="G247" s="47">
        <v>3.5884770000000001</v>
      </c>
      <c r="H247" s="73">
        <v>3.1128930000000001</v>
      </c>
      <c r="I247" s="73">
        <v>990400</v>
      </c>
    </row>
    <row r="248" spans="1:9" x14ac:dyDescent="0.3">
      <c r="A248" s="72" t="str">
        <f t="shared" si="15"/>
        <v>1993</v>
      </c>
      <c r="B248" s="72" t="str">
        <f t="shared" si="16"/>
        <v>Sep</v>
      </c>
      <c r="C248" s="74">
        <v>34221</v>
      </c>
      <c r="D248" s="47">
        <v>3.6213989999999998</v>
      </c>
      <c r="E248" s="47">
        <v>3.6213989999999998</v>
      </c>
      <c r="F248" s="47">
        <v>3.5555560000000002</v>
      </c>
      <c r="G248" s="47">
        <v>3.6213989999999998</v>
      </c>
      <c r="H248" s="73">
        <v>3.1414520000000001</v>
      </c>
      <c r="I248" s="73">
        <v>36600</v>
      </c>
    </row>
    <row r="249" spans="1:9" x14ac:dyDescent="0.3">
      <c r="A249" s="72" t="str">
        <f t="shared" si="15"/>
        <v>1993</v>
      </c>
      <c r="B249" s="72" t="str">
        <f t="shared" si="16"/>
        <v>Sep</v>
      </c>
      <c r="C249" s="74">
        <v>34222</v>
      </c>
      <c r="D249" s="47">
        <v>3.6213989999999998</v>
      </c>
      <c r="E249" s="47">
        <v>3.6213989999999998</v>
      </c>
      <c r="F249" s="47">
        <v>3.390946</v>
      </c>
      <c r="G249" s="47">
        <v>3.522634</v>
      </c>
      <c r="H249" s="73">
        <v>3.0557759999999998</v>
      </c>
      <c r="I249" s="73">
        <v>1537200</v>
      </c>
    </row>
    <row r="250" spans="1:9" x14ac:dyDescent="0.3">
      <c r="A250" s="72" t="str">
        <f t="shared" si="15"/>
        <v>1993</v>
      </c>
      <c r="B250" s="72" t="str">
        <f t="shared" si="16"/>
        <v>Sep</v>
      </c>
      <c r="C250" s="74">
        <v>34225</v>
      </c>
      <c r="D250" s="47">
        <v>3.5884770000000001</v>
      </c>
      <c r="E250" s="47">
        <v>3.6543209999999999</v>
      </c>
      <c r="F250" s="47">
        <v>3.5720160000000001</v>
      </c>
      <c r="G250" s="47">
        <v>3.6543209999999999</v>
      </c>
      <c r="H250" s="73">
        <v>3.1700110000000001</v>
      </c>
      <c r="I250" s="73">
        <v>171400</v>
      </c>
    </row>
    <row r="251" spans="1:9" x14ac:dyDescent="0.3">
      <c r="A251" s="72" t="str">
        <f t="shared" si="15"/>
        <v>1993</v>
      </c>
      <c r="B251" s="72" t="str">
        <f t="shared" si="16"/>
        <v>Sep</v>
      </c>
      <c r="C251" s="74">
        <v>34226</v>
      </c>
      <c r="D251" s="47">
        <v>3.5555560000000002</v>
      </c>
      <c r="E251" s="47">
        <v>3.6543209999999999</v>
      </c>
      <c r="F251" s="47">
        <v>3.522634</v>
      </c>
      <c r="G251" s="47">
        <v>3.5884770000000001</v>
      </c>
      <c r="H251" s="73">
        <v>3.1128930000000001</v>
      </c>
      <c r="I251" s="73">
        <v>350500</v>
      </c>
    </row>
    <row r="252" spans="1:9" x14ac:dyDescent="0.3">
      <c r="A252" s="72" t="str">
        <f t="shared" si="15"/>
        <v>1993</v>
      </c>
      <c r="B252" s="72" t="str">
        <f t="shared" si="16"/>
        <v>Sep</v>
      </c>
      <c r="C252" s="74">
        <v>34227</v>
      </c>
      <c r="D252" s="47">
        <v>3.522634</v>
      </c>
      <c r="E252" s="47">
        <v>3.5555560000000002</v>
      </c>
      <c r="F252" s="47">
        <v>3.4567899999999998</v>
      </c>
      <c r="G252" s="47">
        <v>3.4567899999999998</v>
      </c>
      <c r="H252" s="73">
        <v>2.998659</v>
      </c>
      <c r="I252" s="73">
        <v>503100</v>
      </c>
    </row>
    <row r="253" spans="1:9" x14ac:dyDescent="0.3">
      <c r="A253" s="72" t="str">
        <f t="shared" si="15"/>
        <v>1993</v>
      </c>
      <c r="B253" s="72" t="str">
        <f t="shared" si="16"/>
        <v>Sep</v>
      </c>
      <c r="C253" s="74">
        <v>34228</v>
      </c>
      <c r="D253" s="47">
        <v>3.5555560000000002</v>
      </c>
      <c r="E253" s="47">
        <v>3.6213989999999998</v>
      </c>
      <c r="F253" s="47">
        <v>3.4567899999999998</v>
      </c>
      <c r="G253" s="47">
        <v>3.5390950000000001</v>
      </c>
      <c r="H253" s="73">
        <v>3.070055</v>
      </c>
      <c r="I253" s="73">
        <v>1474300</v>
      </c>
    </row>
    <row r="254" spans="1:9" x14ac:dyDescent="0.3">
      <c r="A254" s="72" t="str">
        <f t="shared" si="15"/>
        <v>1993</v>
      </c>
      <c r="B254" s="72" t="str">
        <f t="shared" si="16"/>
        <v>Sep</v>
      </c>
      <c r="C254" s="74">
        <v>34229</v>
      </c>
      <c r="D254" s="47">
        <v>3.5390950000000001</v>
      </c>
      <c r="E254" s="47">
        <v>3.6543209999999999</v>
      </c>
      <c r="F254" s="47">
        <v>3.506173</v>
      </c>
      <c r="G254" s="47">
        <v>3.6213989999999998</v>
      </c>
      <c r="H254" s="73">
        <v>3.1414520000000001</v>
      </c>
      <c r="I254" s="73">
        <v>294400</v>
      </c>
    </row>
    <row r="255" spans="1:9" x14ac:dyDescent="0.3">
      <c r="A255" s="72" t="str">
        <f t="shared" si="15"/>
        <v>1993</v>
      </c>
      <c r="B255" s="72" t="str">
        <f t="shared" si="16"/>
        <v>Sep</v>
      </c>
      <c r="C255" s="74">
        <v>34232</v>
      </c>
      <c r="D255" s="47">
        <v>3.6543209999999999</v>
      </c>
      <c r="E255" s="47">
        <v>3.6543209999999999</v>
      </c>
      <c r="F255" s="47">
        <v>3.5555560000000002</v>
      </c>
      <c r="G255" s="47">
        <v>3.5555560000000002</v>
      </c>
      <c r="H255" s="73">
        <v>3.0843349999999998</v>
      </c>
      <c r="I255" s="73">
        <v>50500</v>
      </c>
    </row>
    <row r="256" spans="1:9" x14ac:dyDescent="0.3">
      <c r="A256" s="72" t="str">
        <f t="shared" si="15"/>
        <v>1993</v>
      </c>
      <c r="B256" s="72" t="str">
        <f t="shared" si="16"/>
        <v>Sep</v>
      </c>
      <c r="C256" s="74">
        <v>34233</v>
      </c>
      <c r="D256" s="47">
        <v>3.6213989999999998</v>
      </c>
      <c r="E256" s="47">
        <v>3.6213989999999998</v>
      </c>
      <c r="F256" s="47">
        <v>3.4897119999999999</v>
      </c>
      <c r="G256" s="47">
        <v>3.5555560000000002</v>
      </c>
      <c r="H256" s="73">
        <v>3.0843349999999998</v>
      </c>
      <c r="I256" s="73">
        <v>121600</v>
      </c>
    </row>
    <row r="257" spans="1:9" x14ac:dyDescent="0.3">
      <c r="A257" s="72" t="str">
        <f t="shared" si="15"/>
        <v>1993</v>
      </c>
      <c r="B257" s="72" t="str">
        <f t="shared" si="16"/>
        <v>Sep</v>
      </c>
      <c r="C257" s="74">
        <v>34234</v>
      </c>
      <c r="D257" s="47">
        <v>3.5555560000000002</v>
      </c>
      <c r="E257" s="47">
        <v>3.5555560000000002</v>
      </c>
      <c r="F257" s="47">
        <v>3.4897119999999999</v>
      </c>
      <c r="G257" s="47">
        <v>3.4897119999999999</v>
      </c>
      <c r="H257" s="73">
        <v>3.0272169999999998</v>
      </c>
      <c r="I257" s="73">
        <v>19500</v>
      </c>
    </row>
    <row r="258" spans="1:9" x14ac:dyDescent="0.3">
      <c r="A258" s="72" t="str">
        <f t="shared" si="15"/>
        <v>1993</v>
      </c>
      <c r="B258" s="72" t="str">
        <f t="shared" si="16"/>
        <v>Sep</v>
      </c>
      <c r="C258" s="74">
        <v>34235</v>
      </c>
      <c r="D258" s="47">
        <v>3.4897119999999999</v>
      </c>
      <c r="E258" s="47">
        <v>3.9506169999999998</v>
      </c>
      <c r="F258" s="47">
        <v>3.4897119999999999</v>
      </c>
      <c r="G258" s="47">
        <v>3.835391</v>
      </c>
      <c r="H258" s="73">
        <v>3.3270840000000002</v>
      </c>
      <c r="I258" s="73">
        <v>498100</v>
      </c>
    </row>
    <row r="259" spans="1:9" x14ac:dyDescent="0.3">
      <c r="A259" s="72" t="str">
        <f t="shared" ref="A259:A322" si="17">TEXT(C259,"YYYY")</f>
        <v>1993</v>
      </c>
      <c r="B259" s="72" t="str">
        <f t="shared" ref="B259:B322" si="18">TEXT(C259,"MMM")</f>
        <v>Sep</v>
      </c>
      <c r="C259" s="74">
        <v>34236</v>
      </c>
      <c r="D259" s="47">
        <v>3.6213989999999998</v>
      </c>
      <c r="E259" s="47">
        <v>3.687243</v>
      </c>
      <c r="F259" s="47">
        <v>3.358025</v>
      </c>
      <c r="G259" s="47">
        <v>3.4238680000000001</v>
      </c>
      <c r="H259" s="73">
        <v>2.9701</v>
      </c>
      <c r="I259" s="73">
        <v>5487700</v>
      </c>
    </row>
    <row r="260" spans="1:9" x14ac:dyDescent="0.3">
      <c r="A260" s="72" t="str">
        <f t="shared" si="17"/>
        <v>1993</v>
      </c>
      <c r="B260" s="72" t="str">
        <f t="shared" si="18"/>
        <v>Sep</v>
      </c>
      <c r="C260" s="74">
        <v>34239</v>
      </c>
      <c r="D260" s="47">
        <v>3.522634</v>
      </c>
      <c r="E260" s="47">
        <v>3.6213989999999998</v>
      </c>
      <c r="F260" s="47">
        <v>3.4567899999999998</v>
      </c>
      <c r="G260" s="47">
        <v>3.6213989999999998</v>
      </c>
      <c r="H260" s="73">
        <v>3.1414520000000001</v>
      </c>
      <c r="I260" s="73">
        <v>1490400</v>
      </c>
    </row>
    <row r="261" spans="1:9" x14ac:dyDescent="0.3">
      <c r="A261" s="72" t="str">
        <f t="shared" si="17"/>
        <v>1993</v>
      </c>
      <c r="B261" s="72" t="str">
        <f t="shared" si="18"/>
        <v>Sep</v>
      </c>
      <c r="C261" s="74">
        <v>34240</v>
      </c>
      <c r="D261" s="47">
        <v>3.6213989999999998</v>
      </c>
      <c r="E261" s="47">
        <v>3.7860079999999998</v>
      </c>
      <c r="F261" s="47">
        <v>3.6213989999999998</v>
      </c>
      <c r="G261" s="47">
        <v>3.6543209999999999</v>
      </c>
      <c r="H261" s="73">
        <v>3.1700110000000001</v>
      </c>
      <c r="I261" s="73">
        <v>548700</v>
      </c>
    </row>
    <row r="262" spans="1:9" x14ac:dyDescent="0.3">
      <c r="A262" s="72" t="str">
        <f t="shared" si="17"/>
        <v>1993</v>
      </c>
      <c r="B262" s="72" t="str">
        <f t="shared" si="18"/>
        <v>Sep</v>
      </c>
      <c r="C262" s="74">
        <v>34241</v>
      </c>
      <c r="D262" s="47">
        <v>3.687243</v>
      </c>
      <c r="E262" s="47">
        <v>3.835391</v>
      </c>
      <c r="F262" s="47">
        <v>3.6213989999999998</v>
      </c>
      <c r="G262" s="47">
        <v>3.835391</v>
      </c>
      <c r="H262" s="73">
        <v>3.3270840000000002</v>
      </c>
      <c r="I262" s="73">
        <v>1144000</v>
      </c>
    </row>
    <row r="263" spans="1:9" x14ac:dyDescent="0.3">
      <c r="A263" s="72" t="str">
        <f t="shared" si="17"/>
        <v>1993</v>
      </c>
      <c r="B263" s="72" t="str">
        <f t="shared" si="18"/>
        <v>Sep</v>
      </c>
      <c r="C263" s="74">
        <v>34242</v>
      </c>
      <c r="D263" s="47">
        <v>3.8847740000000002</v>
      </c>
      <c r="E263" s="47">
        <v>3.8847740000000002</v>
      </c>
      <c r="F263" s="47">
        <v>3.8189299999999999</v>
      </c>
      <c r="G263" s="47">
        <v>3.8189299999999999</v>
      </c>
      <c r="H263" s="73">
        <v>3.3128039999999999</v>
      </c>
      <c r="I263" s="73">
        <v>630000</v>
      </c>
    </row>
    <row r="264" spans="1:9" x14ac:dyDescent="0.3">
      <c r="A264" s="72" t="str">
        <f t="shared" si="17"/>
        <v>1993</v>
      </c>
      <c r="B264" s="72" t="str">
        <f t="shared" si="18"/>
        <v>Oct</v>
      </c>
      <c r="C264" s="74">
        <v>34243</v>
      </c>
      <c r="D264" s="47">
        <v>3.8847740000000002</v>
      </c>
      <c r="E264" s="47">
        <v>3.8847740000000002</v>
      </c>
      <c r="F264" s="47">
        <v>3.7530860000000001</v>
      </c>
      <c r="G264" s="47">
        <v>3.8189299999999999</v>
      </c>
      <c r="H264" s="73">
        <v>3.3128039999999999</v>
      </c>
      <c r="I264" s="73">
        <v>191200</v>
      </c>
    </row>
    <row r="265" spans="1:9" x14ac:dyDescent="0.3">
      <c r="A265" s="72" t="str">
        <f t="shared" si="17"/>
        <v>1993</v>
      </c>
      <c r="B265" s="72" t="str">
        <f t="shared" si="18"/>
        <v>Oct</v>
      </c>
      <c r="C265" s="74">
        <v>34246</v>
      </c>
      <c r="D265" s="47">
        <v>3.8518520000000001</v>
      </c>
      <c r="E265" s="47">
        <v>3.8518520000000001</v>
      </c>
      <c r="F265" s="47">
        <v>3.7860079999999998</v>
      </c>
      <c r="G265" s="47">
        <v>3.8518520000000001</v>
      </c>
      <c r="H265" s="73">
        <v>3.3413629999999999</v>
      </c>
      <c r="I265" s="73">
        <v>371800</v>
      </c>
    </row>
    <row r="266" spans="1:9" x14ac:dyDescent="0.3">
      <c r="A266" s="72" t="str">
        <f t="shared" si="17"/>
        <v>1993</v>
      </c>
      <c r="B266" s="72" t="str">
        <f t="shared" si="18"/>
        <v>Oct</v>
      </c>
      <c r="C266" s="74">
        <v>34247</v>
      </c>
      <c r="D266" s="47">
        <v>3.8518520000000001</v>
      </c>
      <c r="E266" s="47">
        <v>3.8518520000000001</v>
      </c>
      <c r="F266" s="47">
        <v>3.7860079999999998</v>
      </c>
      <c r="G266" s="47">
        <v>3.8189299999999999</v>
      </c>
      <c r="H266" s="73">
        <v>3.3128039999999999</v>
      </c>
      <c r="I266" s="73">
        <v>279400</v>
      </c>
    </row>
    <row r="267" spans="1:9" x14ac:dyDescent="0.3">
      <c r="A267" s="72" t="str">
        <f t="shared" si="17"/>
        <v>1993</v>
      </c>
      <c r="B267" s="72" t="str">
        <f t="shared" si="18"/>
        <v>Oct</v>
      </c>
      <c r="C267" s="74">
        <v>34248</v>
      </c>
      <c r="D267" s="47">
        <v>3.7860079999999998</v>
      </c>
      <c r="E267" s="47">
        <v>3.8847740000000002</v>
      </c>
      <c r="F267" s="47">
        <v>3.7201650000000002</v>
      </c>
      <c r="G267" s="47">
        <v>3.8189299999999999</v>
      </c>
      <c r="H267" s="73">
        <v>3.3128039999999999</v>
      </c>
      <c r="I267" s="73">
        <v>472600</v>
      </c>
    </row>
    <row r="268" spans="1:9" x14ac:dyDescent="0.3">
      <c r="A268" s="72" t="str">
        <f t="shared" si="17"/>
        <v>1993</v>
      </c>
      <c r="B268" s="72" t="str">
        <f t="shared" si="18"/>
        <v>Oct</v>
      </c>
      <c r="C268" s="74">
        <v>34249</v>
      </c>
      <c r="D268" s="47">
        <v>3.6543209999999999</v>
      </c>
      <c r="E268" s="47">
        <v>3.6543209999999999</v>
      </c>
      <c r="F268" s="47">
        <v>3.522634</v>
      </c>
      <c r="G268" s="47">
        <v>3.6213989999999998</v>
      </c>
      <c r="H268" s="73">
        <v>3.1414520000000001</v>
      </c>
      <c r="I268" s="73">
        <v>643900</v>
      </c>
    </row>
    <row r="269" spans="1:9" x14ac:dyDescent="0.3">
      <c r="A269" s="72" t="str">
        <f t="shared" si="17"/>
        <v>1993</v>
      </c>
      <c r="B269" s="72" t="str">
        <f t="shared" si="18"/>
        <v>Oct</v>
      </c>
      <c r="C269" s="74">
        <v>34250</v>
      </c>
      <c r="D269" s="47">
        <v>3.5884770000000001</v>
      </c>
      <c r="E269" s="47">
        <v>3.6543209999999999</v>
      </c>
      <c r="F269" s="47">
        <v>3.5884770000000001</v>
      </c>
      <c r="G269" s="47">
        <v>3.6543209999999999</v>
      </c>
      <c r="H269" s="73">
        <v>3.1700110000000001</v>
      </c>
      <c r="I269" s="73">
        <v>46800</v>
      </c>
    </row>
    <row r="270" spans="1:9" x14ac:dyDescent="0.3">
      <c r="A270" s="72" t="str">
        <f t="shared" si="17"/>
        <v>1993</v>
      </c>
      <c r="B270" s="72" t="str">
        <f t="shared" si="18"/>
        <v>Oct</v>
      </c>
      <c r="C270" s="74">
        <v>34253</v>
      </c>
      <c r="D270" s="47">
        <v>3.6543209999999999</v>
      </c>
      <c r="E270" s="47">
        <v>3.6543209999999999</v>
      </c>
      <c r="F270" s="47">
        <v>3.522634</v>
      </c>
      <c r="G270" s="47">
        <v>3.6543209999999999</v>
      </c>
      <c r="H270" s="73">
        <v>3.1700110000000001</v>
      </c>
      <c r="I270" s="73">
        <v>235800</v>
      </c>
    </row>
    <row r="271" spans="1:9" x14ac:dyDescent="0.3">
      <c r="A271" s="72" t="str">
        <f t="shared" si="17"/>
        <v>1993</v>
      </c>
      <c r="B271" s="72" t="str">
        <f t="shared" si="18"/>
        <v>Oct</v>
      </c>
      <c r="C271" s="74">
        <v>34254</v>
      </c>
      <c r="D271" s="47">
        <v>3.6543209999999999</v>
      </c>
      <c r="E271" s="47">
        <v>3.6543209999999999</v>
      </c>
      <c r="F271" s="47">
        <v>3.5884770000000001</v>
      </c>
      <c r="G271" s="47">
        <v>3.6213989999999998</v>
      </c>
      <c r="H271" s="73">
        <v>3.1414520000000001</v>
      </c>
      <c r="I271" s="73">
        <v>475800</v>
      </c>
    </row>
    <row r="272" spans="1:9" x14ac:dyDescent="0.3">
      <c r="A272" s="72" t="str">
        <f t="shared" si="17"/>
        <v>1993</v>
      </c>
      <c r="B272" s="72" t="str">
        <f t="shared" si="18"/>
        <v>Oct</v>
      </c>
      <c r="C272" s="74">
        <v>34255</v>
      </c>
      <c r="D272" s="47">
        <v>3.5884770000000001</v>
      </c>
      <c r="E272" s="47">
        <v>3.7530860000000001</v>
      </c>
      <c r="F272" s="47">
        <v>3.5884770000000001</v>
      </c>
      <c r="G272" s="47">
        <v>3.7366250000000001</v>
      </c>
      <c r="H272" s="73">
        <v>3.2414070000000001</v>
      </c>
      <c r="I272" s="73">
        <v>1055200</v>
      </c>
    </row>
    <row r="273" spans="1:9" x14ac:dyDescent="0.3">
      <c r="A273" s="72" t="str">
        <f t="shared" si="17"/>
        <v>1993</v>
      </c>
      <c r="B273" s="72" t="str">
        <f t="shared" si="18"/>
        <v>Oct</v>
      </c>
      <c r="C273" s="74">
        <v>34256</v>
      </c>
      <c r="D273" s="47">
        <v>3.7860079999999998</v>
      </c>
      <c r="E273" s="47">
        <v>3.7860079999999998</v>
      </c>
      <c r="F273" s="47">
        <v>3.687243</v>
      </c>
      <c r="G273" s="47">
        <v>3.7530860000000001</v>
      </c>
      <c r="H273" s="73">
        <v>3.2556859999999999</v>
      </c>
      <c r="I273" s="73">
        <v>38400</v>
      </c>
    </row>
    <row r="274" spans="1:9" x14ac:dyDescent="0.3">
      <c r="A274" s="72" t="str">
        <f t="shared" si="17"/>
        <v>1993</v>
      </c>
      <c r="B274" s="72" t="str">
        <f t="shared" si="18"/>
        <v>Oct</v>
      </c>
      <c r="C274" s="74">
        <v>34257</v>
      </c>
      <c r="D274" s="47">
        <v>3.687243</v>
      </c>
      <c r="E274" s="47">
        <v>3.7860079999999998</v>
      </c>
      <c r="F274" s="47">
        <v>3.687243</v>
      </c>
      <c r="G274" s="47">
        <v>3.7201650000000002</v>
      </c>
      <c r="H274" s="73">
        <v>3.227128</v>
      </c>
      <c r="I274" s="73">
        <v>224700</v>
      </c>
    </row>
    <row r="275" spans="1:9" x14ac:dyDescent="0.3">
      <c r="A275" s="72" t="str">
        <f t="shared" si="17"/>
        <v>1993</v>
      </c>
      <c r="B275" s="72" t="str">
        <f t="shared" si="18"/>
        <v>Oct</v>
      </c>
      <c r="C275" s="74">
        <v>34260</v>
      </c>
      <c r="D275" s="47">
        <v>3.7860079999999998</v>
      </c>
      <c r="E275" s="47">
        <v>4.0164609999999996</v>
      </c>
      <c r="F275" s="47">
        <v>3.7201650000000002</v>
      </c>
      <c r="G275" s="47">
        <v>3.9506169999999998</v>
      </c>
      <c r="H275" s="73">
        <v>3.427038</v>
      </c>
      <c r="I275" s="73">
        <v>392100</v>
      </c>
    </row>
    <row r="276" spans="1:9" x14ac:dyDescent="0.3">
      <c r="A276" s="72" t="str">
        <f t="shared" si="17"/>
        <v>1993</v>
      </c>
      <c r="B276" s="72" t="str">
        <f t="shared" si="18"/>
        <v>Oct</v>
      </c>
      <c r="C276" s="74">
        <v>34261</v>
      </c>
      <c r="D276" s="47">
        <v>3.9835389999999999</v>
      </c>
      <c r="E276" s="47">
        <v>3.9835389999999999</v>
      </c>
      <c r="F276" s="47">
        <v>3.8518520000000001</v>
      </c>
      <c r="G276" s="47">
        <v>3.8847740000000002</v>
      </c>
      <c r="H276" s="73">
        <v>3.3699210000000002</v>
      </c>
      <c r="I276" s="73">
        <v>549600</v>
      </c>
    </row>
    <row r="277" spans="1:9" x14ac:dyDescent="0.3">
      <c r="A277" s="72" t="str">
        <f t="shared" si="17"/>
        <v>1993</v>
      </c>
      <c r="B277" s="72" t="str">
        <f t="shared" si="18"/>
        <v>Oct</v>
      </c>
      <c r="C277" s="74">
        <v>34262</v>
      </c>
      <c r="D277" s="47">
        <v>3.8847740000000002</v>
      </c>
      <c r="E277" s="47">
        <v>3.9506169999999998</v>
      </c>
      <c r="F277" s="47">
        <v>3.8189299999999999</v>
      </c>
      <c r="G277" s="47">
        <v>3.8847740000000002</v>
      </c>
      <c r="H277" s="73">
        <v>3.3699210000000002</v>
      </c>
      <c r="I277" s="73">
        <v>307900</v>
      </c>
    </row>
    <row r="278" spans="1:9" x14ac:dyDescent="0.3">
      <c r="A278" s="72" t="str">
        <f t="shared" si="17"/>
        <v>1993</v>
      </c>
      <c r="B278" s="72" t="str">
        <f t="shared" si="18"/>
        <v>Oct</v>
      </c>
      <c r="C278" s="74">
        <v>34263</v>
      </c>
      <c r="D278" s="47">
        <v>3.8518520000000001</v>
      </c>
      <c r="E278" s="47">
        <v>3.9176959999999998</v>
      </c>
      <c r="F278" s="47">
        <v>3.8189299999999999</v>
      </c>
      <c r="G278" s="47">
        <v>3.8189299999999999</v>
      </c>
      <c r="H278" s="73">
        <v>3.3128039999999999</v>
      </c>
      <c r="I278" s="73">
        <v>369400</v>
      </c>
    </row>
    <row r="279" spans="1:9" x14ac:dyDescent="0.3">
      <c r="A279" s="72" t="str">
        <f t="shared" si="17"/>
        <v>1993</v>
      </c>
      <c r="B279" s="72" t="str">
        <f t="shared" si="18"/>
        <v>Oct</v>
      </c>
      <c r="C279" s="74">
        <v>34264</v>
      </c>
      <c r="D279" s="47">
        <v>3.8189299999999999</v>
      </c>
      <c r="E279" s="47">
        <v>3.8189299999999999</v>
      </c>
      <c r="F279" s="47">
        <v>3.6213989999999998</v>
      </c>
      <c r="G279" s="47">
        <v>3.6543209999999999</v>
      </c>
      <c r="H279" s="73">
        <v>3.1700110000000001</v>
      </c>
      <c r="I279" s="73">
        <v>509100</v>
      </c>
    </row>
    <row r="280" spans="1:9" x14ac:dyDescent="0.3">
      <c r="A280" s="72" t="str">
        <f t="shared" si="17"/>
        <v>1993</v>
      </c>
      <c r="B280" s="72" t="str">
        <f t="shared" si="18"/>
        <v>Oct</v>
      </c>
      <c r="C280" s="74">
        <v>34267</v>
      </c>
      <c r="D280" s="47">
        <v>3.6213989999999998</v>
      </c>
      <c r="E280" s="47">
        <v>3.9506169999999998</v>
      </c>
      <c r="F280" s="47">
        <v>3.4567899999999998</v>
      </c>
      <c r="G280" s="47">
        <v>3.835391</v>
      </c>
      <c r="H280" s="73">
        <v>3.3270840000000002</v>
      </c>
      <c r="I280" s="73">
        <v>1431900</v>
      </c>
    </row>
    <row r="281" spans="1:9" x14ac:dyDescent="0.3">
      <c r="A281" s="72" t="str">
        <f t="shared" si="17"/>
        <v>1993</v>
      </c>
      <c r="B281" s="72" t="str">
        <f t="shared" si="18"/>
        <v>Oct</v>
      </c>
      <c r="C281" s="74">
        <v>34268</v>
      </c>
      <c r="D281" s="47">
        <v>3.9176959999999998</v>
      </c>
      <c r="E281" s="47">
        <v>3.9176959999999998</v>
      </c>
      <c r="F281" s="47">
        <v>3.5555560000000002</v>
      </c>
      <c r="G281" s="47">
        <v>3.687243</v>
      </c>
      <c r="H281" s="73">
        <v>3.198569</v>
      </c>
      <c r="I281" s="73">
        <v>730900</v>
      </c>
    </row>
    <row r="282" spans="1:9" x14ac:dyDescent="0.3">
      <c r="A282" s="72" t="str">
        <f t="shared" si="17"/>
        <v>1993</v>
      </c>
      <c r="B282" s="72" t="str">
        <f t="shared" si="18"/>
        <v>Oct</v>
      </c>
      <c r="C282" s="74">
        <v>34269</v>
      </c>
      <c r="D282" s="47">
        <v>3.7201650000000002</v>
      </c>
      <c r="E282" s="47">
        <v>3.7201650000000002</v>
      </c>
      <c r="F282" s="47">
        <v>3.6213989999999998</v>
      </c>
      <c r="G282" s="47">
        <v>3.6213989999999998</v>
      </c>
      <c r="H282" s="73">
        <v>3.1414520000000001</v>
      </c>
      <c r="I282" s="73">
        <v>226800</v>
      </c>
    </row>
    <row r="283" spans="1:9" x14ac:dyDescent="0.3">
      <c r="A283" s="72" t="str">
        <f t="shared" si="17"/>
        <v>1993</v>
      </c>
      <c r="B283" s="72" t="str">
        <f t="shared" si="18"/>
        <v>Oct</v>
      </c>
      <c r="C283" s="74">
        <v>34270</v>
      </c>
      <c r="D283" s="47">
        <v>3.7201650000000002</v>
      </c>
      <c r="E283" s="47">
        <v>3.9176959999999998</v>
      </c>
      <c r="F283" s="47">
        <v>3.670782</v>
      </c>
      <c r="G283" s="47">
        <v>3.8847740000000002</v>
      </c>
      <c r="H283" s="73">
        <v>3.3699210000000002</v>
      </c>
      <c r="I283" s="73">
        <v>795700</v>
      </c>
    </row>
    <row r="284" spans="1:9" x14ac:dyDescent="0.3">
      <c r="A284" s="72" t="str">
        <f t="shared" si="17"/>
        <v>1993</v>
      </c>
      <c r="B284" s="72" t="str">
        <f t="shared" si="18"/>
        <v>Oct</v>
      </c>
      <c r="C284" s="74">
        <v>34271</v>
      </c>
      <c r="D284" s="47">
        <v>3.8847740000000002</v>
      </c>
      <c r="E284" s="47">
        <v>3.9176959999999998</v>
      </c>
      <c r="F284" s="47">
        <v>3.8189299999999999</v>
      </c>
      <c r="G284" s="47">
        <v>3.8518520000000001</v>
      </c>
      <c r="H284" s="73">
        <v>3.3413629999999999</v>
      </c>
      <c r="I284" s="73">
        <v>159300</v>
      </c>
    </row>
    <row r="285" spans="1:9" x14ac:dyDescent="0.3">
      <c r="A285" s="72" t="str">
        <f t="shared" si="17"/>
        <v>1993</v>
      </c>
      <c r="B285" s="72" t="str">
        <f t="shared" si="18"/>
        <v>Nov</v>
      </c>
      <c r="C285" s="74">
        <v>34274</v>
      </c>
      <c r="D285" s="47">
        <v>3.9176959999999998</v>
      </c>
      <c r="E285" s="47">
        <v>3.9176959999999998</v>
      </c>
      <c r="F285" s="47">
        <v>3.8189299999999999</v>
      </c>
      <c r="G285" s="47">
        <v>3.8518520000000001</v>
      </c>
      <c r="H285" s="73">
        <v>3.3413629999999999</v>
      </c>
      <c r="I285" s="73">
        <v>271500</v>
      </c>
    </row>
    <row r="286" spans="1:9" x14ac:dyDescent="0.3">
      <c r="A286" s="72" t="str">
        <f t="shared" si="17"/>
        <v>1993</v>
      </c>
      <c r="B286" s="72" t="str">
        <f t="shared" si="18"/>
        <v>Nov</v>
      </c>
      <c r="C286" s="74">
        <v>34275</v>
      </c>
      <c r="D286" s="47">
        <v>3.9176959999999998</v>
      </c>
      <c r="E286" s="47">
        <v>3.9176959999999998</v>
      </c>
      <c r="F286" s="47">
        <v>3.7530860000000001</v>
      </c>
      <c r="G286" s="47">
        <v>3.9176959999999998</v>
      </c>
      <c r="H286" s="73">
        <v>3.3984800000000002</v>
      </c>
      <c r="I286" s="73">
        <v>438700</v>
      </c>
    </row>
    <row r="287" spans="1:9" x14ac:dyDescent="0.3">
      <c r="A287" s="72" t="str">
        <f t="shared" si="17"/>
        <v>1993</v>
      </c>
      <c r="B287" s="72" t="str">
        <f t="shared" si="18"/>
        <v>Nov</v>
      </c>
      <c r="C287" s="74">
        <v>34276</v>
      </c>
      <c r="D287" s="47">
        <v>3.9176959999999998</v>
      </c>
      <c r="E287" s="47">
        <v>3.9176959999999998</v>
      </c>
      <c r="F287" s="47">
        <v>3.8189299999999999</v>
      </c>
      <c r="G287" s="47">
        <v>3.8189299999999999</v>
      </c>
      <c r="H287" s="73">
        <v>3.3128039999999999</v>
      </c>
      <c r="I287" s="73">
        <v>109500</v>
      </c>
    </row>
    <row r="288" spans="1:9" x14ac:dyDescent="0.3">
      <c r="A288" s="72" t="str">
        <f t="shared" si="17"/>
        <v>1993</v>
      </c>
      <c r="B288" s="72" t="str">
        <f t="shared" si="18"/>
        <v>Nov</v>
      </c>
      <c r="C288" s="74">
        <v>34277</v>
      </c>
      <c r="D288" s="47">
        <v>3.7860079999999998</v>
      </c>
      <c r="E288" s="47">
        <v>3.8847740000000002</v>
      </c>
      <c r="F288" s="47">
        <v>3.5884770000000001</v>
      </c>
      <c r="G288" s="47">
        <v>3.6213989999999998</v>
      </c>
      <c r="H288" s="73">
        <v>3.1414520000000001</v>
      </c>
      <c r="I288" s="73">
        <v>280800</v>
      </c>
    </row>
    <row r="289" spans="1:9" x14ac:dyDescent="0.3">
      <c r="A289" s="72" t="str">
        <f t="shared" si="17"/>
        <v>1993</v>
      </c>
      <c r="B289" s="72" t="str">
        <f t="shared" si="18"/>
        <v>Nov</v>
      </c>
      <c r="C289" s="74">
        <v>34278</v>
      </c>
      <c r="D289" s="47">
        <v>3.6543209999999999</v>
      </c>
      <c r="E289" s="47">
        <v>3.7530860000000001</v>
      </c>
      <c r="F289" s="47">
        <v>3.5884770000000001</v>
      </c>
      <c r="G289" s="47">
        <v>3.7530860000000001</v>
      </c>
      <c r="H289" s="73">
        <v>3.2556859999999999</v>
      </c>
      <c r="I289" s="73">
        <v>161200</v>
      </c>
    </row>
    <row r="290" spans="1:9" x14ac:dyDescent="0.3">
      <c r="A290" s="72" t="str">
        <f t="shared" si="17"/>
        <v>1993</v>
      </c>
      <c r="B290" s="72" t="str">
        <f t="shared" si="18"/>
        <v>Nov</v>
      </c>
      <c r="C290" s="74">
        <v>34281</v>
      </c>
      <c r="D290" s="47">
        <v>3.7530860000000001</v>
      </c>
      <c r="E290" s="47">
        <v>3.9176959999999998</v>
      </c>
      <c r="F290" s="47">
        <v>3.687243</v>
      </c>
      <c r="G290" s="47">
        <v>3.8683130000000001</v>
      </c>
      <c r="H290" s="73">
        <v>3.355642</v>
      </c>
      <c r="I290" s="73">
        <v>395100</v>
      </c>
    </row>
    <row r="291" spans="1:9" x14ac:dyDescent="0.3">
      <c r="A291" s="72" t="str">
        <f t="shared" si="17"/>
        <v>1993</v>
      </c>
      <c r="B291" s="72" t="str">
        <f t="shared" si="18"/>
        <v>Nov</v>
      </c>
      <c r="C291" s="74">
        <v>34282</v>
      </c>
      <c r="D291" s="47">
        <v>3.9176959999999998</v>
      </c>
      <c r="E291" s="47">
        <v>3.9176959999999998</v>
      </c>
      <c r="F291" s="47">
        <v>3.8518520000000001</v>
      </c>
      <c r="G291" s="47">
        <v>3.9176959999999998</v>
      </c>
      <c r="H291" s="73">
        <v>3.3984800000000002</v>
      </c>
      <c r="I291" s="73">
        <v>191700</v>
      </c>
    </row>
    <row r="292" spans="1:9" x14ac:dyDescent="0.3">
      <c r="A292" s="72" t="str">
        <f t="shared" si="17"/>
        <v>1993</v>
      </c>
      <c r="B292" s="72" t="str">
        <f t="shared" si="18"/>
        <v>Nov</v>
      </c>
      <c r="C292" s="74">
        <v>34283</v>
      </c>
      <c r="D292" s="47">
        <v>3.8518520000000001</v>
      </c>
      <c r="E292" s="47">
        <v>3.9835389999999999</v>
      </c>
      <c r="F292" s="47">
        <v>3.8518520000000001</v>
      </c>
      <c r="G292" s="47">
        <v>3.9176959999999998</v>
      </c>
      <c r="H292" s="73">
        <v>3.3984800000000002</v>
      </c>
      <c r="I292" s="73">
        <v>261100</v>
      </c>
    </row>
    <row r="293" spans="1:9" x14ac:dyDescent="0.3">
      <c r="A293" s="72" t="str">
        <f t="shared" si="17"/>
        <v>1993</v>
      </c>
      <c r="B293" s="72" t="str">
        <f t="shared" si="18"/>
        <v>Nov</v>
      </c>
      <c r="C293" s="74">
        <v>34284</v>
      </c>
      <c r="D293" s="47">
        <v>3.9176959999999998</v>
      </c>
      <c r="E293" s="47">
        <v>4.0823039999999997</v>
      </c>
      <c r="F293" s="47">
        <v>3.9176959999999998</v>
      </c>
      <c r="G293" s="47">
        <v>4.0329220000000001</v>
      </c>
      <c r="H293" s="73">
        <v>3.4984350000000002</v>
      </c>
      <c r="I293" s="73">
        <v>1778100</v>
      </c>
    </row>
    <row r="294" spans="1:9" x14ac:dyDescent="0.3">
      <c r="A294" s="72" t="str">
        <f t="shared" si="17"/>
        <v>1993</v>
      </c>
      <c r="B294" s="72" t="str">
        <f t="shared" si="18"/>
        <v>Nov</v>
      </c>
      <c r="C294" s="74">
        <v>34285</v>
      </c>
      <c r="D294" s="47">
        <v>4.0823039999999997</v>
      </c>
      <c r="E294" s="47">
        <v>4.2798350000000003</v>
      </c>
      <c r="F294" s="47">
        <v>3.9835389999999999</v>
      </c>
      <c r="G294" s="47">
        <v>4.1646089999999996</v>
      </c>
      <c r="H294" s="73">
        <v>3.6126689999999999</v>
      </c>
      <c r="I294" s="73">
        <v>627700</v>
      </c>
    </row>
    <row r="295" spans="1:9" x14ac:dyDescent="0.3">
      <c r="A295" s="72" t="str">
        <f t="shared" si="17"/>
        <v>1993</v>
      </c>
      <c r="B295" s="72" t="str">
        <f t="shared" si="18"/>
        <v>Nov</v>
      </c>
      <c r="C295" s="74">
        <v>34288</v>
      </c>
      <c r="D295" s="47">
        <v>4.1481479999999999</v>
      </c>
      <c r="E295" s="47">
        <v>4.2469130000000002</v>
      </c>
      <c r="F295" s="47">
        <v>4.1481479999999999</v>
      </c>
      <c r="G295" s="47">
        <v>4.2139920000000002</v>
      </c>
      <c r="H295" s="73">
        <v>3.6555080000000002</v>
      </c>
      <c r="I295" s="73">
        <v>243100</v>
      </c>
    </row>
    <row r="296" spans="1:9" x14ac:dyDescent="0.3">
      <c r="A296" s="72" t="str">
        <f t="shared" si="17"/>
        <v>1993</v>
      </c>
      <c r="B296" s="72" t="str">
        <f t="shared" si="18"/>
        <v>Nov</v>
      </c>
      <c r="C296" s="74">
        <v>34289</v>
      </c>
      <c r="D296" s="47">
        <v>4.1481479999999999</v>
      </c>
      <c r="E296" s="47">
        <v>4.2469130000000002</v>
      </c>
      <c r="F296" s="47">
        <v>4.1152259999999998</v>
      </c>
      <c r="G296" s="47">
        <v>4.1152259999999998</v>
      </c>
      <c r="H296" s="73">
        <v>3.5698319999999999</v>
      </c>
      <c r="I296" s="73">
        <v>112600</v>
      </c>
    </row>
    <row r="297" spans="1:9" x14ac:dyDescent="0.3">
      <c r="A297" s="72" t="str">
        <f t="shared" si="17"/>
        <v>1993</v>
      </c>
      <c r="B297" s="72" t="str">
        <f t="shared" si="18"/>
        <v>Nov</v>
      </c>
      <c r="C297" s="74">
        <v>34290</v>
      </c>
      <c r="D297" s="47">
        <v>4.1152259999999998</v>
      </c>
      <c r="E297" s="47">
        <v>4.2139920000000002</v>
      </c>
      <c r="F297" s="47">
        <v>3.9835389999999999</v>
      </c>
      <c r="G297" s="47">
        <v>3.9835389999999999</v>
      </c>
      <c r="H297" s="73">
        <v>3.455597</v>
      </c>
      <c r="I297" s="73">
        <v>323200</v>
      </c>
    </row>
    <row r="298" spans="1:9" x14ac:dyDescent="0.3">
      <c r="A298" s="72" t="str">
        <f t="shared" si="17"/>
        <v>1993</v>
      </c>
      <c r="B298" s="72" t="str">
        <f t="shared" si="18"/>
        <v>Nov</v>
      </c>
      <c r="C298" s="74">
        <v>34291</v>
      </c>
      <c r="D298" s="47">
        <v>4.0823039999999997</v>
      </c>
      <c r="E298" s="47">
        <v>4.0823039999999997</v>
      </c>
      <c r="F298" s="47">
        <v>3.8518520000000001</v>
      </c>
      <c r="G298" s="47">
        <v>3.9176959999999998</v>
      </c>
      <c r="H298" s="73">
        <v>3.3984800000000002</v>
      </c>
      <c r="I298" s="73">
        <v>275400</v>
      </c>
    </row>
    <row r="299" spans="1:9" x14ac:dyDescent="0.3">
      <c r="A299" s="72" t="str">
        <f t="shared" si="17"/>
        <v>1993</v>
      </c>
      <c r="B299" s="72" t="str">
        <f t="shared" si="18"/>
        <v>Nov</v>
      </c>
      <c r="C299" s="74">
        <v>34292</v>
      </c>
      <c r="D299" s="47">
        <v>3.8518520000000001</v>
      </c>
      <c r="E299" s="47">
        <v>3.9176959999999998</v>
      </c>
      <c r="F299" s="47">
        <v>3.7201650000000002</v>
      </c>
      <c r="G299" s="47">
        <v>3.7530860000000001</v>
      </c>
      <c r="H299" s="73">
        <v>3.2556859999999999</v>
      </c>
      <c r="I299" s="73">
        <v>432600</v>
      </c>
    </row>
    <row r="300" spans="1:9" x14ac:dyDescent="0.3">
      <c r="A300" s="72" t="str">
        <f t="shared" si="17"/>
        <v>1993</v>
      </c>
      <c r="B300" s="72" t="str">
        <f t="shared" si="18"/>
        <v>Nov</v>
      </c>
      <c r="C300" s="74">
        <v>34295</v>
      </c>
      <c r="D300" s="47">
        <v>3.7530860000000001</v>
      </c>
      <c r="E300" s="47">
        <v>3.7860079999999998</v>
      </c>
      <c r="F300" s="47">
        <v>3.4897119999999999</v>
      </c>
      <c r="G300" s="47">
        <v>3.687243</v>
      </c>
      <c r="H300" s="73">
        <v>3.198569</v>
      </c>
      <c r="I300" s="73">
        <v>1487200</v>
      </c>
    </row>
    <row r="301" spans="1:9" x14ac:dyDescent="0.3">
      <c r="A301" s="72" t="str">
        <f t="shared" si="17"/>
        <v>1993</v>
      </c>
      <c r="B301" s="72" t="str">
        <f t="shared" si="18"/>
        <v>Nov</v>
      </c>
      <c r="C301" s="74">
        <v>34296</v>
      </c>
      <c r="D301" s="47">
        <v>3.7860079999999998</v>
      </c>
      <c r="E301" s="47">
        <v>4.1481479999999999</v>
      </c>
      <c r="F301" s="47">
        <v>3.687243</v>
      </c>
      <c r="G301" s="47">
        <v>4.1152259999999998</v>
      </c>
      <c r="H301" s="73">
        <v>3.5698319999999999</v>
      </c>
      <c r="I301" s="73">
        <v>1282000</v>
      </c>
    </row>
    <row r="302" spans="1:9" x14ac:dyDescent="0.3">
      <c r="A302" s="72" t="str">
        <f t="shared" si="17"/>
        <v>1993</v>
      </c>
      <c r="B302" s="72" t="str">
        <f t="shared" si="18"/>
        <v>Nov</v>
      </c>
      <c r="C302" s="74">
        <v>34297</v>
      </c>
      <c r="D302" s="47">
        <v>4.0823039999999997</v>
      </c>
      <c r="E302" s="47">
        <v>4.2469130000000002</v>
      </c>
      <c r="F302" s="47">
        <v>4.0823039999999997</v>
      </c>
      <c r="G302" s="47">
        <v>4.2139920000000002</v>
      </c>
      <c r="H302" s="73">
        <v>3.6555080000000002</v>
      </c>
      <c r="I302" s="73">
        <v>982900</v>
      </c>
    </row>
    <row r="303" spans="1:9" x14ac:dyDescent="0.3">
      <c r="A303" s="72" t="str">
        <f t="shared" si="17"/>
        <v>1993</v>
      </c>
      <c r="B303" s="72" t="str">
        <f t="shared" si="18"/>
        <v>Nov</v>
      </c>
      <c r="C303" s="74">
        <v>34299</v>
      </c>
      <c r="D303" s="47">
        <v>4.0823039999999997</v>
      </c>
      <c r="E303" s="47">
        <v>4.1810700000000001</v>
      </c>
      <c r="F303" s="47">
        <v>4.0823039999999997</v>
      </c>
      <c r="G303" s="47">
        <v>4.1810700000000001</v>
      </c>
      <c r="H303" s="73">
        <v>3.6269490000000002</v>
      </c>
      <c r="I303" s="73">
        <v>21100</v>
      </c>
    </row>
    <row r="304" spans="1:9" x14ac:dyDescent="0.3">
      <c r="A304" s="72" t="str">
        <f t="shared" si="17"/>
        <v>1993</v>
      </c>
      <c r="B304" s="72" t="str">
        <f t="shared" si="18"/>
        <v>Nov</v>
      </c>
      <c r="C304" s="74">
        <v>34302</v>
      </c>
      <c r="D304" s="47">
        <v>4.1481479999999999</v>
      </c>
      <c r="E304" s="47">
        <v>4.2139920000000002</v>
      </c>
      <c r="F304" s="47">
        <v>4.0164609999999996</v>
      </c>
      <c r="G304" s="47">
        <v>4.1152259999999998</v>
      </c>
      <c r="H304" s="73">
        <v>3.5698319999999999</v>
      </c>
      <c r="I304" s="73">
        <v>591300</v>
      </c>
    </row>
    <row r="305" spans="1:9" x14ac:dyDescent="0.3">
      <c r="A305" s="72" t="str">
        <f t="shared" si="17"/>
        <v>1993</v>
      </c>
      <c r="B305" s="72" t="str">
        <f t="shared" si="18"/>
        <v>Nov</v>
      </c>
      <c r="C305" s="74">
        <v>34303</v>
      </c>
      <c r="D305" s="47">
        <v>4.1152259999999998</v>
      </c>
      <c r="E305" s="47">
        <v>4.1481479999999999</v>
      </c>
      <c r="F305" s="47">
        <v>4.0164609999999996</v>
      </c>
      <c r="G305" s="47">
        <v>4.1316870000000003</v>
      </c>
      <c r="H305" s="73">
        <v>3.584111</v>
      </c>
      <c r="I305" s="73">
        <v>329400</v>
      </c>
    </row>
    <row r="306" spans="1:9" x14ac:dyDescent="0.3">
      <c r="A306" s="72" t="str">
        <f t="shared" si="17"/>
        <v>1993</v>
      </c>
      <c r="B306" s="72" t="str">
        <f t="shared" si="18"/>
        <v>Dec</v>
      </c>
      <c r="C306" s="74">
        <v>34304</v>
      </c>
      <c r="D306" s="47">
        <v>4.1481479999999999</v>
      </c>
      <c r="E306" s="47">
        <v>4.2304529999999998</v>
      </c>
      <c r="F306" s="47">
        <v>4.0823039999999997</v>
      </c>
      <c r="G306" s="47">
        <v>4.1481479999999999</v>
      </c>
      <c r="H306" s="73">
        <v>3.5983909999999999</v>
      </c>
      <c r="I306" s="73">
        <v>334000</v>
      </c>
    </row>
    <row r="307" spans="1:9" x14ac:dyDescent="0.3">
      <c r="A307" s="72" t="str">
        <f t="shared" si="17"/>
        <v>1993</v>
      </c>
      <c r="B307" s="72" t="str">
        <f t="shared" si="18"/>
        <v>Dec</v>
      </c>
      <c r="C307" s="74">
        <v>34305</v>
      </c>
      <c r="D307" s="47">
        <v>4.2139920000000002</v>
      </c>
      <c r="E307" s="47">
        <v>4.2139920000000002</v>
      </c>
      <c r="F307" s="47">
        <v>4.0164609999999996</v>
      </c>
      <c r="G307" s="47">
        <v>4.0658440000000002</v>
      </c>
      <c r="H307" s="73">
        <v>3.5269940000000002</v>
      </c>
      <c r="I307" s="73">
        <v>285400</v>
      </c>
    </row>
    <row r="308" spans="1:9" x14ac:dyDescent="0.3">
      <c r="A308" s="72" t="str">
        <f t="shared" si="17"/>
        <v>1993</v>
      </c>
      <c r="B308" s="72" t="str">
        <f t="shared" si="18"/>
        <v>Dec</v>
      </c>
      <c r="C308" s="74">
        <v>34306</v>
      </c>
      <c r="D308" s="47">
        <v>4.1152259999999998</v>
      </c>
      <c r="E308" s="47">
        <v>4.1152259999999998</v>
      </c>
      <c r="F308" s="47">
        <v>3.8847740000000002</v>
      </c>
      <c r="G308" s="47">
        <v>3.9835389999999999</v>
      </c>
      <c r="H308" s="73">
        <v>3.455597</v>
      </c>
      <c r="I308" s="73">
        <v>379500</v>
      </c>
    </row>
    <row r="309" spans="1:9" x14ac:dyDescent="0.3">
      <c r="A309" s="72" t="str">
        <f t="shared" si="17"/>
        <v>1993</v>
      </c>
      <c r="B309" s="72" t="str">
        <f t="shared" si="18"/>
        <v>Dec</v>
      </c>
      <c r="C309" s="74">
        <v>34309</v>
      </c>
      <c r="D309" s="47">
        <v>3.9176959999999998</v>
      </c>
      <c r="E309" s="47">
        <v>4.2469130000000002</v>
      </c>
      <c r="F309" s="47">
        <v>3.8189299999999999</v>
      </c>
      <c r="G309" s="47">
        <v>4.1810700000000001</v>
      </c>
      <c r="H309" s="73">
        <v>3.6269490000000002</v>
      </c>
      <c r="I309" s="73">
        <v>1140900</v>
      </c>
    </row>
    <row r="310" spans="1:9" x14ac:dyDescent="0.3">
      <c r="A310" s="72" t="str">
        <f t="shared" si="17"/>
        <v>1993</v>
      </c>
      <c r="B310" s="72" t="str">
        <f t="shared" si="18"/>
        <v>Dec</v>
      </c>
      <c r="C310" s="74">
        <v>34310</v>
      </c>
      <c r="D310" s="47">
        <v>4.1481479999999999</v>
      </c>
      <c r="E310" s="47">
        <v>4.444445</v>
      </c>
      <c r="F310" s="47">
        <v>4.1481479999999999</v>
      </c>
      <c r="G310" s="47">
        <v>4.3786009999999997</v>
      </c>
      <c r="H310" s="73">
        <v>3.7983020000000001</v>
      </c>
      <c r="I310" s="73">
        <v>868600</v>
      </c>
    </row>
    <row r="311" spans="1:9" x14ac:dyDescent="0.3">
      <c r="A311" s="72" t="str">
        <f t="shared" si="17"/>
        <v>1993</v>
      </c>
      <c r="B311" s="72" t="str">
        <f t="shared" si="18"/>
        <v>Dec</v>
      </c>
      <c r="C311" s="74">
        <v>34311</v>
      </c>
      <c r="D311" s="47">
        <v>4.4115229999999999</v>
      </c>
      <c r="E311" s="47">
        <v>4.444445</v>
      </c>
      <c r="F311" s="47">
        <v>4.1646089999999996</v>
      </c>
      <c r="G311" s="47">
        <v>4.2139920000000002</v>
      </c>
      <c r="H311" s="73">
        <v>3.6555080000000002</v>
      </c>
      <c r="I311" s="73">
        <v>508500</v>
      </c>
    </row>
    <row r="312" spans="1:9" x14ac:dyDescent="0.3">
      <c r="A312" s="72" t="str">
        <f t="shared" si="17"/>
        <v>1993</v>
      </c>
      <c r="B312" s="72" t="str">
        <f t="shared" si="18"/>
        <v>Dec</v>
      </c>
      <c r="C312" s="74">
        <v>34312</v>
      </c>
      <c r="D312" s="47">
        <v>4.2139920000000002</v>
      </c>
      <c r="E312" s="47">
        <v>4.2469130000000002</v>
      </c>
      <c r="F312" s="47">
        <v>4.0658440000000002</v>
      </c>
      <c r="G312" s="47">
        <v>4.1152259999999998</v>
      </c>
      <c r="H312" s="73">
        <v>3.5698319999999999</v>
      </c>
      <c r="I312" s="73">
        <v>208500</v>
      </c>
    </row>
    <row r="313" spans="1:9" x14ac:dyDescent="0.3">
      <c r="A313" s="72" t="str">
        <f t="shared" si="17"/>
        <v>1993</v>
      </c>
      <c r="B313" s="72" t="str">
        <f t="shared" si="18"/>
        <v>Dec</v>
      </c>
      <c r="C313" s="74">
        <v>34313</v>
      </c>
      <c r="D313" s="47">
        <v>4.0823039999999997</v>
      </c>
      <c r="E313" s="47">
        <v>4.1152259999999998</v>
      </c>
      <c r="F313" s="47">
        <v>4.0164609999999996</v>
      </c>
      <c r="G313" s="47">
        <v>4.0823039999999997</v>
      </c>
      <c r="H313" s="73">
        <v>3.5412729999999999</v>
      </c>
      <c r="I313" s="73">
        <v>159900</v>
      </c>
    </row>
    <row r="314" spans="1:9" x14ac:dyDescent="0.3">
      <c r="A314" s="72" t="str">
        <f t="shared" si="17"/>
        <v>1993</v>
      </c>
      <c r="B314" s="72" t="str">
        <f t="shared" si="18"/>
        <v>Dec</v>
      </c>
      <c r="C314" s="74">
        <v>34316</v>
      </c>
      <c r="D314" s="47">
        <v>4.1481479999999999</v>
      </c>
      <c r="E314" s="47">
        <v>4.1481479999999999</v>
      </c>
      <c r="F314" s="47">
        <v>3.9506169999999998</v>
      </c>
      <c r="G314" s="47">
        <v>3.9835389999999999</v>
      </c>
      <c r="H314" s="73">
        <v>3.455597</v>
      </c>
      <c r="I314" s="73">
        <v>235800</v>
      </c>
    </row>
    <row r="315" spans="1:9" x14ac:dyDescent="0.3">
      <c r="A315" s="72" t="str">
        <f t="shared" si="17"/>
        <v>1993</v>
      </c>
      <c r="B315" s="72" t="str">
        <f t="shared" si="18"/>
        <v>Dec</v>
      </c>
      <c r="C315" s="74">
        <v>34317</v>
      </c>
      <c r="D315" s="47">
        <v>4.0823039999999997</v>
      </c>
      <c r="E315" s="47">
        <v>4.0823039999999997</v>
      </c>
      <c r="F315" s="47">
        <v>3.9835389999999999</v>
      </c>
      <c r="G315" s="47">
        <v>4.0329220000000001</v>
      </c>
      <c r="H315" s="73">
        <v>3.4984350000000002</v>
      </c>
      <c r="I315" s="73">
        <v>33300</v>
      </c>
    </row>
    <row r="316" spans="1:9" x14ac:dyDescent="0.3">
      <c r="A316" s="72" t="str">
        <f t="shared" si="17"/>
        <v>1993</v>
      </c>
      <c r="B316" s="72" t="str">
        <f t="shared" si="18"/>
        <v>Dec</v>
      </c>
      <c r="C316" s="74">
        <v>34318</v>
      </c>
      <c r="D316" s="47">
        <v>4.0823039999999997</v>
      </c>
      <c r="E316" s="47">
        <v>4.2798350000000003</v>
      </c>
      <c r="F316" s="47">
        <v>4.0823039999999997</v>
      </c>
      <c r="G316" s="47">
        <v>4.1810700000000001</v>
      </c>
      <c r="H316" s="73">
        <v>3.6269490000000002</v>
      </c>
      <c r="I316" s="73">
        <v>226000</v>
      </c>
    </row>
    <row r="317" spans="1:9" x14ac:dyDescent="0.3">
      <c r="A317" s="72" t="str">
        <f t="shared" si="17"/>
        <v>1993</v>
      </c>
      <c r="B317" s="72" t="str">
        <f t="shared" si="18"/>
        <v>Dec</v>
      </c>
      <c r="C317" s="74">
        <v>34319</v>
      </c>
      <c r="D317" s="47">
        <v>4.1810700000000001</v>
      </c>
      <c r="E317" s="47">
        <v>4.4115229999999999</v>
      </c>
      <c r="F317" s="47">
        <v>4.1810700000000001</v>
      </c>
      <c r="G317" s="47">
        <v>4.2469130000000002</v>
      </c>
      <c r="H317" s="73">
        <v>3.6840660000000001</v>
      </c>
      <c r="I317" s="73">
        <v>688500</v>
      </c>
    </row>
    <row r="318" spans="1:9" x14ac:dyDescent="0.3">
      <c r="A318" s="72" t="str">
        <f t="shared" si="17"/>
        <v>1993</v>
      </c>
      <c r="B318" s="72" t="str">
        <f t="shared" si="18"/>
        <v>Dec</v>
      </c>
      <c r="C318" s="74">
        <v>34320</v>
      </c>
      <c r="D318" s="47">
        <v>4.2469130000000002</v>
      </c>
      <c r="E318" s="47">
        <v>4.3127570000000004</v>
      </c>
      <c r="F318" s="47">
        <v>4.1810700000000001</v>
      </c>
      <c r="G318" s="47">
        <v>4.1975309999999997</v>
      </c>
      <c r="H318" s="73">
        <v>3.641229</v>
      </c>
      <c r="I318" s="73">
        <v>288400</v>
      </c>
    </row>
    <row r="319" spans="1:9" x14ac:dyDescent="0.3">
      <c r="A319" s="72" t="str">
        <f t="shared" si="17"/>
        <v>1993</v>
      </c>
      <c r="B319" s="72" t="str">
        <f t="shared" si="18"/>
        <v>Dec</v>
      </c>
      <c r="C319" s="74">
        <v>34323</v>
      </c>
      <c r="D319" s="47">
        <v>4.2798350000000003</v>
      </c>
      <c r="E319" s="47">
        <v>4.3786009999999997</v>
      </c>
      <c r="F319" s="47">
        <v>4.2798350000000003</v>
      </c>
      <c r="G319" s="47">
        <v>4.3456789999999996</v>
      </c>
      <c r="H319" s="73">
        <v>3.7697430000000001</v>
      </c>
      <c r="I319" s="73">
        <v>379500</v>
      </c>
    </row>
    <row r="320" spans="1:9" x14ac:dyDescent="0.3">
      <c r="A320" s="72" t="str">
        <f t="shared" si="17"/>
        <v>1993</v>
      </c>
      <c r="B320" s="72" t="str">
        <f t="shared" si="18"/>
        <v>Dec</v>
      </c>
      <c r="C320" s="74">
        <v>34324</v>
      </c>
      <c r="D320" s="47">
        <v>4.3786009999999997</v>
      </c>
      <c r="E320" s="47">
        <v>4.4115229999999999</v>
      </c>
      <c r="F320" s="47">
        <v>4.3127570000000004</v>
      </c>
      <c r="G320" s="47">
        <v>4.3127570000000004</v>
      </c>
      <c r="H320" s="73">
        <v>3.7411840000000001</v>
      </c>
      <c r="I320" s="73">
        <v>162900</v>
      </c>
    </row>
    <row r="321" spans="1:9" x14ac:dyDescent="0.3">
      <c r="A321" s="72" t="str">
        <f t="shared" si="17"/>
        <v>1993</v>
      </c>
      <c r="B321" s="72" t="str">
        <f t="shared" si="18"/>
        <v>Dec</v>
      </c>
      <c r="C321" s="74">
        <v>34325</v>
      </c>
      <c r="D321" s="47">
        <v>4.444445</v>
      </c>
      <c r="E321" s="47">
        <v>4.6090540000000004</v>
      </c>
      <c r="F321" s="47">
        <v>4.3127570000000004</v>
      </c>
      <c r="G321" s="47">
        <v>4.5432100000000002</v>
      </c>
      <c r="H321" s="73">
        <v>3.9410949999999998</v>
      </c>
      <c r="I321" s="73">
        <v>507600</v>
      </c>
    </row>
    <row r="322" spans="1:9" x14ac:dyDescent="0.3">
      <c r="A322" s="72" t="str">
        <f t="shared" si="17"/>
        <v>1993</v>
      </c>
      <c r="B322" s="72" t="str">
        <f t="shared" si="18"/>
        <v>Dec</v>
      </c>
      <c r="C322" s="74">
        <v>34326</v>
      </c>
      <c r="D322" s="47">
        <v>4.6090540000000004</v>
      </c>
      <c r="E322" s="47">
        <v>4.7078189999999998</v>
      </c>
      <c r="F322" s="47">
        <v>4.4115229999999999</v>
      </c>
      <c r="G322" s="47">
        <v>4.477366</v>
      </c>
      <c r="H322" s="73">
        <v>3.8839779999999999</v>
      </c>
      <c r="I322" s="73">
        <v>557700</v>
      </c>
    </row>
    <row r="323" spans="1:9" x14ac:dyDescent="0.3">
      <c r="A323" s="72" t="str">
        <f t="shared" ref="A323:A386" si="19">TEXT(C323,"YYYY")</f>
        <v>1993</v>
      </c>
      <c r="B323" s="72" t="str">
        <f t="shared" ref="B323:B386" si="20">TEXT(C323,"MMM")</f>
        <v>Dec</v>
      </c>
      <c r="C323" s="74">
        <v>34330</v>
      </c>
      <c r="D323" s="47">
        <v>4.5432100000000002</v>
      </c>
      <c r="E323" s="47">
        <v>4.5432100000000002</v>
      </c>
      <c r="F323" s="47">
        <v>4.444445</v>
      </c>
      <c r="G323" s="47">
        <v>4.5432100000000002</v>
      </c>
      <c r="H323" s="73">
        <v>3.9410949999999998</v>
      </c>
      <c r="I323" s="73">
        <v>26200</v>
      </c>
    </row>
    <row r="324" spans="1:9" x14ac:dyDescent="0.3">
      <c r="A324" s="72" t="str">
        <f t="shared" si="19"/>
        <v>1993</v>
      </c>
      <c r="B324" s="72" t="str">
        <f t="shared" si="20"/>
        <v>Dec</v>
      </c>
      <c r="C324" s="74">
        <v>34331</v>
      </c>
      <c r="D324" s="47">
        <v>4.5432100000000002</v>
      </c>
      <c r="E324" s="47">
        <v>4.5432100000000002</v>
      </c>
      <c r="F324" s="47">
        <v>4.444445</v>
      </c>
      <c r="G324" s="47">
        <v>4.477366</v>
      </c>
      <c r="H324" s="73">
        <v>3.8839779999999999</v>
      </c>
      <c r="I324" s="73">
        <v>157900</v>
      </c>
    </row>
    <row r="325" spans="1:9" x14ac:dyDescent="0.3">
      <c r="A325" s="72" t="str">
        <f t="shared" si="19"/>
        <v>1993</v>
      </c>
      <c r="B325" s="72" t="str">
        <f t="shared" si="20"/>
        <v>Dec</v>
      </c>
      <c r="C325" s="74">
        <v>34332</v>
      </c>
      <c r="D325" s="47">
        <v>4.5432100000000002</v>
      </c>
      <c r="E325" s="47">
        <v>4.6090540000000004</v>
      </c>
      <c r="F325" s="47">
        <v>4.477366</v>
      </c>
      <c r="G325" s="47">
        <v>4.5267489999999997</v>
      </c>
      <c r="H325" s="73">
        <v>3.9268160000000001</v>
      </c>
      <c r="I325" s="73">
        <v>300600</v>
      </c>
    </row>
    <row r="326" spans="1:9" x14ac:dyDescent="0.3">
      <c r="A326" s="72" t="str">
        <f t="shared" si="19"/>
        <v>1993</v>
      </c>
      <c r="B326" s="72" t="str">
        <f t="shared" si="20"/>
        <v>Dec</v>
      </c>
      <c r="C326" s="74">
        <v>34333</v>
      </c>
      <c r="D326" s="47">
        <v>4.5761320000000003</v>
      </c>
      <c r="E326" s="47">
        <v>4.5761320000000003</v>
      </c>
      <c r="F326" s="47">
        <v>4.477366</v>
      </c>
      <c r="G326" s="47">
        <v>4.4938269999999996</v>
      </c>
      <c r="H326" s="73">
        <v>3.8982559999999999</v>
      </c>
      <c r="I326" s="73">
        <v>317800</v>
      </c>
    </row>
    <row r="327" spans="1:9" x14ac:dyDescent="0.3">
      <c r="A327" s="72" t="str">
        <f t="shared" si="19"/>
        <v>1993</v>
      </c>
      <c r="B327" s="72" t="str">
        <f t="shared" si="20"/>
        <v>Dec</v>
      </c>
      <c r="C327" s="74">
        <v>34334</v>
      </c>
      <c r="D327" s="47">
        <v>4.5102880000000001</v>
      </c>
      <c r="E327" s="47">
        <v>4.5102880000000001</v>
      </c>
      <c r="F327" s="47">
        <v>4.3127570000000004</v>
      </c>
      <c r="G327" s="47">
        <v>4.5102880000000001</v>
      </c>
      <c r="H327" s="73">
        <v>3.9125359999999998</v>
      </c>
      <c r="I327" s="73">
        <v>787900</v>
      </c>
    </row>
    <row r="328" spans="1:9" x14ac:dyDescent="0.3">
      <c r="A328" s="72" t="str">
        <f t="shared" si="19"/>
        <v>1994</v>
      </c>
      <c r="B328" s="72" t="str">
        <f t="shared" si="20"/>
        <v>Jan</v>
      </c>
      <c r="C328" s="74">
        <v>34337</v>
      </c>
      <c r="D328" s="47">
        <v>4.444445</v>
      </c>
      <c r="E328" s="47">
        <v>4.5761320000000003</v>
      </c>
      <c r="F328" s="47">
        <v>4.3786009999999997</v>
      </c>
      <c r="G328" s="47">
        <v>4.4938269999999996</v>
      </c>
      <c r="H328" s="73">
        <v>3.8982559999999999</v>
      </c>
      <c r="I328" s="73">
        <v>538800</v>
      </c>
    </row>
    <row r="329" spans="1:9" x14ac:dyDescent="0.3">
      <c r="A329" s="72" t="str">
        <f t="shared" si="19"/>
        <v>1994</v>
      </c>
      <c r="B329" s="72" t="str">
        <f t="shared" si="20"/>
        <v>Jan</v>
      </c>
      <c r="C329" s="74">
        <v>34338</v>
      </c>
      <c r="D329" s="47">
        <v>4.5102880000000001</v>
      </c>
      <c r="E329" s="47">
        <v>4.5102880000000001</v>
      </c>
      <c r="F329" s="47">
        <v>4.2139920000000002</v>
      </c>
      <c r="G329" s="47">
        <v>4.2633739999999998</v>
      </c>
      <c r="H329" s="73">
        <v>3.6983459999999999</v>
      </c>
      <c r="I329" s="73">
        <v>583200</v>
      </c>
    </row>
    <row r="330" spans="1:9" x14ac:dyDescent="0.3">
      <c r="A330" s="72" t="str">
        <f t="shared" si="19"/>
        <v>1994</v>
      </c>
      <c r="B330" s="72" t="str">
        <f t="shared" si="20"/>
        <v>Jan</v>
      </c>
      <c r="C330" s="74">
        <v>34339</v>
      </c>
      <c r="D330" s="47">
        <v>4.3456789999999996</v>
      </c>
      <c r="E330" s="47">
        <v>4.3456789999999996</v>
      </c>
      <c r="F330" s="47">
        <v>4.1481479999999999</v>
      </c>
      <c r="G330" s="47">
        <v>4.2469130000000002</v>
      </c>
      <c r="H330" s="73">
        <v>3.6840660000000001</v>
      </c>
      <c r="I330" s="73">
        <v>1822500</v>
      </c>
    </row>
    <row r="331" spans="1:9" x14ac:dyDescent="0.3">
      <c r="A331" s="72" t="str">
        <f t="shared" si="19"/>
        <v>1994</v>
      </c>
      <c r="B331" s="72" t="str">
        <f t="shared" si="20"/>
        <v>Jan</v>
      </c>
      <c r="C331" s="74">
        <v>34340</v>
      </c>
      <c r="D331" s="47">
        <v>4.2469130000000002</v>
      </c>
      <c r="E331" s="47">
        <v>4.2469130000000002</v>
      </c>
      <c r="F331" s="47">
        <v>4.1810700000000001</v>
      </c>
      <c r="G331" s="47">
        <v>4.1810700000000001</v>
      </c>
      <c r="H331" s="73">
        <v>3.6269490000000002</v>
      </c>
      <c r="I331" s="73">
        <v>127500</v>
      </c>
    </row>
    <row r="332" spans="1:9" x14ac:dyDescent="0.3">
      <c r="A332" s="72" t="str">
        <f t="shared" si="19"/>
        <v>1994</v>
      </c>
      <c r="B332" s="72" t="str">
        <f t="shared" si="20"/>
        <v>Jan</v>
      </c>
      <c r="C332" s="74">
        <v>34341</v>
      </c>
      <c r="D332" s="47">
        <v>4.2469130000000002</v>
      </c>
      <c r="E332" s="47">
        <v>4.2469130000000002</v>
      </c>
      <c r="F332" s="47">
        <v>4.1481479999999999</v>
      </c>
      <c r="G332" s="47">
        <v>4.1810700000000001</v>
      </c>
      <c r="H332" s="73">
        <v>3.6269490000000002</v>
      </c>
      <c r="I332" s="73">
        <v>349200</v>
      </c>
    </row>
    <row r="333" spans="1:9" x14ac:dyDescent="0.3">
      <c r="A333" s="72" t="str">
        <f t="shared" si="19"/>
        <v>1994</v>
      </c>
      <c r="B333" s="72" t="str">
        <f t="shared" si="20"/>
        <v>Jan</v>
      </c>
      <c r="C333" s="74">
        <v>34344</v>
      </c>
      <c r="D333" s="47">
        <v>4.2139920000000002</v>
      </c>
      <c r="E333" s="47">
        <v>4.3127570000000004</v>
      </c>
      <c r="F333" s="47">
        <v>4.1481479999999999</v>
      </c>
      <c r="G333" s="47">
        <v>4.3127570000000004</v>
      </c>
      <c r="H333" s="73">
        <v>3.7411840000000001</v>
      </c>
      <c r="I333" s="73">
        <v>403800</v>
      </c>
    </row>
    <row r="334" spans="1:9" x14ac:dyDescent="0.3">
      <c r="A334" s="72" t="str">
        <f t="shared" si="19"/>
        <v>1994</v>
      </c>
      <c r="B334" s="72" t="str">
        <f t="shared" si="20"/>
        <v>Jan</v>
      </c>
      <c r="C334" s="74">
        <v>34345</v>
      </c>
      <c r="D334" s="47">
        <v>4.3127570000000004</v>
      </c>
      <c r="E334" s="47">
        <v>4.5761320000000003</v>
      </c>
      <c r="F334" s="47">
        <v>4.3127570000000004</v>
      </c>
      <c r="G334" s="47">
        <v>4.5761320000000003</v>
      </c>
      <c r="H334" s="73">
        <v>3.9696530000000001</v>
      </c>
      <c r="I334" s="73">
        <v>762700</v>
      </c>
    </row>
    <row r="335" spans="1:9" x14ac:dyDescent="0.3">
      <c r="A335" s="72" t="str">
        <f t="shared" si="19"/>
        <v>1994</v>
      </c>
      <c r="B335" s="72" t="str">
        <f t="shared" si="20"/>
        <v>Jan</v>
      </c>
      <c r="C335" s="74">
        <v>34346</v>
      </c>
      <c r="D335" s="47">
        <v>4.477366</v>
      </c>
      <c r="E335" s="47">
        <v>4.6090540000000004</v>
      </c>
      <c r="F335" s="47">
        <v>4.477366</v>
      </c>
      <c r="G335" s="47">
        <v>4.5432100000000002</v>
      </c>
      <c r="H335" s="73">
        <v>3.9410949999999998</v>
      </c>
      <c r="I335" s="73">
        <v>1053900</v>
      </c>
    </row>
    <row r="336" spans="1:9" x14ac:dyDescent="0.3">
      <c r="A336" s="72" t="str">
        <f t="shared" si="19"/>
        <v>1994</v>
      </c>
      <c r="B336" s="72" t="str">
        <f t="shared" si="20"/>
        <v>Jan</v>
      </c>
      <c r="C336" s="74">
        <v>34347</v>
      </c>
      <c r="D336" s="47">
        <v>4.6090540000000004</v>
      </c>
      <c r="E336" s="47">
        <v>4.6090540000000004</v>
      </c>
      <c r="F336" s="47">
        <v>4.5432100000000002</v>
      </c>
      <c r="G336" s="47">
        <v>4.6090540000000004</v>
      </c>
      <c r="H336" s="73">
        <v>3.9982120000000001</v>
      </c>
      <c r="I336" s="73">
        <v>301000</v>
      </c>
    </row>
    <row r="337" spans="1:9" x14ac:dyDescent="0.3">
      <c r="A337" s="72" t="str">
        <f t="shared" si="19"/>
        <v>1994</v>
      </c>
      <c r="B337" s="72" t="str">
        <f t="shared" si="20"/>
        <v>Jan</v>
      </c>
      <c r="C337" s="74">
        <v>34348</v>
      </c>
      <c r="D337" s="47">
        <v>4.6090540000000004</v>
      </c>
      <c r="E337" s="47">
        <v>4.7078189999999998</v>
      </c>
      <c r="F337" s="47">
        <v>4.5432100000000002</v>
      </c>
      <c r="G337" s="47">
        <v>4.6419750000000004</v>
      </c>
      <c r="H337" s="73">
        <v>4.02677</v>
      </c>
      <c r="I337" s="73">
        <v>373900</v>
      </c>
    </row>
    <row r="338" spans="1:9" x14ac:dyDescent="0.3">
      <c r="A338" s="72" t="str">
        <f t="shared" si="19"/>
        <v>1994</v>
      </c>
      <c r="B338" s="72" t="str">
        <f t="shared" si="20"/>
        <v>Jan</v>
      </c>
      <c r="C338" s="74">
        <v>34351</v>
      </c>
      <c r="D338" s="47">
        <v>4.6419750000000004</v>
      </c>
      <c r="E338" s="47">
        <v>4.7078189999999998</v>
      </c>
      <c r="F338" s="47">
        <v>4.444445</v>
      </c>
      <c r="G338" s="47">
        <v>4.477366</v>
      </c>
      <c r="H338" s="73">
        <v>3.8839779999999999</v>
      </c>
      <c r="I338" s="73">
        <v>1876000</v>
      </c>
    </row>
    <row r="339" spans="1:9" x14ac:dyDescent="0.3">
      <c r="A339" s="72" t="str">
        <f t="shared" si="19"/>
        <v>1994</v>
      </c>
      <c r="B339" s="72" t="str">
        <f t="shared" si="20"/>
        <v>Jan</v>
      </c>
      <c r="C339" s="74">
        <v>34352</v>
      </c>
      <c r="D339" s="47">
        <v>4.477366</v>
      </c>
      <c r="E339" s="47">
        <v>4.773663</v>
      </c>
      <c r="F339" s="47">
        <v>4.4115229999999999</v>
      </c>
      <c r="G339" s="47">
        <v>4.7078189999999998</v>
      </c>
      <c r="H339" s="73">
        <v>4.083888</v>
      </c>
      <c r="I339" s="73">
        <v>809200</v>
      </c>
    </row>
    <row r="340" spans="1:9" x14ac:dyDescent="0.3">
      <c r="A340" s="72" t="str">
        <f t="shared" si="19"/>
        <v>1994</v>
      </c>
      <c r="B340" s="72" t="str">
        <f t="shared" si="20"/>
        <v>Jan</v>
      </c>
      <c r="C340" s="74">
        <v>34353</v>
      </c>
      <c r="D340" s="47">
        <v>4.6090540000000004</v>
      </c>
      <c r="E340" s="47">
        <v>4.7078189999999998</v>
      </c>
      <c r="F340" s="47">
        <v>4.5761320000000003</v>
      </c>
      <c r="G340" s="47">
        <v>4.6419750000000004</v>
      </c>
      <c r="H340" s="73">
        <v>4.02677</v>
      </c>
      <c r="I340" s="73">
        <v>387000</v>
      </c>
    </row>
    <row r="341" spans="1:9" x14ac:dyDescent="0.3">
      <c r="A341" s="72" t="str">
        <f t="shared" si="19"/>
        <v>1994</v>
      </c>
      <c r="B341" s="72" t="str">
        <f t="shared" si="20"/>
        <v>Jan</v>
      </c>
      <c r="C341" s="74">
        <v>34354</v>
      </c>
      <c r="D341" s="47">
        <v>4.6419750000000004</v>
      </c>
      <c r="E341" s="47">
        <v>4.773663</v>
      </c>
      <c r="F341" s="47">
        <v>4.6419750000000004</v>
      </c>
      <c r="G341" s="47">
        <v>4.6419750000000004</v>
      </c>
      <c r="H341" s="73">
        <v>4.02677</v>
      </c>
      <c r="I341" s="73">
        <v>5614600</v>
      </c>
    </row>
    <row r="342" spans="1:9" x14ac:dyDescent="0.3">
      <c r="A342" s="72" t="str">
        <f t="shared" si="19"/>
        <v>1994</v>
      </c>
      <c r="B342" s="72" t="str">
        <f t="shared" si="20"/>
        <v>Jan</v>
      </c>
      <c r="C342" s="74">
        <v>34355</v>
      </c>
      <c r="D342" s="47">
        <v>4.6419750000000004</v>
      </c>
      <c r="E342" s="47">
        <v>4.6748969999999996</v>
      </c>
      <c r="F342" s="47">
        <v>4.6419750000000004</v>
      </c>
      <c r="G342" s="47">
        <v>4.6419750000000004</v>
      </c>
      <c r="H342" s="73">
        <v>4.02677</v>
      </c>
      <c r="I342" s="73">
        <v>598600</v>
      </c>
    </row>
    <row r="343" spans="1:9" x14ac:dyDescent="0.3">
      <c r="A343" s="72" t="str">
        <f t="shared" si="19"/>
        <v>1994</v>
      </c>
      <c r="B343" s="72" t="str">
        <f t="shared" si="20"/>
        <v>Jan</v>
      </c>
      <c r="C343" s="74">
        <v>34358</v>
      </c>
      <c r="D343" s="47">
        <v>4.6419750000000004</v>
      </c>
      <c r="E343" s="47">
        <v>4.6748969999999996</v>
      </c>
      <c r="F343" s="47">
        <v>4.6090540000000004</v>
      </c>
      <c r="G343" s="47">
        <v>4.6748969999999996</v>
      </c>
      <c r="H343" s="73">
        <v>4.0553280000000003</v>
      </c>
      <c r="I343" s="73">
        <v>797100</v>
      </c>
    </row>
    <row r="344" spans="1:9" x14ac:dyDescent="0.3">
      <c r="A344" s="72" t="str">
        <f t="shared" si="19"/>
        <v>1994</v>
      </c>
      <c r="B344" s="72" t="str">
        <f t="shared" si="20"/>
        <v>Jan</v>
      </c>
      <c r="C344" s="74">
        <v>34359</v>
      </c>
      <c r="D344" s="47">
        <v>4.6090540000000004</v>
      </c>
      <c r="E344" s="47">
        <v>4.6419750000000004</v>
      </c>
      <c r="F344" s="47">
        <v>4.5102880000000001</v>
      </c>
      <c r="G344" s="47">
        <v>4.5102880000000001</v>
      </c>
      <c r="H344" s="73">
        <v>3.9125359999999998</v>
      </c>
      <c r="I344" s="73">
        <v>1464000</v>
      </c>
    </row>
    <row r="345" spans="1:9" x14ac:dyDescent="0.3">
      <c r="A345" s="72" t="str">
        <f t="shared" si="19"/>
        <v>1994</v>
      </c>
      <c r="B345" s="72" t="str">
        <f t="shared" si="20"/>
        <v>Jan</v>
      </c>
      <c r="C345" s="74">
        <v>34360</v>
      </c>
      <c r="D345" s="47">
        <v>4.5102880000000001</v>
      </c>
      <c r="E345" s="47">
        <v>4.6419750000000004</v>
      </c>
      <c r="F345" s="47">
        <v>4.5102880000000001</v>
      </c>
      <c r="G345" s="47">
        <v>4.625515</v>
      </c>
      <c r="H345" s="73">
        <v>4.0124899999999997</v>
      </c>
      <c r="I345" s="73">
        <v>307900</v>
      </c>
    </row>
    <row r="346" spans="1:9" x14ac:dyDescent="0.3">
      <c r="A346" s="72" t="str">
        <f t="shared" si="19"/>
        <v>1994</v>
      </c>
      <c r="B346" s="72" t="str">
        <f t="shared" si="20"/>
        <v>Jan</v>
      </c>
      <c r="C346" s="74">
        <v>34361</v>
      </c>
      <c r="D346" s="47">
        <v>4.6419750000000004</v>
      </c>
      <c r="E346" s="47">
        <v>4.6748969999999996</v>
      </c>
      <c r="F346" s="47">
        <v>4.6090540000000004</v>
      </c>
      <c r="G346" s="47">
        <v>4.6090540000000004</v>
      </c>
      <c r="H346" s="73">
        <v>3.9982120000000001</v>
      </c>
      <c r="I346" s="73">
        <v>323200</v>
      </c>
    </row>
    <row r="347" spans="1:9" x14ac:dyDescent="0.3">
      <c r="A347" s="72" t="str">
        <f t="shared" si="19"/>
        <v>1994</v>
      </c>
      <c r="B347" s="72" t="str">
        <f t="shared" si="20"/>
        <v>Jan</v>
      </c>
      <c r="C347" s="74">
        <v>34362</v>
      </c>
      <c r="D347" s="47">
        <v>4.6419750000000004</v>
      </c>
      <c r="E347" s="47">
        <v>4.6748969999999996</v>
      </c>
      <c r="F347" s="47">
        <v>4.6090540000000004</v>
      </c>
      <c r="G347" s="47">
        <v>4.6419750000000004</v>
      </c>
      <c r="H347" s="73">
        <v>4.02677</v>
      </c>
      <c r="I347" s="73">
        <v>381600</v>
      </c>
    </row>
    <row r="348" spans="1:9" x14ac:dyDescent="0.3">
      <c r="A348" s="72" t="str">
        <f t="shared" si="19"/>
        <v>1994</v>
      </c>
      <c r="B348" s="72" t="str">
        <f t="shared" si="20"/>
        <v>Jan</v>
      </c>
      <c r="C348" s="74">
        <v>34365</v>
      </c>
      <c r="D348" s="47">
        <v>4.6748969999999996</v>
      </c>
      <c r="E348" s="47">
        <v>4.6748969999999996</v>
      </c>
      <c r="F348" s="47">
        <v>4.6090540000000004</v>
      </c>
      <c r="G348" s="47">
        <v>4.6090540000000004</v>
      </c>
      <c r="H348" s="73">
        <v>3.9982120000000001</v>
      </c>
      <c r="I348" s="73">
        <v>1107000</v>
      </c>
    </row>
    <row r="349" spans="1:9" x14ac:dyDescent="0.3">
      <c r="A349" s="72" t="str">
        <f t="shared" si="19"/>
        <v>1994</v>
      </c>
      <c r="B349" s="72" t="str">
        <f t="shared" si="20"/>
        <v>Feb</v>
      </c>
      <c r="C349" s="74">
        <v>34366</v>
      </c>
      <c r="D349" s="47">
        <v>4.6748969999999996</v>
      </c>
      <c r="E349" s="47">
        <v>4.8724280000000002</v>
      </c>
      <c r="F349" s="47">
        <v>4.6090540000000004</v>
      </c>
      <c r="G349" s="47">
        <v>4.7407409999999999</v>
      </c>
      <c r="H349" s="73">
        <v>4.1124460000000003</v>
      </c>
      <c r="I349" s="73">
        <v>1303300</v>
      </c>
    </row>
    <row r="350" spans="1:9" x14ac:dyDescent="0.3">
      <c r="A350" s="72" t="str">
        <f t="shared" si="19"/>
        <v>1994</v>
      </c>
      <c r="B350" s="72" t="str">
        <f t="shared" si="20"/>
        <v>Feb</v>
      </c>
      <c r="C350" s="74">
        <v>34367</v>
      </c>
      <c r="D350" s="47">
        <v>4.7407409999999999</v>
      </c>
      <c r="E350" s="47">
        <v>4.8724280000000002</v>
      </c>
      <c r="F350" s="47">
        <v>4.7407409999999999</v>
      </c>
      <c r="G350" s="47">
        <v>4.8724280000000002</v>
      </c>
      <c r="H350" s="73">
        <v>4.2266810000000001</v>
      </c>
      <c r="I350" s="73">
        <v>101400</v>
      </c>
    </row>
    <row r="351" spans="1:9" x14ac:dyDescent="0.3">
      <c r="A351" s="72" t="str">
        <f t="shared" si="19"/>
        <v>1994</v>
      </c>
      <c r="B351" s="72" t="str">
        <f t="shared" si="20"/>
        <v>Feb</v>
      </c>
      <c r="C351" s="74">
        <v>34368</v>
      </c>
      <c r="D351" s="47">
        <v>4.806584</v>
      </c>
      <c r="E351" s="47">
        <v>4.8395060000000001</v>
      </c>
      <c r="F351" s="47">
        <v>4.7407409999999999</v>
      </c>
      <c r="G351" s="47">
        <v>4.773663</v>
      </c>
      <c r="H351" s="73">
        <v>4.1410049999999998</v>
      </c>
      <c r="I351" s="73">
        <v>275400</v>
      </c>
    </row>
    <row r="352" spans="1:9" x14ac:dyDescent="0.3">
      <c r="A352" s="72" t="str">
        <f t="shared" si="19"/>
        <v>1994</v>
      </c>
      <c r="B352" s="72" t="str">
        <f t="shared" si="20"/>
        <v>Feb</v>
      </c>
      <c r="C352" s="74">
        <v>34369</v>
      </c>
      <c r="D352" s="47">
        <v>4.7407409999999999</v>
      </c>
      <c r="E352" s="47">
        <v>4.806584</v>
      </c>
      <c r="F352" s="47">
        <v>4.6090540000000004</v>
      </c>
      <c r="G352" s="47">
        <v>4.6090540000000004</v>
      </c>
      <c r="H352" s="73">
        <v>3.9982120000000001</v>
      </c>
      <c r="I352" s="73">
        <v>932800</v>
      </c>
    </row>
    <row r="353" spans="1:9" x14ac:dyDescent="0.3">
      <c r="A353" s="72" t="str">
        <f t="shared" si="19"/>
        <v>1994</v>
      </c>
      <c r="B353" s="72" t="str">
        <f t="shared" si="20"/>
        <v>Feb</v>
      </c>
      <c r="C353" s="74">
        <v>34372</v>
      </c>
      <c r="D353" s="47">
        <v>4.6090540000000004</v>
      </c>
      <c r="E353" s="47">
        <v>4.6090540000000004</v>
      </c>
      <c r="F353" s="47">
        <v>4.4115229999999999</v>
      </c>
      <c r="G353" s="47">
        <v>4.5102880000000001</v>
      </c>
      <c r="H353" s="73">
        <v>3.9125359999999998</v>
      </c>
      <c r="I353" s="73">
        <v>1353600</v>
      </c>
    </row>
    <row r="354" spans="1:9" x14ac:dyDescent="0.3">
      <c r="A354" s="72" t="str">
        <f t="shared" si="19"/>
        <v>1994</v>
      </c>
      <c r="B354" s="72" t="str">
        <f t="shared" si="20"/>
        <v>Feb</v>
      </c>
      <c r="C354" s="74">
        <v>34373</v>
      </c>
      <c r="D354" s="47">
        <v>4.5432100000000002</v>
      </c>
      <c r="E354" s="47">
        <v>4.6419750000000004</v>
      </c>
      <c r="F354" s="47">
        <v>4.444445</v>
      </c>
      <c r="G354" s="47">
        <v>4.6419750000000004</v>
      </c>
      <c r="H354" s="73">
        <v>4.02677</v>
      </c>
      <c r="I354" s="73">
        <v>101400</v>
      </c>
    </row>
    <row r="355" spans="1:9" x14ac:dyDescent="0.3">
      <c r="A355" s="72" t="str">
        <f t="shared" si="19"/>
        <v>1994</v>
      </c>
      <c r="B355" s="72" t="str">
        <f t="shared" si="20"/>
        <v>Feb</v>
      </c>
      <c r="C355" s="74">
        <v>34374</v>
      </c>
      <c r="D355" s="47">
        <v>4.6748969999999996</v>
      </c>
      <c r="E355" s="47">
        <v>4.7078189999999998</v>
      </c>
      <c r="F355" s="47">
        <v>4.5761320000000003</v>
      </c>
      <c r="G355" s="47">
        <v>4.6748969999999996</v>
      </c>
      <c r="H355" s="73">
        <v>4.0553280000000003</v>
      </c>
      <c r="I355" s="73">
        <v>358600</v>
      </c>
    </row>
    <row r="356" spans="1:9" x14ac:dyDescent="0.3">
      <c r="A356" s="72" t="str">
        <f t="shared" si="19"/>
        <v>1994</v>
      </c>
      <c r="B356" s="72" t="str">
        <f t="shared" si="20"/>
        <v>Feb</v>
      </c>
      <c r="C356" s="74">
        <v>34375</v>
      </c>
      <c r="D356" s="47">
        <v>4.7078189999999998</v>
      </c>
      <c r="E356" s="47">
        <v>4.7078189999999998</v>
      </c>
      <c r="F356" s="47">
        <v>4.6090540000000004</v>
      </c>
      <c r="G356" s="47">
        <v>4.6748969999999996</v>
      </c>
      <c r="H356" s="73">
        <v>4.0553280000000003</v>
      </c>
      <c r="I356" s="73">
        <v>172000</v>
      </c>
    </row>
    <row r="357" spans="1:9" x14ac:dyDescent="0.3">
      <c r="A357" s="72" t="str">
        <f t="shared" si="19"/>
        <v>1994</v>
      </c>
      <c r="B357" s="72" t="str">
        <f t="shared" si="20"/>
        <v>Feb</v>
      </c>
      <c r="C357" s="74">
        <v>34376</v>
      </c>
      <c r="D357" s="47">
        <v>4.7078189999999998</v>
      </c>
      <c r="E357" s="47">
        <v>4.7078189999999998</v>
      </c>
      <c r="F357" s="47">
        <v>4.6090540000000004</v>
      </c>
      <c r="G357" s="47">
        <v>4.6090540000000004</v>
      </c>
      <c r="H357" s="73">
        <v>3.9982120000000001</v>
      </c>
      <c r="I357" s="73">
        <v>206700</v>
      </c>
    </row>
    <row r="358" spans="1:9" x14ac:dyDescent="0.3">
      <c r="A358" s="72" t="str">
        <f t="shared" si="19"/>
        <v>1994</v>
      </c>
      <c r="B358" s="72" t="str">
        <f t="shared" si="20"/>
        <v>Feb</v>
      </c>
      <c r="C358" s="74">
        <v>34379</v>
      </c>
      <c r="D358" s="47">
        <v>4.6419750000000004</v>
      </c>
      <c r="E358" s="47">
        <v>4.7078189999999998</v>
      </c>
      <c r="F358" s="47">
        <v>4.6090540000000004</v>
      </c>
      <c r="G358" s="47">
        <v>4.7078189999999998</v>
      </c>
      <c r="H358" s="73">
        <v>4.083888</v>
      </c>
      <c r="I358" s="73">
        <v>36600</v>
      </c>
    </row>
    <row r="359" spans="1:9" x14ac:dyDescent="0.3">
      <c r="A359" s="72" t="str">
        <f t="shared" si="19"/>
        <v>1994</v>
      </c>
      <c r="B359" s="72" t="str">
        <f t="shared" si="20"/>
        <v>Feb</v>
      </c>
      <c r="C359" s="74">
        <v>34380</v>
      </c>
      <c r="D359" s="47">
        <v>4.6748969999999996</v>
      </c>
      <c r="E359" s="47">
        <v>4.7078189999999998</v>
      </c>
      <c r="F359" s="47">
        <v>4.6090540000000004</v>
      </c>
      <c r="G359" s="47">
        <v>4.7078189999999998</v>
      </c>
      <c r="H359" s="73">
        <v>4.083888</v>
      </c>
      <c r="I359" s="73">
        <v>121600</v>
      </c>
    </row>
    <row r="360" spans="1:9" x14ac:dyDescent="0.3">
      <c r="A360" s="72" t="str">
        <f t="shared" si="19"/>
        <v>1994</v>
      </c>
      <c r="B360" s="72" t="str">
        <f t="shared" si="20"/>
        <v>Feb</v>
      </c>
      <c r="C360" s="74">
        <v>34381</v>
      </c>
      <c r="D360" s="47">
        <v>4.6090540000000004</v>
      </c>
      <c r="E360" s="47">
        <v>4.7407409999999999</v>
      </c>
      <c r="F360" s="47">
        <v>4.6090540000000004</v>
      </c>
      <c r="G360" s="47">
        <v>4.7407409999999999</v>
      </c>
      <c r="H360" s="73">
        <v>4.1124460000000003</v>
      </c>
      <c r="I360" s="73">
        <v>267300</v>
      </c>
    </row>
    <row r="361" spans="1:9" x14ac:dyDescent="0.3">
      <c r="A361" s="72" t="str">
        <f t="shared" si="19"/>
        <v>1994</v>
      </c>
      <c r="B361" s="72" t="str">
        <f t="shared" si="20"/>
        <v>Feb</v>
      </c>
      <c r="C361" s="74">
        <v>34382</v>
      </c>
      <c r="D361" s="47">
        <v>4.7407409999999999</v>
      </c>
      <c r="E361" s="47">
        <v>4.806584</v>
      </c>
      <c r="F361" s="47">
        <v>4.6090540000000004</v>
      </c>
      <c r="G361" s="47">
        <v>4.773663</v>
      </c>
      <c r="H361" s="73">
        <v>4.1410049999999998</v>
      </c>
      <c r="I361" s="73">
        <v>307000</v>
      </c>
    </row>
    <row r="362" spans="1:9" x14ac:dyDescent="0.3">
      <c r="A362" s="72" t="str">
        <f t="shared" si="19"/>
        <v>1994</v>
      </c>
      <c r="B362" s="72" t="str">
        <f t="shared" si="20"/>
        <v>Feb</v>
      </c>
      <c r="C362" s="74">
        <v>34383</v>
      </c>
      <c r="D362" s="47">
        <v>4.7407409999999999</v>
      </c>
      <c r="E362" s="47">
        <v>4.806584</v>
      </c>
      <c r="F362" s="47">
        <v>4.6090540000000004</v>
      </c>
      <c r="G362" s="47">
        <v>4.6419750000000004</v>
      </c>
      <c r="H362" s="73">
        <v>4.02677</v>
      </c>
      <c r="I362" s="73">
        <v>936900</v>
      </c>
    </row>
    <row r="363" spans="1:9" x14ac:dyDescent="0.3">
      <c r="A363" s="72" t="str">
        <f t="shared" si="19"/>
        <v>1994</v>
      </c>
      <c r="B363" s="72" t="str">
        <f t="shared" si="20"/>
        <v>Feb</v>
      </c>
      <c r="C363" s="74">
        <v>34387</v>
      </c>
      <c r="D363" s="47">
        <v>4.7407409999999999</v>
      </c>
      <c r="E363" s="47">
        <v>4.7407409999999999</v>
      </c>
      <c r="F363" s="47">
        <v>4.5432100000000002</v>
      </c>
      <c r="G363" s="47">
        <v>4.6419750000000004</v>
      </c>
      <c r="H363" s="73">
        <v>4.02677</v>
      </c>
      <c r="I363" s="73">
        <v>391600</v>
      </c>
    </row>
    <row r="364" spans="1:9" x14ac:dyDescent="0.3">
      <c r="A364" s="72" t="str">
        <f t="shared" si="19"/>
        <v>1994</v>
      </c>
      <c r="B364" s="72" t="str">
        <f t="shared" si="20"/>
        <v>Feb</v>
      </c>
      <c r="C364" s="74">
        <v>34388</v>
      </c>
      <c r="D364" s="47">
        <v>4.6419750000000004</v>
      </c>
      <c r="E364" s="47">
        <v>4.6419750000000004</v>
      </c>
      <c r="F364" s="47">
        <v>4.4115229999999999</v>
      </c>
      <c r="G364" s="47">
        <v>4.444445</v>
      </c>
      <c r="H364" s="73">
        <v>3.8554170000000001</v>
      </c>
      <c r="I364" s="73">
        <v>1502500</v>
      </c>
    </row>
    <row r="365" spans="1:9" x14ac:dyDescent="0.3">
      <c r="A365" s="72" t="str">
        <f t="shared" si="19"/>
        <v>1994</v>
      </c>
      <c r="B365" s="72" t="str">
        <f t="shared" si="20"/>
        <v>Feb</v>
      </c>
      <c r="C365" s="74">
        <v>34389</v>
      </c>
      <c r="D365" s="47">
        <v>4.477366</v>
      </c>
      <c r="E365" s="47">
        <v>4.477366</v>
      </c>
      <c r="F365" s="47">
        <v>4.3786009999999997</v>
      </c>
      <c r="G365" s="47">
        <v>4.4115229999999999</v>
      </c>
      <c r="H365" s="73">
        <v>3.8268599999999999</v>
      </c>
      <c r="I365" s="73">
        <v>324900</v>
      </c>
    </row>
    <row r="366" spans="1:9" x14ac:dyDescent="0.3">
      <c r="A366" s="72" t="str">
        <f t="shared" si="19"/>
        <v>1994</v>
      </c>
      <c r="B366" s="72" t="str">
        <f t="shared" si="20"/>
        <v>Feb</v>
      </c>
      <c r="C366" s="74">
        <v>34390</v>
      </c>
      <c r="D366" s="47">
        <v>4.4115229999999999</v>
      </c>
      <c r="E366" s="47">
        <v>4.477366</v>
      </c>
      <c r="F366" s="47">
        <v>4.4115229999999999</v>
      </c>
      <c r="G366" s="47">
        <v>4.477366</v>
      </c>
      <c r="H366" s="73">
        <v>3.8839779999999999</v>
      </c>
      <c r="I366" s="73">
        <v>305700</v>
      </c>
    </row>
    <row r="367" spans="1:9" x14ac:dyDescent="0.3">
      <c r="A367" s="72" t="str">
        <f t="shared" si="19"/>
        <v>1994</v>
      </c>
      <c r="B367" s="72" t="str">
        <f t="shared" si="20"/>
        <v>Feb</v>
      </c>
      <c r="C367" s="74">
        <v>34393</v>
      </c>
      <c r="D367" s="47">
        <v>4.4115229999999999</v>
      </c>
      <c r="E367" s="47">
        <v>4.477366</v>
      </c>
      <c r="F367" s="47">
        <v>4.3786009999999997</v>
      </c>
      <c r="G367" s="47">
        <v>4.3786009999999997</v>
      </c>
      <c r="H367" s="73">
        <v>3.7983020000000001</v>
      </c>
      <c r="I367" s="73">
        <v>385600</v>
      </c>
    </row>
    <row r="368" spans="1:9" x14ac:dyDescent="0.3">
      <c r="A368" s="72" t="str">
        <f t="shared" si="19"/>
        <v>1994</v>
      </c>
      <c r="B368" s="72" t="str">
        <f t="shared" si="20"/>
        <v>Mar</v>
      </c>
      <c r="C368" s="74">
        <v>34394</v>
      </c>
      <c r="D368" s="47">
        <v>4.444445</v>
      </c>
      <c r="E368" s="47">
        <v>4.477366</v>
      </c>
      <c r="F368" s="47">
        <v>4.3786009999999997</v>
      </c>
      <c r="G368" s="47">
        <v>4.4115229999999999</v>
      </c>
      <c r="H368" s="73">
        <v>3.8268599999999999</v>
      </c>
      <c r="I368" s="73">
        <v>182200</v>
      </c>
    </row>
    <row r="369" spans="1:9" x14ac:dyDescent="0.3">
      <c r="A369" s="72" t="str">
        <f t="shared" si="19"/>
        <v>1994</v>
      </c>
      <c r="B369" s="72" t="str">
        <f t="shared" si="20"/>
        <v>Mar</v>
      </c>
      <c r="C369" s="74">
        <v>34395</v>
      </c>
      <c r="D369" s="47">
        <v>4.3456789999999996</v>
      </c>
      <c r="E369" s="47">
        <v>4.4115229999999999</v>
      </c>
      <c r="F369" s="47">
        <v>4.3456789999999996</v>
      </c>
      <c r="G369" s="47">
        <v>4.3456789999999996</v>
      </c>
      <c r="H369" s="73">
        <v>3.7697430000000001</v>
      </c>
      <c r="I369" s="73">
        <v>367300</v>
      </c>
    </row>
    <row r="370" spans="1:9" x14ac:dyDescent="0.3">
      <c r="A370" s="72" t="str">
        <f t="shared" si="19"/>
        <v>1994</v>
      </c>
      <c r="B370" s="72" t="str">
        <f t="shared" si="20"/>
        <v>Mar</v>
      </c>
      <c r="C370" s="74">
        <v>34396</v>
      </c>
      <c r="D370" s="47">
        <v>3.687243</v>
      </c>
      <c r="E370" s="47">
        <v>3.9176959999999998</v>
      </c>
      <c r="F370" s="47">
        <v>3.4238680000000001</v>
      </c>
      <c r="G370" s="47">
        <v>3.8683130000000001</v>
      </c>
      <c r="H370" s="73">
        <v>3.355642</v>
      </c>
      <c r="I370" s="73">
        <v>15280600</v>
      </c>
    </row>
    <row r="371" spans="1:9" x14ac:dyDescent="0.3">
      <c r="A371" s="72" t="str">
        <f t="shared" si="19"/>
        <v>1994</v>
      </c>
      <c r="B371" s="72" t="str">
        <f t="shared" si="20"/>
        <v>Mar</v>
      </c>
      <c r="C371" s="74">
        <v>34397</v>
      </c>
      <c r="D371" s="47">
        <v>3.8847740000000002</v>
      </c>
      <c r="E371" s="47">
        <v>3.8847740000000002</v>
      </c>
      <c r="F371" s="47">
        <v>3.6213989999999998</v>
      </c>
      <c r="G371" s="47">
        <v>3.8518520000000001</v>
      </c>
      <c r="H371" s="73">
        <v>3.3413629999999999</v>
      </c>
      <c r="I371" s="73">
        <v>2911900</v>
      </c>
    </row>
    <row r="372" spans="1:9" x14ac:dyDescent="0.3">
      <c r="A372" s="72" t="str">
        <f t="shared" si="19"/>
        <v>1994</v>
      </c>
      <c r="B372" s="72" t="str">
        <f t="shared" si="20"/>
        <v>Mar</v>
      </c>
      <c r="C372" s="74">
        <v>34400</v>
      </c>
      <c r="D372" s="47">
        <v>3.8847740000000002</v>
      </c>
      <c r="E372" s="47">
        <v>3.9835389999999999</v>
      </c>
      <c r="F372" s="47">
        <v>3.8189299999999999</v>
      </c>
      <c r="G372" s="47">
        <v>3.8847740000000002</v>
      </c>
      <c r="H372" s="73">
        <v>3.3699210000000002</v>
      </c>
      <c r="I372" s="73">
        <v>410400</v>
      </c>
    </row>
    <row r="373" spans="1:9" x14ac:dyDescent="0.3">
      <c r="A373" s="72" t="str">
        <f t="shared" si="19"/>
        <v>1994</v>
      </c>
      <c r="B373" s="72" t="str">
        <f t="shared" si="20"/>
        <v>Mar</v>
      </c>
      <c r="C373" s="74">
        <v>34401</v>
      </c>
      <c r="D373" s="47">
        <v>3.9506169999999998</v>
      </c>
      <c r="E373" s="47">
        <v>3.9835389999999999</v>
      </c>
      <c r="F373" s="47">
        <v>3.8518520000000001</v>
      </c>
      <c r="G373" s="47">
        <v>3.9835389999999999</v>
      </c>
      <c r="H373" s="73">
        <v>3.455597</v>
      </c>
      <c r="I373" s="73">
        <v>1111600</v>
      </c>
    </row>
    <row r="374" spans="1:9" x14ac:dyDescent="0.3">
      <c r="A374" s="72" t="str">
        <f t="shared" si="19"/>
        <v>1994</v>
      </c>
      <c r="B374" s="72" t="str">
        <f t="shared" si="20"/>
        <v>Mar</v>
      </c>
      <c r="C374" s="74">
        <v>34402</v>
      </c>
      <c r="D374" s="47">
        <v>3.9835389999999999</v>
      </c>
      <c r="E374" s="47">
        <v>3.9835389999999999</v>
      </c>
      <c r="F374" s="47">
        <v>3.8518520000000001</v>
      </c>
      <c r="G374" s="47">
        <v>3.8518520000000001</v>
      </c>
      <c r="H374" s="73">
        <v>3.3413629999999999</v>
      </c>
      <c r="I374" s="73">
        <v>549600</v>
      </c>
    </row>
    <row r="375" spans="1:9" x14ac:dyDescent="0.3">
      <c r="A375" s="72" t="str">
        <f t="shared" si="19"/>
        <v>1994</v>
      </c>
      <c r="B375" s="72" t="str">
        <f t="shared" si="20"/>
        <v>Mar</v>
      </c>
      <c r="C375" s="74">
        <v>34403</v>
      </c>
      <c r="D375" s="47">
        <v>3.9176959999999998</v>
      </c>
      <c r="E375" s="47">
        <v>3.9176959999999998</v>
      </c>
      <c r="F375" s="47">
        <v>3.6543209999999999</v>
      </c>
      <c r="G375" s="47">
        <v>3.7860079999999998</v>
      </c>
      <c r="H375" s="73">
        <v>3.2842449999999999</v>
      </c>
      <c r="I375" s="73">
        <v>677200</v>
      </c>
    </row>
    <row r="376" spans="1:9" x14ac:dyDescent="0.3">
      <c r="A376" s="72" t="str">
        <f t="shared" si="19"/>
        <v>1994</v>
      </c>
      <c r="B376" s="72" t="str">
        <f t="shared" si="20"/>
        <v>Mar</v>
      </c>
      <c r="C376" s="74">
        <v>34404</v>
      </c>
      <c r="D376" s="47">
        <v>3.7201650000000002</v>
      </c>
      <c r="E376" s="47">
        <v>3.7860079999999998</v>
      </c>
      <c r="F376" s="47">
        <v>3.7201650000000002</v>
      </c>
      <c r="G376" s="47">
        <v>3.7530860000000001</v>
      </c>
      <c r="H376" s="73">
        <v>3.2556859999999999</v>
      </c>
      <c r="I376" s="73">
        <v>109300</v>
      </c>
    </row>
    <row r="377" spans="1:9" x14ac:dyDescent="0.3">
      <c r="A377" s="72" t="str">
        <f t="shared" si="19"/>
        <v>1994</v>
      </c>
      <c r="B377" s="72" t="str">
        <f t="shared" si="20"/>
        <v>Mar</v>
      </c>
      <c r="C377" s="74">
        <v>34407</v>
      </c>
      <c r="D377" s="47">
        <v>3.7860079999999998</v>
      </c>
      <c r="E377" s="47">
        <v>3.8847740000000002</v>
      </c>
      <c r="F377" s="47">
        <v>3.7201650000000002</v>
      </c>
      <c r="G377" s="47">
        <v>3.8847740000000002</v>
      </c>
      <c r="H377" s="73">
        <v>3.3699210000000002</v>
      </c>
      <c r="I377" s="73">
        <v>197200</v>
      </c>
    </row>
    <row r="378" spans="1:9" x14ac:dyDescent="0.3">
      <c r="A378" s="72" t="str">
        <f t="shared" si="19"/>
        <v>1994</v>
      </c>
      <c r="B378" s="72" t="str">
        <f t="shared" si="20"/>
        <v>Mar</v>
      </c>
      <c r="C378" s="74">
        <v>34408</v>
      </c>
      <c r="D378" s="47">
        <v>3.9835389999999999</v>
      </c>
      <c r="E378" s="47">
        <v>4.0493829999999997</v>
      </c>
      <c r="F378" s="47">
        <v>3.8518520000000001</v>
      </c>
      <c r="G378" s="47">
        <v>3.9506169999999998</v>
      </c>
      <c r="H378" s="73">
        <v>3.427038</v>
      </c>
      <c r="I378" s="73">
        <v>332200</v>
      </c>
    </row>
    <row r="379" spans="1:9" x14ac:dyDescent="0.3">
      <c r="A379" s="72" t="str">
        <f t="shared" si="19"/>
        <v>1994</v>
      </c>
      <c r="B379" s="72" t="str">
        <f t="shared" si="20"/>
        <v>Mar</v>
      </c>
      <c r="C379" s="74">
        <v>34409</v>
      </c>
      <c r="D379" s="47">
        <v>4.0493829999999997</v>
      </c>
      <c r="E379" s="47">
        <v>4.2469130000000002</v>
      </c>
      <c r="F379" s="47">
        <v>3.9506169999999998</v>
      </c>
      <c r="G379" s="47">
        <v>4.1481479999999999</v>
      </c>
      <c r="H379" s="73">
        <v>3.5983909999999999</v>
      </c>
      <c r="I379" s="73">
        <v>1053900</v>
      </c>
    </row>
    <row r="380" spans="1:9" x14ac:dyDescent="0.3">
      <c r="A380" s="72" t="str">
        <f t="shared" si="19"/>
        <v>1994</v>
      </c>
      <c r="B380" s="72" t="str">
        <f t="shared" si="20"/>
        <v>Mar</v>
      </c>
      <c r="C380" s="74">
        <v>34410</v>
      </c>
      <c r="D380" s="47">
        <v>4.1975309999999997</v>
      </c>
      <c r="E380" s="47">
        <v>4.1975309999999997</v>
      </c>
      <c r="F380" s="47">
        <v>4.0987650000000002</v>
      </c>
      <c r="G380" s="47">
        <v>4.1481479999999999</v>
      </c>
      <c r="H380" s="73">
        <v>3.5983909999999999</v>
      </c>
      <c r="I380" s="73">
        <v>939700</v>
      </c>
    </row>
    <row r="381" spans="1:9" x14ac:dyDescent="0.3">
      <c r="A381" s="72" t="str">
        <f t="shared" si="19"/>
        <v>1994</v>
      </c>
      <c r="B381" s="72" t="str">
        <f t="shared" si="20"/>
        <v>Mar</v>
      </c>
      <c r="C381" s="74">
        <v>34411</v>
      </c>
      <c r="D381" s="47">
        <v>4.1975309999999997</v>
      </c>
      <c r="E381" s="47">
        <v>4.1975309999999997</v>
      </c>
      <c r="F381" s="47">
        <v>4</v>
      </c>
      <c r="G381" s="47">
        <v>4.0493829999999997</v>
      </c>
      <c r="H381" s="73">
        <v>3.5127139999999999</v>
      </c>
      <c r="I381" s="73">
        <v>548100</v>
      </c>
    </row>
    <row r="382" spans="1:9" x14ac:dyDescent="0.3">
      <c r="A382" s="72" t="str">
        <f t="shared" si="19"/>
        <v>1994</v>
      </c>
      <c r="B382" s="72" t="str">
        <f t="shared" si="20"/>
        <v>Mar</v>
      </c>
      <c r="C382" s="74">
        <v>34414</v>
      </c>
      <c r="D382" s="47">
        <v>4</v>
      </c>
      <c r="E382" s="47">
        <v>4.0493829999999997</v>
      </c>
      <c r="F382" s="47">
        <v>3.7530860000000001</v>
      </c>
      <c r="G382" s="47">
        <v>3.9012349999999998</v>
      </c>
      <c r="H382" s="73">
        <v>3.384201</v>
      </c>
      <c r="I382" s="73">
        <v>714100</v>
      </c>
    </row>
    <row r="383" spans="1:9" x14ac:dyDescent="0.3">
      <c r="A383" s="72" t="str">
        <f t="shared" si="19"/>
        <v>1994</v>
      </c>
      <c r="B383" s="72" t="str">
        <f t="shared" si="20"/>
        <v>Mar</v>
      </c>
      <c r="C383" s="74">
        <v>34415</v>
      </c>
      <c r="D383" s="47">
        <v>3.9012349999999998</v>
      </c>
      <c r="E383" s="47">
        <v>3.9012349999999998</v>
      </c>
      <c r="F383" s="47">
        <v>3.7530860000000001</v>
      </c>
      <c r="G383" s="47">
        <v>3.7777780000000001</v>
      </c>
      <c r="H383" s="73">
        <v>3.2771050000000002</v>
      </c>
      <c r="I383" s="73">
        <v>684400</v>
      </c>
    </row>
    <row r="384" spans="1:9" x14ac:dyDescent="0.3">
      <c r="A384" s="72" t="str">
        <f t="shared" si="19"/>
        <v>1994</v>
      </c>
      <c r="B384" s="72" t="str">
        <f t="shared" si="20"/>
        <v>Mar</v>
      </c>
      <c r="C384" s="74">
        <v>34416</v>
      </c>
      <c r="D384" s="47">
        <v>3.9012349999999998</v>
      </c>
      <c r="E384" s="47">
        <v>3.9012349999999998</v>
      </c>
      <c r="F384" s="47">
        <v>3.7530860000000001</v>
      </c>
      <c r="G384" s="47">
        <v>3.7530860000000001</v>
      </c>
      <c r="H384" s="73">
        <v>3.2556859999999999</v>
      </c>
      <c r="I384" s="73">
        <v>189600</v>
      </c>
    </row>
    <row r="385" spans="1:9" x14ac:dyDescent="0.3">
      <c r="A385" s="72" t="str">
        <f t="shared" si="19"/>
        <v>1994</v>
      </c>
      <c r="B385" s="72" t="str">
        <f t="shared" si="20"/>
        <v>Mar</v>
      </c>
      <c r="C385" s="74">
        <v>34417</v>
      </c>
      <c r="D385" s="47">
        <v>3.9012349999999998</v>
      </c>
      <c r="E385" s="47">
        <v>3.9012349999999998</v>
      </c>
      <c r="F385" s="47">
        <v>3.7530860000000001</v>
      </c>
      <c r="G385" s="47">
        <v>3.7777780000000001</v>
      </c>
      <c r="H385" s="73">
        <v>3.2771050000000002</v>
      </c>
      <c r="I385" s="73">
        <v>52800</v>
      </c>
    </row>
    <row r="386" spans="1:9" x14ac:dyDescent="0.3">
      <c r="A386" s="72" t="str">
        <f t="shared" si="19"/>
        <v>1994</v>
      </c>
      <c r="B386" s="72" t="str">
        <f t="shared" si="20"/>
        <v>Mar</v>
      </c>
      <c r="C386" s="74">
        <v>34418</v>
      </c>
      <c r="D386" s="47">
        <v>3.9012349999999998</v>
      </c>
      <c r="E386" s="47">
        <v>4</v>
      </c>
      <c r="F386" s="47">
        <v>3.8271609999999998</v>
      </c>
      <c r="G386" s="47">
        <v>4</v>
      </c>
      <c r="H386" s="73">
        <v>3.4698760000000002</v>
      </c>
      <c r="I386" s="73">
        <v>164800</v>
      </c>
    </row>
    <row r="387" spans="1:9" x14ac:dyDescent="0.3">
      <c r="A387" s="72" t="str">
        <f t="shared" ref="A387:A450" si="21">TEXT(C387,"YYYY")</f>
        <v>1994</v>
      </c>
      <c r="B387" s="72" t="str">
        <f t="shared" ref="B387:B450" si="22">TEXT(C387,"MMM")</f>
        <v>Mar</v>
      </c>
      <c r="C387" s="74">
        <v>34421</v>
      </c>
      <c r="D387" s="47">
        <v>3.7530860000000001</v>
      </c>
      <c r="E387" s="47">
        <v>3.8518520000000001</v>
      </c>
      <c r="F387" s="47">
        <v>3.6543209999999999</v>
      </c>
      <c r="G387" s="47">
        <v>3.7037040000000001</v>
      </c>
      <c r="H387" s="73">
        <v>3.2128480000000001</v>
      </c>
      <c r="I387" s="73">
        <v>1600600</v>
      </c>
    </row>
    <row r="388" spans="1:9" x14ac:dyDescent="0.3">
      <c r="A388" s="72" t="str">
        <f t="shared" si="21"/>
        <v>1994</v>
      </c>
      <c r="B388" s="72" t="str">
        <f t="shared" si="22"/>
        <v>Mar</v>
      </c>
      <c r="C388" s="74">
        <v>34422</v>
      </c>
      <c r="D388" s="47">
        <v>3.7530860000000001</v>
      </c>
      <c r="E388" s="47">
        <v>3.7530860000000001</v>
      </c>
      <c r="F388" s="47">
        <v>3.6543209999999999</v>
      </c>
      <c r="G388" s="47">
        <v>3.7037040000000001</v>
      </c>
      <c r="H388" s="73">
        <v>3.2128480000000001</v>
      </c>
      <c r="I388" s="73">
        <v>388000</v>
      </c>
    </row>
    <row r="389" spans="1:9" x14ac:dyDescent="0.3">
      <c r="A389" s="72" t="str">
        <f t="shared" si="21"/>
        <v>1994</v>
      </c>
      <c r="B389" s="72" t="str">
        <f t="shared" si="22"/>
        <v>Mar</v>
      </c>
      <c r="C389" s="74">
        <v>34423</v>
      </c>
      <c r="D389" s="47">
        <v>3.7530860000000001</v>
      </c>
      <c r="E389" s="47">
        <v>3.7530860000000001</v>
      </c>
      <c r="F389" s="47">
        <v>3.5555560000000002</v>
      </c>
      <c r="G389" s="47">
        <v>3.6296300000000001</v>
      </c>
      <c r="H389" s="73">
        <v>3.1485919999999998</v>
      </c>
      <c r="I389" s="73">
        <v>496900</v>
      </c>
    </row>
    <row r="390" spans="1:9" x14ac:dyDescent="0.3">
      <c r="A390" s="72" t="str">
        <f t="shared" si="21"/>
        <v>1994</v>
      </c>
      <c r="B390" s="72" t="str">
        <f t="shared" si="22"/>
        <v>Mar</v>
      </c>
      <c r="C390" s="74">
        <v>34424</v>
      </c>
      <c r="D390" s="47">
        <v>3.6543209999999999</v>
      </c>
      <c r="E390" s="47">
        <v>3.7530860000000001</v>
      </c>
      <c r="F390" s="47">
        <v>3.5555560000000002</v>
      </c>
      <c r="G390" s="47">
        <v>3.6543209999999999</v>
      </c>
      <c r="H390" s="73">
        <v>3.1700110000000001</v>
      </c>
      <c r="I390" s="73">
        <v>509100</v>
      </c>
    </row>
    <row r="391" spans="1:9" x14ac:dyDescent="0.3">
      <c r="A391" s="72" t="str">
        <f t="shared" si="21"/>
        <v>1994</v>
      </c>
      <c r="B391" s="72" t="str">
        <f t="shared" si="22"/>
        <v>Apr</v>
      </c>
      <c r="C391" s="74">
        <v>34428</v>
      </c>
      <c r="D391" s="47">
        <v>3.6049380000000002</v>
      </c>
      <c r="E391" s="47">
        <v>3.6543209999999999</v>
      </c>
      <c r="F391" s="47">
        <v>3.3086419999999999</v>
      </c>
      <c r="G391" s="47">
        <v>3.4074080000000002</v>
      </c>
      <c r="H391" s="73">
        <v>2.9558219999999999</v>
      </c>
      <c r="I391" s="73">
        <v>740400</v>
      </c>
    </row>
    <row r="392" spans="1:9" x14ac:dyDescent="0.3">
      <c r="A392" s="72" t="str">
        <f t="shared" si="21"/>
        <v>1994</v>
      </c>
      <c r="B392" s="72" t="str">
        <f t="shared" si="22"/>
        <v>Apr</v>
      </c>
      <c r="C392" s="74">
        <v>34429</v>
      </c>
      <c r="D392" s="47">
        <v>3.506173</v>
      </c>
      <c r="E392" s="47">
        <v>3.8518520000000001</v>
      </c>
      <c r="F392" s="47">
        <v>3.506173</v>
      </c>
      <c r="G392" s="47">
        <v>3.7037040000000001</v>
      </c>
      <c r="H392" s="73">
        <v>3.2128480000000001</v>
      </c>
      <c r="I392" s="73">
        <v>258400</v>
      </c>
    </row>
    <row r="393" spans="1:9" x14ac:dyDescent="0.3">
      <c r="A393" s="72" t="str">
        <f t="shared" si="21"/>
        <v>1994</v>
      </c>
      <c r="B393" s="72" t="str">
        <f t="shared" si="22"/>
        <v>Apr</v>
      </c>
      <c r="C393" s="74">
        <v>34430</v>
      </c>
      <c r="D393" s="47">
        <v>3.8518520000000001</v>
      </c>
      <c r="E393" s="47">
        <v>3.8518520000000001</v>
      </c>
      <c r="F393" s="47">
        <v>3.506173</v>
      </c>
      <c r="G393" s="47">
        <v>3.6049380000000002</v>
      </c>
      <c r="H393" s="73">
        <v>3.127173</v>
      </c>
      <c r="I393" s="73">
        <v>1090800</v>
      </c>
    </row>
    <row r="394" spans="1:9" x14ac:dyDescent="0.3">
      <c r="A394" s="72" t="str">
        <f t="shared" si="21"/>
        <v>1994</v>
      </c>
      <c r="B394" s="72" t="str">
        <f t="shared" si="22"/>
        <v>Apr</v>
      </c>
      <c r="C394" s="74">
        <v>34431</v>
      </c>
      <c r="D394" s="47">
        <v>3.6049380000000002</v>
      </c>
      <c r="E394" s="47">
        <v>3.6049380000000002</v>
      </c>
      <c r="F394" s="47">
        <v>3.506173</v>
      </c>
      <c r="G394" s="47">
        <v>3.6049380000000002</v>
      </c>
      <c r="H394" s="73">
        <v>3.127173</v>
      </c>
      <c r="I394" s="73">
        <v>897000</v>
      </c>
    </row>
    <row r="395" spans="1:9" x14ac:dyDescent="0.3">
      <c r="A395" s="72" t="str">
        <f t="shared" si="21"/>
        <v>1994</v>
      </c>
      <c r="B395" s="72" t="str">
        <f t="shared" si="22"/>
        <v>Apr</v>
      </c>
      <c r="C395" s="74">
        <v>34432</v>
      </c>
      <c r="D395" s="47">
        <v>3.5308639999999998</v>
      </c>
      <c r="E395" s="47">
        <v>3.6049380000000002</v>
      </c>
      <c r="F395" s="47">
        <v>3.4074080000000002</v>
      </c>
      <c r="G395" s="47">
        <v>3.4567899999999998</v>
      </c>
      <c r="H395" s="73">
        <v>2.998659</v>
      </c>
      <c r="I395" s="73">
        <v>1076100</v>
      </c>
    </row>
    <row r="396" spans="1:9" x14ac:dyDescent="0.3">
      <c r="A396" s="72" t="str">
        <f t="shared" si="21"/>
        <v>1994</v>
      </c>
      <c r="B396" s="72" t="str">
        <f t="shared" si="22"/>
        <v>Apr</v>
      </c>
      <c r="C396" s="74">
        <v>34435</v>
      </c>
      <c r="D396" s="47">
        <v>3.4074080000000002</v>
      </c>
      <c r="E396" s="47">
        <v>3.506173</v>
      </c>
      <c r="F396" s="47">
        <v>3.4074080000000002</v>
      </c>
      <c r="G396" s="47">
        <v>3.4074080000000002</v>
      </c>
      <c r="H396" s="73">
        <v>2.9558219999999999</v>
      </c>
      <c r="I396" s="73">
        <v>1120000</v>
      </c>
    </row>
    <row r="397" spans="1:9" x14ac:dyDescent="0.3">
      <c r="A397" s="72" t="str">
        <f t="shared" si="21"/>
        <v>1994</v>
      </c>
      <c r="B397" s="72" t="str">
        <f t="shared" si="22"/>
        <v>Apr</v>
      </c>
      <c r="C397" s="74">
        <v>34436</v>
      </c>
      <c r="D397" s="47">
        <v>3.506173</v>
      </c>
      <c r="E397" s="47">
        <v>3.506173</v>
      </c>
      <c r="F397" s="47">
        <v>3.3086419999999999</v>
      </c>
      <c r="G397" s="47">
        <v>3.3086419999999999</v>
      </c>
      <c r="H397" s="73">
        <v>2.8701449999999999</v>
      </c>
      <c r="I397" s="73">
        <v>992200</v>
      </c>
    </row>
    <row r="398" spans="1:9" x14ac:dyDescent="0.3">
      <c r="A398" s="72" t="str">
        <f t="shared" si="21"/>
        <v>1994</v>
      </c>
      <c r="B398" s="72" t="str">
        <f t="shared" si="22"/>
        <v>Apr</v>
      </c>
      <c r="C398" s="74">
        <v>34437</v>
      </c>
      <c r="D398" s="47">
        <v>3.358025</v>
      </c>
      <c r="E398" s="47">
        <v>3.358025</v>
      </c>
      <c r="F398" s="47">
        <v>3.1604939999999999</v>
      </c>
      <c r="G398" s="47">
        <v>3.1604939999999999</v>
      </c>
      <c r="H398" s="73">
        <v>2.7416299999999998</v>
      </c>
      <c r="I398" s="73">
        <v>259300</v>
      </c>
    </row>
    <row r="399" spans="1:9" x14ac:dyDescent="0.3">
      <c r="A399" s="72" t="str">
        <f t="shared" si="21"/>
        <v>1994</v>
      </c>
      <c r="B399" s="72" t="str">
        <f t="shared" si="22"/>
        <v>Apr</v>
      </c>
      <c r="C399" s="74">
        <v>34438</v>
      </c>
      <c r="D399" s="47">
        <v>3.3086419999999999</v>
      </c>
      <c r="E399" s="47">
        <v>3.4074080000000002</v>
      </c>
      <c r="F399" s="47">
        <v>3.1604939999999999</v>
      </c>
      <c r="G399" s="47">
        <v>3.358025</v>
      </c>
      <c r="H399" s="73">
        <v>2.9129830000000001</v>
      </c>
      <c r="I399" s="73">
        <v>796000</v>
      </c>
    </row>
    <row r="400" spans="1:9" x14ac:dyDescent="0.3">
      <c r="A400" s="72" t="str">
        <f t="shared" si="21"/>
        <v>1994</v>
      </c>
      <c r="B400" s="72" t="str">
        <f t="shared" si="22"/>
        <v>Apr</v>
      </c>
      <c r="C400" s="74">
        <v>34439</v>
      </c>
      <c r="D400" s="47">
        <v>3.358025</v>
      </c>
      <c r="E400" s="47">
        <v>3.358025</v>
      </c>
      <c r="F400" s="47">
        <v>3.2592590000000001</v>
      </c>
      <c r="G400" s="47">
        <v>3.2592590000000001</v>
      </c>
      <c r="H400" s="73">
        <v>2.8273069999999998</v>
      </c>
      <c r="I400" s="73">
        <v>193200</v>
      </c>
    </row>
    <row r="401" spans="1:9" x14ac:dyDescent="0.3">
      <c r="A401" s="72" t="str">
        <f t="shared" si="21"/>
        <v>1994</v>
      </c>
      <c r="B401" s="72" t="str">
        <f t="shared" si="22"/>
        <v>Apr</v>
      </c>
      <c r="C401" s="74">
        <v>34442</v>
      </c>
      <c r="D401" s="47">
        <v>3.2592590000000001</v>
      </c>
      <c r="E401" s="47">
        <v>3.358025</v>
      </c>
      <c r="F401" s="47">
        <v>3.2592590000000001</v>
      </c>
      <c r="G401" s="47">
        <v>3.2592590000000001</v>
      </c>
      <c r="H401" s="73">
        <v>2.8273069999999998</v>
      </c>
      <c r="I401" s="73">
        <v>329400</v>
      </c>
    </row>
    <row r="402" spans="1:9" x14ac:dyDescent="0.3">
      <c r="A402" s="72" t="str">
        <f t="shared" si="21"/>
        <v>1994</v>
      </c>
      <c r="B402" s="72" t="str">
        <f t="shared" si="22"/>
        <v>Apr</v>
      </c>
      <c r="C402" s="74">
        <v>34443</v>
      </c>
      <c r="D402" s="47">
        <v>3.2592590000000001</v>
      </c>
      <c r="E402" s="47">
        <v>3.358025</v>
      </c>
      <c r="F402" s="47">
        <v>3.2592590000000001</v>
      </c>
      <c r="G402" s="47">
        <v>3.2592590000000001</v>
      </c>
      <c r="H402" s="73">
        <v>2.8273069999999998</v>
      </c>
      <c r="I402" s="73">
        <v>356500</v>
      </c>
    </row>
    <row r="403" spans="1:9" x14ac:dyDescent="0.3">
      <c r="A403" s="72" t="str">
        <f t="shared" si="21"/>
        <v>1994</v>
      </c>
      <c r="B403" s="72" t="str">
        <f t="shared" si="22"/>
        <v>Apr</v>
      </c>
      <c r="C403" s="74">
        <v>34444</v>
      </c>
      <c r="D403" s="47">
        <v>3.2592590000000001</v>
      </c>
      <c r="E403" s="47">
        <v>3.358025</v>
      </c>
      <c r="F403" s="47">
        <v>3.2592590000000001</v>
      </c>
      <c r="G403" s="47">
        <v>3.358025</v>
      </c>
      <c r="H403" s="73">
        <v>2.9129830000000001</v>
      </c>
      <c r="I403" s="73">
        <v>110700</v>
      </c>
    </row>
    <row r="404" spans="1:9" x14ac:dyDescent="0.3">
      <c r="A404" s="72" t="str">
        <f t="shared" si="21"/>
        <v>1994</v>
      </c>
      <c r="B404" s="72" t="str">
        <f t="shared" si="22"/>
        <v>Apr</v>
      </c>
      <c r="C404" s="74">
        <v>34445</v>
      </c>
      <c r="D404" s="47">
        <v>3.358025</v>
      </c>
      <c r="E404" s="47">
        <v>3.4074080000000002</v>
      </c>
      <c r="F404" s="47">
        <v>3.2592590000000001</v>
      </c>
      <c r="G404" s="47">
        <v>3.3086419999999999</v>
      </c>
      <c r="H404" s="73">
        <v>2.8701449999999999</v>
      </c>
      <c r="I404" s="73">
        <v>380800</v>
      </c>
    </row>
    <row r="405" spans="1:9" x14ac:dyDescent="0.3">
      <c r="A405" s="72" t="str">
        <f t="shared" si="21"/>
        <v>1994</v>
      </c>
      <c r="B405" s="72" t="str">
        <f t="shared" si="22"/>
        <v>Apr</v>
      </c>
      <c r="C405" s="74">
        <v>34446</v>
      </c>
      <c r="D405" s="47">
        <v>3.4567899999999998</v>
      </c>
      <c r="E405" s="47">
        <v>3.4567899999999998</v>
      </c>
      <c r="F405" s="47">
        <v>3.3086419999999999</v>
      </c>
      <c r="G405" s="47">
        <v>3.4074080000000002</v>
      </c>
      <c r="H405" s="73">
        <v>2.9558219999999999</v>
      </c>
      <c r="I405" s="73">
        <v>167400</v>
      </c>
    </row>
    <row r="406" spans="1:9" x14ac:dyDescent="0.3">
      <c r="A406" s="72" t="str">
        <f t="shared" si="21"/>
        <v>1994</v>
      </c>
      <c r="B406" s="72" t="str">
        <f t="shared" si="22"/>
        <v>Apr</v>
      </c>
      <c r="C406" s="74">
        <v>34449</v>
      </c>
      <c r="D406" s="47">
        <v>3.3086419999999999</v>
      </c>
      <c r="E406" s="47">
        <v>3.4074080000000002</v>
      </c>
      <c r="F406" s="47">
        <v>3.3086419999999999</v>
      </c>
      <c r="G406" s="47">
        <v>3.4074080000000002</v>
      </c>
      <c r="H406" s="73">
        <v>2.9558219999999999</v>
      </c>
      <c r="I406" s="73">
        <v>153100</v>
      </c>
    </row>
    <row r="407" spans="1:9" x14ac:dyDescent="0.3">
      <c r="A407" s="72" t="str">
        <f t="shared" si="21"/>
        <v>1994</v>
      </c>
      <c r="B407" s="72" t="str">
        <f t="shared" si="22"/>
        <v>Apr</v>
      </c>
      <c r="C407" s="74">
        <v>34450</v>
      </c>
      <c r="D407" s="47">
        <v>3.3086419999999999</v>
      </c>
      <c r="E407" s="47">
        <v>3.4074080000000002</v>
      </c>
      <c r="F407" s="47">
        <v>3.3086419999999999</v>
      </c>
      <c r="G407" s="47">
        <v>3.3333330000000001</v>
      </c>
      <c r="H407" s="73">
        <v>2.8915639999999998</v>
      </c>
      <c r="I407" s="73">
        <v>175500</v>
      </c>
    </row>
    <row r="408" spans="1:9" x14ac:dyDescent="0.3">
      <c r="A408" s="72" t="str">
        <f t="shared" si="21"/>
        <v>1994</v>
      </c>
      <c r="B408" s="72" t="str">
        <f t="shared" si="22"/>
        <v>Apr</v>
      </c>
      <c r="C408" s="74">
        <v>34452</v>
      </c>
      <c r="D408" s="47">
        <v>3.4074080000000002</v>
      </c>
      <c r="E408" s="47">
        <v>3.4074080000000002</v>
      </c>
      <c r="F408" s="47">
        <v>3.3086419999999999</v>
      </c>
      <c r="G408" s="47">
        <v>3.3333330000000001</v>
      </c>
      <c r="H408" s="73">
        <v>2.8915639999999998</v>
      </c>
      <c r="I408" s="73">
        <v>155200</v>
      </c>
    </row>
    <row r="409" spans="1:9" x14ac:dyDescent="0.3">
      <c r="A409" s="72" t="str">
        <f t="shared" si="21"/>
        <v>1994</v>
      </c>
      <c r="B409" s="72" t="str">
        <f t="shared" si="22"/>
        <v>Apr</v>
      </c>
      <c r="C409" s="74">
        <v>34453</v>
      </c>
      <c r="D409" s="47">
        <v>3.4074080000000002</v>
      </c>
      <c r="E409" s="47">
        <v>3.4074080000000002</v>
      </c>
      <c r="F409" s="47">
        <v>3.2839510000000001</v>
      </c>
      <c r="G409" s="47">
        <v>3.358025</v>
      </c>
      <c r="H409" s="73">
        <v>2.9129830000000001</v>
      </c>
      <c r="I409" s="73">
        <v>163900</v>
      </c>
    </row>
    <row r="410" spans="1:9" x14ac:dyDescent="0.3">
      <c r="A410" s="72" t="str">
        <f t="shared" si="21"/>
        <v>1994</v>
      </c>
      <c r="B410" s="72" t="str">
        <f t="shared" si="22"/>
        <v>May</v>
      </c>
      <c r="C410" s="74">
        <v>34456</v>
      </c>
      <c r="D410" s="47">
        <v>3.4074080000000002</v>
      </c>
      <c r="E410" s="47">
        <v>3.4074080000000002</v>
      </c>
      <c r="F410" s="47">
        <v>3.3086419999999999</v>
      </c>
      <c r="G410" s="47">
        <v>3.3703699999999999</v>
      </c>
      <c r="H410" s="73">
        <v>2.923692</v>
      </c>
      <c r="I410" s="73">
        <v>526500</v>
      </c>
    </row>
    <row r="411" spans="1:9" x14ac:dyDescent="0.3">
      <c r="A411" s="72" t="str">
        <f t="shared" si="21"/>
        <v>1994</v>
      </c>
      <c r="B411" s="72" t="str">
        <f t="shared" si="22"/>
        <v>May</v>
      </c>
      <c r="C411" s="74">
        <v>34457</v>
      </c>
      <c r="D411" s="47">
        <v>3.4074080000000002</v>
      </c>
      <c r="E411" s="47">
        <v>3.4074080000000002</v>
      </c>
      <c r="F411" s="47">
        <v>3.3086419999999999</v>
      </c>
      <c r="G411" s="47">
        <v>3.3086419999999999</v>
      </c>
      <c r="H411" s="73">
        <v>2.8701449999999999</v>
      </c>
      <c r="I411" s="73">
        <v>332200</v>
      </c>
    </row>
    <row r="412" spans="1:9" x14ac:dyDescent="0.3">
      <c r="A412" s="72" t="str">
        <f t="shared" si="21"/>
        <v>1994</v>
      </c>
      <c r="B412" s="72" t="str">
        <f t="shared" si="22"/>
        <v>May</v>
      </c>
      <c r="C412" s="74">
        <v>34458</v>
      </c>
      <c r="D412" s="47">
        <v>3.4074080000000002</v>
      </c>
      <c r="E412" s="47">
        <v>3.4567899999999998</v>
      </c>
      <c r="F412" s="47">
        <v>3.2592590000000001</v>
      </c>
      <c r="G412" s="47">
        <v>3.3086419999999999</v>
      </c>
      <c r="H412" s="73">
        <v>2.8701449999999999</v>
      </c>
      <c r="I412" s="73">
        <v>216000</v>
      </c>
    </row>
    <row r="413" spans="1:9" x14ac:dyDescent="0.3">
      <c r="A413" s="72" t="str">
        <f t="shared" si="21"/>
        <v>1994</v>
      </c>
      <c r="B413" s="72" t="str">
        <f t="shared" si="22"/>
        <v>May</v>
      </c>
      <c r="C413" s="74">
        <v>34459</v>
      </c>
      <c r="D413" s="47">
        <v>3.3086419999999999</v>
      </c>
      <c r="E413" s="47">
        <v>3.358025</v>
      </c>
      <c r="F413" s="47">
        <v>3.2592590000000001</v>
      </c>
      <c r="G413" s="47">
        <v>3.2592590000000001</v>
      </c>
      <c r="H413" s="73">
        <v>2.8273069999999998</v>
      </c>
      <c r="I413" s="73">
        <v>292500</v>
      </c>
    </row>
    <row r="414" spans="1:9" x14ac:dyDescent="0.3">
      <c r="A414" s="72" t="str">
        <f t="shared" si="21"/>
        <v>1994</v>
      </c>
      <c r="B414" s="72" t="str">
        <f t="shared" si="22"/>
        <v>May</v>
      </c>
      <c r="C414" s="74">
        <v>34460</v>
      </c>
      <c r="D414" s="47">
        <v>3.358025</v>
      </c>
      <c r="E414" s="47">
        <v>3.358025</v>
      </c>
      <c r="F414" s="47">
        <v>3.1604939999999999</v>
      </c>
      <c r="G414" s="47">
        <v>3.2592590000000001</v>
      </c>
      <c r="H414" s="73">
        <v>2.8273069999999998</v>
      </c>
      <c r="I414" s="73">
        <v>56700</v>
      </c>
    </row>
    <row r="415" spans="1:9" x14ac:dyDescent="0.3">
      <c r="A415" s="72" t="str">
        <f t="shared" si="21"/>
        <v>1994</v>
      </c>
      <c r="B415" s="72" t="str">
        <f t="shared" si="22"/>
        <v>May</v>
      </c>
      <c r="C415" s="74">
        <v>34463</v>
      </c>
      <c r="D415" s="47">
        <v>3.358025</v>
      </c>
      <c r="E415" s="47">
        <v>3.358025</v>
      </c>
      <c r="F415" s="47">
        <v>3.2098770000000001</v>
      </c>
      <c r="G415" s="47">
        <v>3.2098770000000001</v>
      </c>
      <c r="H415" s="73">
        <v>2.7844679999999999</v>
      </c>
      <c r="I415" s="73">
        <v>472600</v>
      </c>
    </row>
    <row r="416" spans="1:9" x14ac:dyDescent="0.3">
      <c r="A416" s="72" t="str">
        <f t="shared" si="21"/>
        <v>1994</v>
      </c>
      <c r="B416" s="72" t="str">
        <f t="shared" si="22"/>
        <v>May</v>
      </c>
      <c r="C416" s="74">
        <v>34464</v>
      </c>
      <c r="D416" s="47">
        <v>3.2592590000000001</v>
      </c>
      <c r="E416" s="47">
        <v>3.3086419999999999</v>
      </c>
      <c r="F416" s="47">
        <v>3.1604939999999999</v>
      </c>
      <c r="G416" s="47">
        <v>3.2098770000000001</v>
      </c>
      <c r="H416" s="73">
        <v>2.7844679999999999</v>
      </c>
      <c r="I416" s="73">
        <v>232800</v>
      </c>
    </row>
    <row r="417" spans="1:9" x14ac:dyDescent="0.3">
      <c r="A417" s="72" t="str">
        <f t="shared" si="21"/>
        <v>1994</v>
      </c>
      <c r="B417" s="72" t="str">
        <f t="shared" si="22"/>
        <v>May</v>
      </c>
      <c r="C417" s="74">
        <v>34465</v>
      </c>
      <c r="D417" s="47">
        <v>3.3086419999999999</v>
      </c>
      <c r="E417" s="47">
        <v>3.3086419999999999</v>
      </c>
      <c r="F417" s="47">
        <v>2.6666669999999999</v>
      </c>
      <c r="G417" s="47">
        <v>2.938272</v>
      </c>
      <c r="H417" s="73">
        <v>2.5488599999999999</v>
      </c>
      <c r="I417" s="73">
        <v>1505400</v>
      </c>
    </row>
    <row r="418" spans="1:9" x14ac:dyDescent="0.3">
      <c r="A418" s="72" t="str">
        <f t="shared" si="21"/>
        <v>1994</v>
      </c>
      <c r="B418" s="72" t="str">
        <f t="shared" si="22"/>
        <v>May</v>
      </c>
      <c r="C418" s="74">
        <v>34466</v>
      </c>
      <c r="D418" s="47">
        <v>3.061728</v>
      </c>
      <c r="E418" s="47">
        <v>3.3086419999999999</v>
      </c>
      <c r="F418" s="47">
        <v>3.012346</v>
      </c>
      <c r="G418" s="47">
        <v>3.2469139999999999</v>
      </c>
      <c r="H418" s="73">
        <v>2.8165969999999998</v>
      </c>
      <c r="I418" s="73">
        <v>1343800</v>
      </c>
    </row>
    <row r="419" spans="1:9" x14ac:dyDescent="0.3">
      <c r="A419" s="72" t="str">
        <f t="shared" si="21"/>
        <v>1994</v>
      </c>
      <c r="B419" s="72" t="str">
        <f t="shared" si="22"/>
        <v>May</v>
      </c>
      <c r="C419" s="74">
        <v>34467</v>
      </c>
      <c r="D419" s="47">
        <v>3.3086419999999999</v>
      </c>
      <c r="E419" s="47">
        <v>3.3086419999999999</v>
      </c>
      <c r="F419" s="47">
        <v>3.1604939999999999</v>
      </c>
      <c r="G419" s="47">
        <v>3.2098770000000001</v>
      </c>
      <c r="H419" s="73">
        <v>2.7844679999999999</v>
      </c>
      <c r="I419" s="73">
        <v>498100</v>
      </c>
    </row>
    <row r="420" spans="1:9" x14ac:dyDescent="0.3">
      <c r="A420" s="72" t="str">
        <f t="shared" si="21"/>
        <v>1994</v>
      </c>
      <c r="B420" s="72" t="str">
        <f t="shared" si="22"/>
        <v>May</v>
      </c>
      <c r="C420" s="74">
        <v>34470</v>
      </c>
      <c r="D420" s="47">
        <v>3.1604939999999999</v>
      </c>
      <c r="E420" s="47">
        <v>3.2592590000000001</v>
      </c>
      <c r="F420" s="47">
        <v>3.1111110000000002</v>
      </c>
      <c r="G420" s="47">
        <v>3.1604939999999999</v>
      </c>
      <c r="H420" s="73">
        <v>2.7416299999999998</v>
      </c>
      <c r="I420" s="73">
        <v>217900</v>
      </c>
    </row>
    <row r="421" spans="1:9" x14ac:dyDescent="0.3">
      <c r="A421" s="72" t="str">
        <f t="shared" si="21"/>
        <v>1994</v>
      </c>
      <c r="B421" s="72" t="str">
        <f t="shared" si="22"/>
        <v>May</v>
      </c>
      <c r="C421" s="74">
        <v>34471</v>
      </c>
      <c r="D421" s="47">
        <v>3.1604939999999999</v>
      </c>
      <c r="E421" s="47">
        <v>3.2592590000000001</v>
      </c>
      <c r="F421" s="47">
        <v>3.1604939999999999</v>
      </c>
      <c r="G421" s="47">
        <v>3.2592590000000001</v>
      </c>
      <c r="H421" s="73">
        <v>2.8273069999999998</v>
      </c>
      <c r="I421" s="73">
        <v>71700</v>
      </c>
    </row>
    <row r="422" spans="1:9" x14ac:dyDescent="0.3">
      <c r="A422" s="72" t="str">
        <f t="shared" si="21"/>
        <v>1994</v>
      </c>
      <c r="B422" s="72" t="str">
        <f t="shared" si="22"/>
        <v>May</v>
      </c>
      <c r="C422" s="74">
        <v>34472</v>
      </c>
      <c r="D422" s="47">
        <v>3.2592590000000001</v>
      </c>
      <c r="E422" s="47">
        <v>3.358025</v>
      </c>
      <c r="F422" s="47">
        <v>3.1604939999999999</v>
      </c>
      <c r="G422" s="47">
        <v>3.358025</v>
      </c>
      <c r="H422" s="73">
        <v>2.9129830000000001</v>
      </c>
      <c r="I422" s="73">
        <v>102600</v>
      </c>
    </row>
    <row r="423" spans="1:9" x14ac:dyDescent="0.3">
      <c r="A423" s="72" t="str">
        <f t="shared" si="21"/>
        <v>1994</v>
      </c>
      <c r="B423" s="72" t="str">
        <f t="shared" si="22"/>
        <v>May</v>
      </c>
      <c r="C423" s="74">
        <v>34473</v>
      </c>
      <c r="D423" s="47">
        <v>3.358025</v>
      </c>
      <c r="E423" s="47">
        <v>3.4074080000000002</v>
      </c>
      <c r="F423" s="47">
        <v>3.2592590000000001</v>
      </c>
      <c r="G423" s="47">
        <v>3.3086419999999999</v>
      </c>
      <c r="H423" s="73">
        <v>2.8701449999999999</v>
      </c>
      <c r="I423" s="73">
        <v>119400</v>
      </c>
    </row>
    <row r="424" spans="1:9" x14ac:dyDescent="0.3">
      <c r="A424" s="72" t="str">
        <f t="shared" si="21"/>
        <v>1994</v>
      </c>
      <c r="B424" s="72" t="str">
        <f t="shared" si="22"/>
        <v>May</v>
      </c>
      <c r="C424" s="74">
        <v>34474</v>
      </c>
      <c r="D424" s="47">
        <v>3.4074080000000002</v>
      </c>
      <c r="E424" s="47">
        <v>3.4074080000000002</v>
      </c>
      <c r="F424" s="47">
        <v>3.2592590000000001</v>
      </c>
      <c r="G424" s="47">
        <v>3.358025</v>
      </c>
      <c r="H424" s="73">
        <v>2.9129830000000001</v>
      </c>
      <c r="I424" s="73">
        <v>119400</v>
      </c>
    </row>
    <row r="425" spans="1:9" x14ac:dyDescent="0.3">
      <c r="A425" s="72" t="str">
        <f t="shared" si="21"/>
        <v>1994</v>
      </c>
      <c r="B425" s="72" t="str">
        <f t="shared" si="22"/>
        <v>May</v>
      </c>
      <c r="C425" s="74">
        <v>34477</v>
      </c>
      <c r="D425" s="47">
        <v>3.4074080000000002</v>
      </c>
      <c r="E425" s="47">
        <v>3.4074080000000002</v>
      </c>
      <c r="F425" s="47">
        <v>3.2592590000000001</v>
      </c>
      <c r="G425" s="47">
        <v>3.358025</v>
      </c>
      <c r="H425" s="73">
        <v>2.9129830000000001</v>
      </c>
      <c r="I425" s="73">
        <v>58600</v>
      </c>
    </row>
    <row r="426" spans="1:9" x14ac:dyDescent="0.3">
      <c r="A426" s="72" t="str">
        <f t="shared" si="21"/>
        <v>1994</v>
      </c>
      <c r="B426" s="72" t="str">
        <f t="shared" si="22"/>
        <v>May</v>
      </c>
      <c r="C426" s="74">
        <v>34478</v>
      </c>
      <c r="D426" s="47">
        <v>3.358025</v>
      </c>
      <c r="E426" s="47">
        <v>3.358025</v>
      </c>
      <c r="F426" s="47">
        <v>3.2592590000000001</v>
      </c>
      <c r="G426" s="47">
        <v>3.358025</v>
      </c>
      <c r="H426" s="73">
        <v>2.9129830000000001</v>
      </c>
      <c r="I426" s="73">
        <v>30600</v>
      </c>
    </row>
    <row r="427" spans="1:9" x14ac:dyDescent="0.3">
      <c r="A427" s="72" t="str">
        <f t="shared" si="21"/>
        <v>1994</v>
      </c>
      <c r="B427" s="72" t="str">
        <f t="shared" si="22"/>
        <v>May</v>
      </c>
      <c r="C427" s="74">
        <v>34479</v>
      </c>
      <c r="D427" s="47">
        <v>3.2592590000000001</v>
      </c>
      <c r="E427" s="47">
        <v>3.358025</v>
      </c>
      <c r="F427" s="47">
        <v>3.2592590000000001</v>
      </c>
      <c r="G427" s="47">
        <v>3.2592590000000001</v>
      </c>
      <c r="H427" s="73">
        <v>2.8273069999999998</v>
      </c>
      <c r="I427" s="73">
        <v>69700</v>
      </c>
    </row>
    <row r="428" spans="1:9" x14ac:dyDescent="0.3">
      <c r="A428" s="72" t="str">
        <f t="shared" si="21"/>
        <v>1994</v>
      </c>
      <c r="B428" s="72" t="str">
        <f t="shared" si="22"/>
        <v>May</v>
      </c>
      <c r="C428" s="74">
        <v>34480</v>
      </c>
      <c r="D428" s="47">
        <v>3.2592590000000001</v>
      </c>
      <c r="E428" s="47">
        <v>3.358025</v>
      </c>
      <c r="F428" s="47">
        <v>3.2098770000000001</v>
      </c>
      <c r="G428" s="47">
        <v>3.2592590000000001</v>
      </c>
      <c r="H428" s="73">
        <v>2.8273069999999998</v>
      </c>
      <c r="I428" s="73">
        <v>181500</v>
      </c>
    </row>
    <row r="429" spans="1:9" x14ac:dyDescent="0.3">
      <c r="A429" s="72" t="str">
        <f t="shared" si="21"/>
        <v>1994</v>
      </c>
      <c r="B429" s="72" t="str">
        <f t="shared" si="22"/>
        <v>May</v>
      </c>
      <c r="C429" s="74">
        <v>34481</v>
      </c>
      <c r="D429" s="47">
        <v>3.3086419999999999</v>
      </c>
      <c r="E429" s="47">
        <v>3.3086419999999999</v>
      </c>
      <c r="F429" s="47">
        <v>3.2098770000000001</v>
      </c>
      <c r="G429" s="47">
        <v>3.2592590000000001</v>
      </c>
      <c r="H429" s="73">
        <v>2.8273069999999998</v>
      </c>
      <c r="I429" s="73">
        <v>152700</v>
      </c>
    </row>
    <row r="430" spans="1:9" x14ac:dyDescent="0.3">
      <c r="A430" s="72" t="str">
        <f t="shared" si="21"/>
        <v>1994</v>
      </c>
      <c r="B430" s="72" t="str">
        <f t="shared" si="22"/>
        <v>May</v>
      </c>
      <c r="C430" s="74">
        <v>34485</v>
      </c>
      <c r="D430" s="47">
        <v>3.2098770000000001</v>
      </c>
      <c r="E430" s="47">
        <v>3.358025</v>
      </c>
      <c r="F430" s="47">
        <v>3.2098770000000001</v>
      </c>
      <c r="G430" s="47">
        <v>3.358025</v>
      </c>
      <c r="H430" s="73">
        <v>2.9129830000000001</v>
      </c>
      <c r="I430" s="73">
        <v>73800</v>
      </c>
    </row>
    <row r="431" spans="1:9" x14ac:dyDescent="0.3">
      <c r="A431" s="72" t="str">
        <f t="shared" si="21"/>
        <v>1994</v>
      </c>
      <c r="B431" s="72" t="str">
        <f t="shared" si="22"/>
        <v>Jun</v>
      </c>
      <c r="C431" s="74">
        <v>34486</v>
      </c>
      <c r="D431" s="47">
        <v>3.358025</v>
      </c>
      <c r="E431" s="47">
        <v>3.4567899999999998</v>
      </c>
      <c r="F431" s="47">
        <v>3.3086419999999999</v>
      </c>
      <c r="G431" s="47">
        <v>3.432099</v>
      </c>
      <c r="H431" s="73">
        <v>2.977239</v>
      </c>
      <c r="I431" s="73">
        <v>701500</v>
      </c>
    </row>
    <row r="432" spans="1:9" x14ac:dyDescent="0.3">
      <c r="A432" s="72" t="str">
        <f t="shared" si="21"/>
        <v>1994</v>
      </c>
      <c r="B432" s="72" t="str">
        <f t="shared" si="22"/>
        <v>Jun</v>
      </c>
      <c r="C432" s="74">
        <v>34487</v>
      </c>
      <c r="D432" s="47">
        <v>3.4567899999999998</v>
      </c>
      <c r="E432" s="47">
        <v>3.506173</v>
      </c>
      <c r="F432" s="47">
        <v>3.4074080000000002</v>
      </c>
      <c r="G432" s="47">
        <v>3.506173</v>
      </c>
      <c r="H432" s="73">
        <v>3.0414970000000001</v>
      </c>
      <c r="I432" s="73">
        <v>229000</v>
      </c>
    </row>
    <row r="433" spans="1:9" x14ac:dyDescent="0.3">
      <c r="A433" s="72" t="str">
        <f t="shared" si="21"/>
        <v>1994</v>
      </c>
      <c r="B433" s="72" t="str">
        <f t="shared" si="22"/>
        <v>Jun</v>
      </c>
      <c r="C433" s="74">
        <v>34488</v>
      </c>
      <c r="D433" s="47">
        <v>3.4074080000000002</v>
      </c>
      <c r="E433" s="47">
        <v>3.506173</v>
      </c>
      <c r="F433" s="47">
        <v>3.4074080000000002</v>
      </c>
      <c r="G433" s="47">
        <v>3.4074080000000002</v>
      </c>
      <c r="H433" s="73">
        <v>2.9558219999999999</v>
      </c>
      <c r="I433" s="73">
        <v>67000</v>
      </c>
    </row>
    <row r="434" spans="1:9" x14ac:dyDescent="0.3">
      <c r="A434" s="72" t="str">
        <f t="shared" si="21"/>
        <v>1994</v>
      </c>
      <c r="B434" s="72" t="str">
        <f t="shared" si="22"/>
        <v>Jun</v>
      </c>
      <c r="C434" s="74">
        <v>34491</v>
      </c>
      <c r="D434" s="47">
        <v>3.4074080000000002</v>
      </c>
      <c r="E434" s="47">
        <v>3.506173</v>
      </c>
      <c r="F434" s="47">
        <v>3.4074080000000002</v>
      </c>
      <c r="G434" s="47">
        <v>3.4074080000000002</v>
      </c>
      <c r="H434" s="73">
        <v>2.9558219999999999</v>
      </c>
      <c r="I434" s="73">
        <v>209800</v>
      </c>
    </row>
    <row r="435" spans="1:9" x14ac:dyDescent="0.3">
      <c r="A435" s="72" t="str">
        <f t="shared" si="21"/>
        <v>1994</v>
      </c>
      <c r="B435" s="72" t="str">
        <f t="shared" si="22"/>
        <v>Jun</v>
      </c>
      <c r="C435" s="74">
        <v>34492</v>
      </c>
      <c r="D435" s="47">
        <v>3.506173</v>
      </c>
      <c r="E435" s="47">
        <v>3.506173</v>
      </c>
      <c r="F435" s="47">
        <v>3.432099</v>
      </c>
      <c r="G435" s="47">
        <v>3.4567899999999998</v>
      </c>
      <c r="H435" s="73">
        <v>2.998659</v>
      </c>
      <c r="I435" s="73">
        <v>183600</v>
      </c>
    </row>
    <row r="436" spans="1:9" x14ac:dyDescent="0.3">
      <c r="A436" s="72" t="str">
        <f t="shared" si="21"/>
        <v>1994</v>
      </c>
      <c r="B436" s="72" t="str">
        <f t="shared" si="22"/>
        <v>Jun</v>
      </c>
      <c r="C436" s="74">
        <v>34493</v>
      </c>
      <c r="D436" s="47">
        <v>3.4074080000000002</v>
      </c>
      <c r="E436" s="47">
        <v>3.7037040000000001</v>
      </c>
      <c r="F436" s="47">
        <v>3.4074080000000002</v>
      </c>
      <c r="G436" s="47">
        <v>3.6049380000000002</v>
      </c>
      <c r="H436" s="73">
        <v>3.127173</v>
      </c>
      <c r="I436" s="73">
        <v>496300</v>
      </c>
    </row>
    <row r="437" spans="1:9" x14ac:dyDescent="0.3">
      <c r="A437" s="72" t="str">
        <f t="shared" si="21"/>
        <v>1994</v>
      </c>
      <c r="B437" s="72" t="str">
        <f t="shared" si="22"/>
        <v>Jun</v>
      </c>
      <c r="C437" s="74">
        <v>34494</v>
      </c>
      <c r="D437" s="47">
        <v>3.6049380000000002</v>
      </c>
      <c r="E437" s="47">
        <v>3.6543209999999999</v>
      </c>
      <c r="F437" s="47">
        <v>3.506173</v>
      </c>
      <c r="G437" s="47">
        <v>3.506173</v>
      </c>
      <c r="H437" s="73">
        <v>3.0414970000000001</v>
      </c>
      <c r="I437" s="73">
        <v>102100</v>
      </c>
    </row>
    <row r="438" spans="1:9" x14ac:dyDescent="0.3">
      <c r="A438" s="72" t="str">
        <f t="shared" si="21"/>
        <v>1994</v>
      </c>
      <c r="B438" s="72" t="str">
        <f t="shared" si="22"/>
        <v>Jun</v>
      </c>
      <c r="C438" s="74">
        <v>34495</v>
      </c>
      <c r="D438" s="47">
        <v>3.5555560000000002</v>
      </c>
      <c r="E438" s="47">
        <v>3.6543209999999999</v>
      </c>
      <c r="F438" s="47">
        <v>3.506173</v>
      </c>
      <c r="G438" s="47">
        <v>3.6543209999999999</v>
      </c>
      <c r="H438" s="73">
        <v>3.1700110000000001</v>
      </c>
      <c r="I438" s="73">
        <v>81900</v>
      </c>
    </row>
    <row r="439" spans="1:9" x14ac:dyDescent="0.3">
      <c r="A439" s="72" t="str">
        <f t="shared" si="21"/>
        <v>1994</v>
      </c>
      <c r="B439" s="72" t="str">
        <f t="shared" si="22"/>
        <v>Jun</v>
      </c>
      <c r="C439" s="74">
        <v>34498</v>
      </c>
      <c r="D439" s="47">
        <v>3.5555560000000002</v>
      </c>
      <c r="E439" s="47">
        <v>3.5555560000000002</v>
      </c>
      <c r="F439" s="47">
        <v>3.2592590000000001</v>
      </c>
      <c r="G439" s="47">
        <v>3.358025</v>
      </c>
      <c r="H439" s="73">
        <v>2.9129830000000001</v>
      </c>
      <c r="I439" s="73">
        <v>521200</v>
      </c>
    </row>
    <row r="440" spans="1:9" x14ac:dyDescent="0.3">
      <c r="A440" s="72" t="str">
        <f t="shared" si="21"/>
        <v>1994</v>
      </c>
      <c r="B440" s="72" t="str">
        <f t="shared" si="22"/>
        <v>Jun</v>
      </c>
      <c r="C440" s="74">
        <v>34499</v>
      </c>
      <c r="D440" s="47">
        <v>3.4074080000000002</v>
      </c>
      <c r="E440" s="47">
        <v>3.4074080000000002</v>
      </c>
      <c r="F440" s="47">
        <v>3.2098770000000001</v>
      </c>
      <c r="G440" s="47">
        <v>3.2839510000000001</v>
      </c>
      <c r="H440" s="73">
        <v>2.8487260000000001</v>
      </c>
      <c r="I440" s="73">
        <v>380700</v>
      </c>
    </row>
    <row r="441" spans="1:9" x14ac:dyDescent="0.3">
      <c r="A441" s="72" t="str">
        <f t="shared" si="21"/>
        <v>1994</v>
      </c>
      <c r="B441" s="72" t="str">
        <f t="shared" si="22"/>
        <v>Jun</v>
      </c>
      <c r="C441" s="74">
        <v>34500</v>
      </c>
      <c r="D441" s="47">
        <v>3.3086419999999999</v>
      </c>
      <c r="E441" s="47">
        <v>3.3086419999999999</v>
      </c>
      <c r="F441" s="47">
        <v>3.2592590000000001</v>
      </c>
      <c r="G441" s="47">
        <v>3.2592590000000001</v>
      </c>
      <c r="H441" s="73">
        <v>2.8273069999999998</v>
      </c>
      <c r="I441" s="73">
        <v>309100</v>
      </c>
    </row>
    <row r="442" spans="1:9" x14ac:dyDescent="0.3">
      <c r="A442" s="72" t="str">
        <f t="shared" si="21"/>
        <v>1994</v>
      </c>
      <c r="B442" s="72" t="str">
        <f t="shared" si="22"/>
        <v>Jun</v>
      </c>
      <c r="C442" s="74">
        <v>34501</v>
      </c>
      <c r="D442" s="47">
        <v>3.3086419999999999</v>
      </c>
      <c r="E442" s="47">
        <v>3.3086419999999999</v>
      </c>
      <c r="F442" s="47">
        <v>3.2098770000000001</v>
      </c>
      <c r="G442" s="47">
        <v>3.2098770000000001</v>
      </c>
      <c r="H442" s="73">
        <v>2.7844679999999999</v>
      </c>
      <c r="I442" s="73">
        <v>85200</v>
      </c>
    </row>
    <row r="443" spans="1:9" x14ac:dyDescent="0.3">
      <c r="A443" s="72" t="str">
        <f t="shared" si="21"/>
        <v>1994</v>
      </c>
      <c r="B443" s="72" t="str">
        <f t="shared" si="22"/>
        <v>Jun</v>
      </c>
      <c r="C443" s="74">
        <v>34502</v>
      </c>
      <c r="D443" s="47">
        <v>3.3086419999999999</v>
      </c>
      <c r="E443" s="47">
        <v>3.3086419999999999</v>
      </c>
      <c r="F443" s="47">
        <v>3.2098770000000001</v>
      </c>
      <c r="G443" s="47">
        <v>3.3086419999999999</v>
      </c>
      <c r="H443" s="73">
        <v>2.8701449999999999</v>
      </c>
      <c r="I443" s="73">
        <v>96000</v>
      </c>
    </row>
    <row r="444" spans="1:9" x14ac:dyDescent="0.3">
      <c r="A444" s="72" t="str">
        <f t="shared" si="21"/>
        <v>1994</v>
      </c>
      <c r="B444" s="72" t="str">
        <f t="shared" si="22"/>
        <v>Jun</v>
      </c>
      <c r="C444" s="74">
        <v>34505</v>
      </c>
      <c r="D444" s="47">
        <v>3.2592590000000001</v>
      </c>
      <c r="E444" s="47">
        <v>3.2592590000000001</v>
      </c>
      <c r="F444" s="47">
        <v>3.1358030000000001</v>
      </c>
      <c r="G444" s="47">
        <v>3.2098770000000001</v>
      </c>
      <c r="H444" s="73">
        <v>2.7844679999999999</v>
      </c>
      <c r="I444" s="73">
        <v>557700</v>
      </c>
    </row>
    <row r="445" spans="1:9" x14ac:dyDescent="0.3">
      <c r="A445" s="72" t="str">
        <f t="shared" si="21"/>
        <v>1994</v>
      </c>
      <c r="B445" s="72" t="str">
        <f t="shared" si="22"/>
        <v>Jun</v>
      </c>
      <c r="C445" s="74">
        <v>34506</v>
      </c>
      <c r="D445" s="47">
        <v>3.1358030000000001</v>
      </c>
      <c r="E445" s="47">
        <v>3.2098770000000001</v>
      </c>
      <c r="F445" s="47">
        <v>3.061728</v>
      </c>
      <c r="G445" s="47">
        <v>3.061728</v>
      </c>
      <c r="H445" s="73">
        <v>2.6559550000000001</v>
      </c>
      <c r="I445" s="73">
        <v>371400</v>
      </c>
    </row>
    <row r="446" spans="1:9" x14ac:dyDescent="0.3">
      <c r="A446" s="72" t="str">
        <f t="shared" si="21"/>
        <v>1994</v>
      </c>
      <c r="B446" s="72" t="str">
        <f t="shared" si="22"/>
        <v>Jun</v>
      </c>
      <c r="C446" s="74">
        <v>34507</v>
      </c>
      <c r="D446" s="47">
        <v>3.1604939999999999</v>
      </c>
      <c r="E446" s="47">
        <v>3.2098770000000001</v>
      </c>
      <c r="F446" s="47">
        <v>3.061728</v>
      </c>
      <c r="G446" s="47">
        <v>3.061728</v>
      </c>
      <c r="H446" s="73">
        <v>2.6559550000000001</v>
      </c>
      <c r="I446" s="73">
        <v>362400</v>
      </c>
    </row>
    <row r="447" spans="1:9" x14ac:dyDescent="0.3">
      <c r="A447" s="72" t="str">
        <f t="shared" si="21"/>
        <v>1994</v>
      </c>
      <c r="B447" s="72" t="str">
        <f t="shared" si="22"/>
        <v>Jun</v>
      </c>
      <c r="C447" s="74">
        <v>34508</v>
      </c>
      <c r="D447" s="47">
        <v>3.1604939999999999</v>
      </c>
      <c r="E447" s="47">
        <v>3.1604939999999999</v>
      </c>
      <c r="F447" s="47">
        <v>2.8148149999999998</v>
      </c>
      <c r="G447" s="47">
        <v>2.9629629999999998</v>
      </c>
      <c r="H447" s="73">
        <v>2.5702790000000002</v>
      </c>
      <c r="I447" s="73">
        <v>567900</v>
      </c>
    </row>
    <row r="448" spans="1:9" x14ac:dyDescent="0.3">
      <c r="A448" s="72" t="str">
        <f t="shared" si="21"/>
        <v>1994</v>
      </c>
      <c r="B448" s="72" t="str">
        <f t="shared" si="22"/>
        <v>Jun</v>
      </c>
      <c r="C448" s="74">
        <v>34509</v>
      </c>
      <c r="D448" s="47">
        <v>2.9629629999999998</v>
      </c>
      <c r="E448" s="47">
        <v>2.9629629999999998</v>
      </c>
      <c r="F448" s="47">
        <v>2.7654320000000001</v>
      </c>
      <c r="G448" s="47">
        <v>2.9629629999999998</v>
      </c>
      <c r="H448" s="73">
        <v>2.5702790000000002</v>
      </c>
      <c r="I448" s="73">
        <v>217900</v>
      </c>
    </row>
    <row r="449" spans="1:9" x14ac:dyDescent="0.3">
      <c r="A449" s="72" t="str">
        <f t="shared" si="21"/>
        <v>1994</v>
      </c>
      <c r="B449" s="72" t="str">
        <f t="shared" si="22"/>
        <v>Jun</v>
      </c>
      <c r="C449" s="74">
        <v>34512</v>
      </c>
      <c r="D449" s="47">
        <v>2.8148149999999998</v>
      </c>
      <c r="E449" s="47">
        <v>2.9629629999999998</v>
      </c>
      <c r="F449" s="47">
        <v>2.8148149999999998</v>
      </c>
      <c r="G449" s="47">
        <v>2.938272</v>
      </c>
      <c r="H449" s="73">
        <v>2.5488599999999999</v>
      </c>
      <c r="I449" s="73">
        <v>202500</v>
      </c>
    </row>
    <row r="450" spans="1:9" x14ac:dyDescent="0.3">
      <c r="A450" s="72" t="str">
        <f t="shared" si="21"/>
        <v>1994</v>
      </c>
      <c r="B450" s="72" t="str">
        <f t="shared" si="22"/>
        <v>Jun</v>
      </c>
      <c r="C450" s="74">
        <v>34513</v>
      </c>
      <c r="D450" s="47">
        <v>2.9629629999999998</v>
      </c>
      <c r="E450" s="47">
        <v>3.061728</v>
      </c>
      <c r="F450" s="47">
        <v>2.8888889999999998</v>
      </c>
      <c r="G450" s="47">
        <v>3.061728</v>
      </c>
      <c r="H450" s="73">
        <v>2.6559550000000001</v>
      </c>
      <c r="I450" s="73">
        <v>484800</v>
      </c>
    </row>
    <row r="451" spans="1:9" x14ac:dyDescent="0.3">
      <c r="A451" s="72" t="str">
        <f t="shared" ref="A451:A514" si="23">TEXT(C451,"YYYY")</f>
        <v>1994</v>
      </c>
      <c r="B451" s="72" t="str">
        <f t="shared" ref="B451:B514" si="24">TEXT(C451,"MMM")</f>
        <v>Jun</v>
      </c>
      <c r="C451" s="74">
        <v>34514</v>
      </c>
      <c r="D451" s="47">
        <v>2.9629629999999998</v>
      </c>
      <c r="E451" s="47">
        <v>3.2098770000000001</v>
      </c>
      <c r="F451" s="47">
        <v>2.9629629999999998</v>
      </c>
      <c r="G451" s="47">
        <v>3.1635800000000001</v>
      </c>
      <c r="H451" s="73">
        <v>2.7443080000000002</v>
      </c>
      <c r="I451" s="73">
        <v>125500</v>
      </c>
    </row>
    <row r="452" spans="1:9" x14ac:dyDescent="0.3">
      <c r="A452" s="72" t="str">
        <f t="shared" si="23"/>
        <v>1994</v>
      </c>
      <c r="B452" s="72" t="str">
        <f t="shared" si="24"/>
        <v>Jun</v>
      </c>
      <c r="C452" s="74">
        <v>34515</v>
      </c>
      <c r="D452" s="47">
        <v>3.2098770000000001</v>
      </c>
      <c r="E452" s="47">
        <v>3.2098770000000001</v>
      </c>
      <c r="F452" s="47">
        <v>3.1111110000000002</v>
      </c>
      <c r="G452" s="47">
        <v>3.1111110000000002</v>
      </c>
      <c r="H452" s="73">
        <v>2.6987920000000001</v>
      </c>
      <c r="I452" s="73">
        <v>131800</v>
      </c>
    </row>
    <row r="453" spans="1:9" x14ac:dyDescent="0.3">
      <c r="A453" s="72" t="str">
        <f t="shared" si="23"/>
        <v>1994</v>
      </c>
      <c r="B453" s="72" t="str">
        <f t="shared" si="24"/>
        <v>Jul</v>
      </c>
      <c r="C453" s="74">
        <v>34516</v>
      </c>
      <c r="D453" s="47">
        <v>3.2098770000000001</v>
      </c>
      <c r="E453" s="47">
        <v>3.2098770000000001</v>
      </c>
      <c r="F453" s="47">
        <v>3.1111110000000002</v>
      </c>
      <c r="G453" s="47">
        <v>3.1111110000000002</v>
      </c>
      <c r="H453" s="73">
        <v>2.6987920000000001</v>
      </c>
      <c r="I453" s="73">
        <v>139900</v>
      </c>
    </row>
    <row r="454" spans="1:9" x14ac:dyDescent="0.3">
      <c r="A454" s="72" t="str">
        <f t="shared" si="23"/>
        <v>1994</v>
      </c>
      <c r="B454" s="72" t="str">
        <f t="shared" si="24"/>
        <v>Jul</v>
      </c>
      <c r="C454" s="74">
        <v>34520</v>
      </c>
      <c r="D454" s="47">
        <v>3.2098770000000001</v>
      </c>
      <c r="E454" s="47">
        <v>3.2098770000000001</v>
      </c>
      <c r="F454" s="47">
        <v>3.1111110000000002</v>
      </c>
      <c r="G454" s="47">
        <v>3.1604939999999999</v>
      </c>
      <c r="H454" s="73">
        <v>2.7416299999999998</v>
      </c>
      <c r="I454" s="73">
        <v>52800</v>
      </c>
    </row>
    <row r="455" spans="1:9" x14ac:dyDescent="0.3">
      <c r="A455" s="72" t="str">
        <f t="shared" si="23"/>
        <v>1994</v>
      </c>
      <c r="B455" s="72" t="str">
        <f t="shared" si="24"/>
        <v>Jul</v>
      </c>
      <c r="C455" s="74">
        <v>34521</v>
      </c>
      <c r="D455" s="47">
        <v>3.2098770000000001</v>
      </c>
      <c r="E455" s="47">
        <v>3.2098770000000001</v>
      </c>
      <c r="F455" s="47">
        <v>3.012346</v>
      </c>
      <c r="G455" s="47">
        <v>3.0370370000000002</v>
      </c>
      <c r="H455" s="73">
        <v>2.6345360000000002</v>
      </c>
      <c r="I455" s="73">
        <v>196300</v>
      </c>
    </row>
    <row r="456" spans="1:9" x14ac:dyDescent="0.3">
      <c r="A456" s="72" t="str">
        <f t="shared" si="23"/>
        <v>1994</v>
      </c>
      <c r="B456" s="72" t="str">
        <f t="shared" si="24"/>
        <v>Jul</v>
      </c>
      <c r="C456" s="74">
        <v>34522</v>
      </c>
      <c r="D456" s="47">
        <v>3.061728</v>
      </c>
      <c r="E456" s="47">
        <v>3.061728</v>
      </c>
      <c r="F456" s="47">
        <v>2.9629629999999998</v>
      </c>
      <c r="G456" s="47">
        <v>3.061728</v>
      </c>
      <c r="H456" s="73">
        <v>2.6559550000000001</v>
      </c>
      <c r="I456" s="73">
        <v>164800</v>
      </c>
    </row>
    <row r="457" spans="1:9" x14ac:dyDescent="0.3">
      <c r="A457" s="72" t="str">
        <f t="shared" si="23"/>
        <v>1994</v>
      </c>
      <c r="B457" s="72" t="str">
        <f t="shared" si="24"/>
        <v>Jul</v>
      </c>
      <c r="C457" s="74">
        <v>34523</v>
      </c>
      <c r="D457" s="47">
        <v>3.061728</v>
      </c>
      <c r="E457" s="47">
        <v>3.061728</v>
      </c>
      <c r="F457" s="47">
        <v>2.9629629999999998</v>
      </c>
      <c r="G457" s="47">
        <v>3.061728</v>
      </c>
      <c r="H457" s="73">
        <v>2.6559550000000001</v>
      </c>
      <c r="I457" s="73">
        <v>170200</v>
      </c>
    </row>
    <row r="458" spans="1:9" x14ac:dyDescent="0.3">
      <c r="A458" s="72" t="str">
        <f t="shared" si="23"/>
        <v>1994</v>
      </c>
      <c r="B458" s="72" t="str">
        <f t="shared" si="24"/>
        <v>Jul</v>
      </c>
      <c r="C458" s="74">
        <v>34526</v>
      </c>
      <c r="D458" s="47">
        <v>3.061728</v>
      </c>
      <c r="E458" s="47">
        <v>3.1604939999999999</v>
      </c>
      <c r="F458" s="47">
        <v>3.012346</v>
      </c>
      <c r="G458" s="47">
        <v>3.0864199999999999</v>
      </c>
      <c r="H458" s="73">
        <v>2.6773739999999999</v>
      </c>
      <c r="I458" s="73">
        <v>83800</v>
      </c>
    </row>
    <row r="459" spans="1:9" x14ac:dyDescent="0.3">
      <c r="A459" s="72" t="str">
        <f t="shared" si="23"/>
        <v>1994</v>
      </c>
      <c r="B459" s="72" t="str">
        <f t="shared" si="24"/>
        <v>Jul</v>
      </c>
      <c r="C459" s="74">
        <v>34527</v>
      </c>
      <c r="D459" s="47">
        <v>3.012346</v>
      </c>
      <c r="E459" s="47">
        <v>3.1604939999999999</v>
      </c>
      <c r="F459" s="47">
        <v>3.012346</v>
      </c>
      <c r="G459" s="47">
        <v>3.1111110000000002</v>
      </c>
      <c r="H459" s="73">
        <v>2.6987920000000001</v>
      </c>
      <c r="I459" s="73">
        <v>387600</v>
      </c>
    </row>
    <row r="460" spans="1:9" x14ac:dyDescent="0.3">
      <c r="A460" s="72" t="str">
        <f t="shared" si="23"/>
        <v>1994</v>
      </c>
      <c r="B460" s="72" t="str">
        <f t="shared" si="24"/>
        <v>Jul</v>
      </c>
      <c r="C460" s="74">
        <v>34528</v>
      </c>
      <c r="D460" s="47">
        <v>3.1111110000000002</v>
      </c>
      <c r="E460" s="47">
        <v>3.1604939999999999</v>
      </c>
      <c r="F460" s="47">
        <v>3.012346</v>
      </c>
      <c r="G460" s="47">
        <v>3.1358030000000001</v>
      </c>
      <c r="H460" s="73">
        <v>2.7202120000000001</v>
      </c>
      <c r="I460" s="73">
        <v>77100</v>
      </c>
    </row>
    <row r="461" spans="1:9" x14ac:dyDescent="0.3">
      <c r="A461" s="72" t="str">
        <f t="shared" si="23"/>
        <v>1994</v>
      </c>
      <c r="B461" s="72" t="str">
        <f t="shared" si="24"/>
        <v>Jul</v>
      </c>
      <c r="C461" s="74">
        <v>34529</v>
      </c>
      <c r="D461" s="47">
        <v>3.1604939999999999</v>
      </c>
      <c r="E461" s="47">
        <v>3.2592590000000001</v>
      </c>
      <c r="F461" s="47">
        <v>3.1604939999999999</v>
      </c>
      <c r="G461" s="47">
        <v>3.2098770000000001</v>
      </c>
      <c r="H461" s="73">
        <v>2.7844679999999999</v>
      </c>
      <c r="I461" s="73">
        <v>71100</v>
      </c>
    </row>
    <row r="462" spans="1:9" x14ac:dyDescent="0.3">
      <c r="A462" s="72" t="str">
        <f t="shared" si="23"/>
        <v>1994</v>
      </c>
      <c r="B462" s="72" t="str">
        <f t="shared" si="24"/>
        <v>Jul</v>
      </c>
      <c r="C462" s="74">
        <v>34530</v>
      </c>
      <c r="D462" s="47">
        <v>3.2592590000000001</v>
      </c>
      <c r="E462" s="47">
        <v>3.2592590000000001</v>
      </c>
      <c r="F462" s="47">
        <v>3.1604939999999999</v>
      </c>
      <c r="G462" s="47">
        <v>3.1604939999999999</v>
      </c>
      <c r="H462" s="73">
        <v>2.7416299999999998</v>
      </c>
      <c r="I462" s="73">
        <v>7300</v>
      </c>
    </row>
    <row r="463" spans="1:9" x14ac:dyDescent="0.3">
      <c r="A463" s="72" t="str">
        <f t="shared" si="23"/>
        <v>1994</v>
      </c>
      <c r="B463" s="72" t="str">
        <f t="shared" si="24"/>
        <v>Jul</v>
      </c>
      <c r="C463" s="74">
        <v>34533</v>
      </c>
      <c r="D463" s="47">
        <v>3.2592590000000001</v>
      </c>
      <c r="E463" s="47">
        <v>3.3333330000000001</v>
      </c>
      <c r="F463" s="47">
        <v>3.1604939999999999</v>
      </c>
      <c r="G463" s="47">
        <v>3.3333330000000001</v>
      </c>
      <c r="H463" s="73">
        <v>2.8915639999999998</v>
      </c>
      <c r="I463" s="73">
        <v>47800</v>
      </c>
    </row>
    <row r="464" spans="1:9" x14ac:dyDescent="0.3">
      <c r="A464" s="72" t="str">
        <f t="shared" si="23"/>
        <v>1994</v>
      </c>
      <c r="B464" s="72" t="str">
        <f t="shared" si="24"/>
        <v>Jul</v>
      </c>
      <c r="C464" s="74">
        <v>34534</v>
      </c>
      <c r="D464" s="47">
        <v>3.358025</v>
      </c>
      <c r="E464" s="47">
        <v>3.6049380000000002</v>
      </c>
      <c r="F464" s="47">
        <v>3.3333330000000001</v>
      </c>
      <c r="G464" s="47">
        <v>3.6049380000000002</v>
      </c>
      <c r="H464" s="73">
        <v>3.127173</v>
      </c>
      <c r="I464" s="73">
        <v>244300</v>
      </c>
    </row>
    <row r="465" spans="1:9" x14ac:dyDescent="0.3">
      <c r="A465" s="72" t="str">
        <f t="shared" si="23"/>
        <v>1994</v>
      </c>
      <c r="B465" s="72" t="str">
        <f t="shared" si="24"/>
        <v>Jul</v>
      </c>
      <c r="C465" s="74">
        <v>34535</v>
      </c>
      <c r="D465" s="47">
        <v>3.6543209999999999</v>
      </c>
      <c r="E465" s="47">
        <v>3.6543209999999999</v>
      </c>
      <c r="F465" s="47">
        <v>3.4074080000000002</v>
      </c>
      <c r="G465" s="47">
        <v>3.4567899999999998</v>
      </c>
      <c r="H465" s="73">
        <v>2.998659</v>
      </c>
      <c r="I465" s="73">
        <v>419400</v>
      </c>
    </row>
    <row r="466" spans="1:9" x14ac:dyDescent="0.3">
      <c r="A466" s="72" t="str">
        <f t="shared" si="23"/>
        <v>1994</v>
      </c>
      <c r="B466" s="72" t="str">
        <f t="shared" si="24"/>
        <v>Jul</v>
      </c>
      <c r="C466" s="74">
        <v>34536</v>
      </c>
      <c r="D466" s="47">
        <v>3.358025</v>
      </c>
      <c r="E466" s="47">
        <v>3.4567899999999998</v>
      </c>
      <c r="F466" s="47">
        <v>3.3333330000000001</v>
      </c>
      <c r="G466" s="47">
        <v>3.358025</v>
      </c>
      <c r="H466" s="73">
        <v>2.9129830000000001</v>
      </c>
      <c r="I466" s="73">
        <v>128800</v>
      </c>
    </row>
    <row r="467" spans="1:9" x14ac:dyDescent="0.3">
      <c r="A467" s="72" t="str">
        <f t="shared" si="23"/>
        <v>1994</v>
      </c>
      <c r="B467" s="72" t="str">
        <f t="shared" si="24"/>
        <v>Jul</v>
      </c>
      <c r="C467" s="74">
        <v>34537</v>
      </c>
      <c r="D467" s="47">
        <v>3.358025</v>
      </c>
      <c r="E467" s="47">
        <v>3.4074080000000002</v>
      </c>
      <c r="F467" s="47">
        <v>3.1851850000000002</v>
      </c>
      <c r="G467" s="47">
        <v>3.3086419999999999</v>
      </c>
      <c r="H467" s="73">
        <v>2.8701449999999999</v>
      </c>
      <c r="I467" s="73">
        <v>450400</v>
      </c>
    </row>
    <row r="468" spans="1:9" x14ac:dyDescent="0.3">
      <c r="A468" s="72" t="str">
        <f t="shared" si="23"/>
        <v>1994</v>
      </c>
      <c r="B468" s="72" t="str">
        <f t="shared" si="24"/>
        <v>Jul</v>
      </c>
      <c r="C468" s="74">
        <v>34540</v>
      </c>
      <c r="D468" s="47">
        <v>3.2098770000000001</v>
      </c>
      <c r="E468" s="47">
        <v>3.3086419999999999</v>
      </c>
      <c r="F468" s="47">
        <v>3.2098770000000001</v>
      </c>
      <c r="G468" s="47">
        <v>3.3086419999999999</v>
      </c>
      <c r="H468" s="73">
        <v>2.8701449999999999</v>
      </c>
      <c r="I468" s="73">
        <v>21100</v>
      </c>
    </row>
    <row r="469" spans="1:9" x14ac:dyDescent="0.3">
      <c r="A469" s="72" t="str">
        <f t="shared" si="23"/>
        <v>1994</v>
      </c>
      <c r="B469" s="72" t="str">
        <f t="shared" si="24"/>
        <v>Jul</v>
      </c>
      <c r="C469" s="74">
        <v>34541</v>
      </c>
      <c r="D469" s="47">
        <v>3.2098770000000001</v>
      </c>
      <c r="E469" s="47">
        <v>3.3086419999999999</v>
      </c>
      <c r="F469" s="47">
        <v>3.2098770000000001</v>
      </c>
      <c r="G469" s="47">
        <v>3.3086419999999999</v>
      </c>
      <c r="H469" s="73">
        <v>2.8701449999999999</v>
      </c>
      <c r="I469" s="73">
        <v>19000</v>
      </c>
    </row>
    <row r="470" spans="1:9" x14ac:dyDescent="0.3">
      <c r="A470" s="72" t="str">
        <f t="shared" si="23"/>
        <v>1994</v>
      </c>
      <c r="B470" s="72" t="str">
        <f t="shared" si="24"/>
        <v>Jul</v>
      </c>
      <c r="C470" s="74">
        <v>34542</v>
      </c>
      <c r="D470" s="47">
        <v>3.3086419999999999</v>
      </c>
      <c r="E470" s="47">
        <v>3.3086419999999999</v>
      </c>
      <c r="F470" s="47">
        <v>3.2098770000000001</v>
      </c>
      <c r="G470" s="47">
        <v>3.3086419999999999</v>
      </c>
      <c r="H470" s="73">
        <v>2.8701449999999999</v>
      </c>
      <c r="I470" s="73">
        <v>170200</v>
      </c>
    </row>
    <row r="471" spans="1:9" x14ac:dyDescent="0.3">
      <c r="A471" s="72" t="str">
        <f t="shared" si="23"/>
        <v>1994</v>
      </c>
      <c r="B471" s="72" t="str">
        <f t="shared" si="24"/>
        <v>Jul</v>
      </c>
      <c r="C471" s="74">
        <v>34543</v>
      </c>
      <c r="D471" s="47">
        <v>3.2098770000000001</v>
      </c>
      <c r="E471" s="47">
        <v>3.3086419999999999</v>
      </c>
      <c r="F471" s="47">
        <v>3.2098770000000001</v>
      </c>
      <c r="G471" s="47">
        <v>3.2592590000000001</v>
      </c>
      <c r="H471" s="73">
        <v>2.8273069999999998</v>
      </c>
      <c r="I471" s="73">
        <v>202600</v>
      </c>
    </row>
    <row r="472" spans="1:9" x14ac:dyDescent="0.3">
      <c r="A472" s="72" t="str">
        <f t="shared" si="23"/>
        <v>1994</v>
      </c>
      <c r="B472" s="72" t="str">
        <f t="shared" si="24"/>
        <v>Jul</v>
      </c>
      <c r="C472" s="74">
        <v>34544</v>
      </c>
      <c r="D472" s="47">
        <v>3.3086419999999999</v>
      </c>
      <c r="E472" s="47">
        <v>3.3086419999999999</v>
      </c>
      <c r="F472" s="47">
        <v>3.0370370000000002</v>
      </c>
      <c r="G472" s="47">
        <v>3.1111110000000002</v>
      </c>
      <c r="H472" s="73">
        <v>2.6987920000000001</v>
      </c>
      <c r="I472" s="73">
        <v>239100</v>
      </c>
    </row>
    <row r="473" spans="1:9" x14ac:dyDescent="0.3">
      <c r="A473" s="72" t="str">
        <f t="shared" si="23"/>
        <v>1994</v>
      </c>
      <c r="B473" s="72" t="str">
        <f t="shared" si="24"/>
        <v>Aug</v>
      </c>
      <c r="C473" s="74">
        <v>34547</v>
      </c>
      <c r="D473" s="47">
        <v>2.9629629999999998</v>
      </c>
      <c r="E473" s="47">
        <v>3.358025</v>
      </c>
      <c r="F473" s="47">
        <v>2.7654320000000001</v>
      </c>
      <c r="G473" s="47">
        <v>3.358025</v>
      </c>
      <c r="H473" s="73">
        <v>2.9129830000000001</v>
      </c>
      <c r="I473" s="73">
        <v>558900</v>
      </c>
    </row>
    <row r="474" spans="1:9" x14ac:dyDescent="0.3">
      <c r="A474" s="72" t="str">
        <f t="shared" si="23"/>
        <v>1994</v>
      </c>
      <c r="B474" s="72" t="str">
        <f t="shared" si="24"/>
        <v>Aug</v>
      </c>
      <c r="C474" s="74">
        <v>34548</v>
      </c>
      <c r="D474" s="47">
        <v>3.3086419999999999</v>
      </c>
      <c r="E474" s="47">
        <v>3.4074080000000002</v>
      </c>
      <c r="F474" s="47">
        <v>3.2592590000000001</v>
      </c>
      <c r="G474" s="47">
        <v>3.3086419999999999</v>
      </c>
      <c r="H474" s="73">
        <v>2.8701449999999999</v>
      </c>
      <c r="I474" s="73">
        <v>403200</v>
      </c>
    </row>
    <row r="475" spans="1:9" x14ac:dyDescent="0.3">
      <c r="A475" s="72" t="str">
        <f t="shared" si="23"/>
        <v>1994</v>
      </c>
      <c r="B475" s="72" t="str">
        <f t="shared" si="24"/>
        <v>Aug</v>
      </c>
      <c r="C475" s="74">
        <v>34549</v>
      </c>
      <c r="D475" s="47">
        <v>3.358025</v>
      </c>
      <c r="E475" s="47">
        <v>3.358025</v>
      </c>
      <c r="F475" s="47">
        <v>3.2098770000000001</v>
      </c>
      <c r="G475" s="47">
        <v>3.2345679999999999</v>
      </c>
      <c r="H475" s="73">
        <v>2.8058869999999998</v>
      </c>
      <c r="I475" s="73">
        <v>145900</v>
      </c>
    </row>
    <row r="476" spans="1:9" x14ac:dyDescent="0.3">
      <c r="A476" s="72" t="str">
        <f t="shared" si="23"/>
        <v>1994</v>
      </c>
      <c r="B476" s="72" t="str">
        <f t="shared" si="24"/>
        <v>Aug</v>
      </c>
      <c r="C476" s="74">
        <v>34550</v>
      </c>
      <c r="D476" s="47">
        <v>3.3086419999999999</v>
      </c>
      <c r="E476" s="47">
        <v>3.3086419999999999</v>
      </c>
      <c r="F476" s="47">
        <v>3.2098770000000001</v>
      </c>
      <c r="G476" s="47">
        <v>3.2592590000000001</v>
      </c>
      <c r="H476" s="73">
        <v>2.8273069999999998</v>
      </c>
      <c r="I476" s="73">
        <v>14100</v>
      </c>
    </row>
    <row r="477" spans="1:9" x14ac:dyDescent="0.3">
      <c r="A477" s="72" t="str">
        <f t="shared" si="23"/>
        <v>1994</v>
      </c>
      <c r="B477" s="72" t="str">
        <f t="shared" si="24"/>
        <v>Aug</v>
      </c>
      <c r="C477" s="74">
        <v>34551</v>
      </c>
      <c r="D477" s="47">
        <v>3.2098770000000001</v>
      </c>
      <c r="E477" s="47">
        <v>3.3086419999999999</v>
      </c>
      <c r="F477" s="47">
        <v>3.2098770000000001</v>
      </c>
      <c r="G477" s="47">
        <v>3.3086419999999999</v>
      </c>
      <c r="H477" s="73">
        <v>2.8701449999999999</v>
      </c>
      <c r="I477" s="73">
        <v>43300</v>
      </c>
    </row>
    <row r="478" spans="1:9" x14ac:dyDescent="0.3">
      <c r="A478" s="72" t="str">
        <f t="shared" si="23"/>
        <v>1994</v>
      </c>
      <c r="B478" s="72" t="str">
        <f t="shared" si="24"/>
        <v>Aug</v>
      </c>
      <c r="C478" s="74">
        <v>34554</v>
      </c>
      <c r="D478" s="47">
        <v>3.3086419999999999</v>
      </c>
      <c r="E478" s="47">
        <v>3.358025</v>
      </c>
      <c r="F478" s="47">
        <v>3.2098770000000001</v>
      </c>
      <c r="G478" s="47">
        <v>3.2839510000000001</v>
      </c>
      <c r="H478" s="73">
        <v>2.8487260000000001</v>
      </c>
      <c r="I478" s="73">
        <v>231700</v>
      </c>
    </row>
    <row r="479" spans="1:9" x14ac:dyDescent="0.3">
      <c r="A479" s="72" t="str">
        <f t="shared" si="23"/>
        <v>1994</v>
      </c>
      <c r="B479" s="72" t="str">
        <f t="shared" si="24"/>
        <v>Aug</v>
      </c>
      <c r="C479" s="74">
        <v>34555</v>
      </c>
      <c r="D479" s="47">
        <v>3.358025</v>
      </c>
      <c r="E479" s="47">
        <v>3.358025</v>
      </c>
      <c r="F479" s="47">
        <v>3.2592590000000001</v>
      </c>
      <c r="G479" s="47">
        <v>3.358025</v>
      </c>
      <c r="H479" s="73">
        <v>2.9129830000000001</v>
      </c>
      <c r="I479" s="73">
        <v>41800</v>
      </c>
    </row>
    <row r="480" spans="1:9" x14ac:dyDescent="0.3">
      <c r="A480" s="72" t="str">
        <f t="shared" si="23"/>
        <v>1994</v>
      </c>
      <c r="B480" s="72" t="str">
        <f t="shared" si="24"/>
        <v>Aug</v>
      </c>
      <c r="C480" s="74">
        <v>34556</v>
      </c>
      <c r="D480" s="47">
        <v>3.358025</v>
      </c>
      <c r="E480" s="47">
        <v>3.358025</v>
      </c>
      <c r="F480" s="47">
        <v>3.2592590000000001</v>
      </c>
      <c r="G480" s="47">
        <v>3.358025</v>
      </c>
      <c r="H480" s="73">
        <v>2.9129830000000001</v>
      </c>
      <c r="I480" s="73">
        <v>38700</v>
      </c>
    </row>
    <row r="481" spans="1:9" x14ac:dyDescent="0.3">
      <c r="A481" s="72" t="str">
        <f t="shared" si="23"/>
        <v>1994</v>
      </c>
      <c r="B481" s="72" t="str">
        <f t="shared" si="24"/>
        <v>Aug</v>
      </c>
      <c r="C481" s="74">
        <v>34557</v>
      </c>
      <c r="D481" s="47">
        <v>3.2592590000000001</v>
      </c>
      <c r="E481" s="47">
        <v>3.358025</v>
      </c>
      <c r="F481" s="47">
        <v>3.2098770000000001</v>
      </c>
      <c r="G481" s="47">
        <v>3.3086419999999999</v>
      </c>
      <c r="H481" s="73">
        <v>2.8701449999999999</v>
      </c>
      <c r="I481" s="73">
        <v>111600</v>
      </c>
    </row>
    <row r="482" spans="1:9" x14ac:dyDescent="0.3">
      <c r="A482" s="72" t="str">
        <f t="shared" si="23"/>
        <v>1994</v>
      </c>
      <c r="B482" s="72" t="str">
        <f t="shared" si="24"/>
        <v>Aug</v>
      </c>
      <c r="C482" s="74">
        <v>34558</v>
      </c>
      <c r="D482" s="47">
        <v>3.2098770000000001</v>
      </c>
      <c r="E482" s="47">
        <v>3.3086419999999999</v>
      </c>
      <c r="F482" s="47">
        <v>3.2098770000000001</v>
      </c>
      <c r="G482" s="47">
        <v>3.3086419999999999</v>
      </c>
      <c r="H482" s="73">
        <v>2.8701449999999999</v>
      </c>
      <c r="I482" s="73">
        <v>24300</v>
      </c>
    </row>
    <row r="483" spans="1:9" x14ac:dyDescent="0.3">
      <c r="A483" s="72" t="str">
        <f t="shared" si="23"/>
        <v>1994</v>
      </c>
      <c r="B483" s="72" t="str">
        <f t="shared" si="24"/>
        <v>Aug</v>
      </c>
      <c r="C483" s="74">
        <v>34561</v>
      </c>
      <c r="D483" s="47">
        <v>3.2592590000000001</v>
      </c>
      <c r="E483" s="47">
        <v>3.4074080000000002</v>
      </c>
      <c r="F483" s="47">
        <v>3.2592590000000001</v>
      </c>
      <c r="G483" s="47">
        <v>3.2592590000000001</v>
      </c>
      <c r="H483" s="73">
        <v>2.8273069999999998</v>
      </c>
      <c r="I483" s="73">
        <v>66700</v>
      </c>
    </row>
    <row r="484" spans="1:9" x14ac:dyDescent="0.3">
      <c r="A484" s="72" t="str">
        <f t="shared" si="23"/>
        <v>1994</v>
      </c>
      <c r="B484" s="72" t="str">
        <f t="shared" si="24"/>
        <v>Aug</v>
      </c>
      <c r="C484" s="74">
        <v>34562</v>
      </c>
      <c r="D484" s="47">
        <v>3.2592590000000001</v>
      </c>
      <c r="E484" s="47">
        <v>3.4567899999999998</v>
      </c>
      <c r="F484" s="47">
        <v>3.2592590000000001</v>
      </c>
      <c r="G484" s="47">
        <v>3.358025</v>
      </c>
      <c r="H484" s="73">
        <v>2.9129830000000001</v>
      </c>
      <c r="I484" s="73">
        <v>181500</v>
      </c>
    </row>
    <row r="485" spans="1:9" x14ac:dyDescent="0.3">
      <c r="A485" s="72" t="str">
        <f t="shared" si="23"/>
        <v>1994</v>
      </c>
      <c r="B485" s="72" t="str">
        <f t="shared" si="24"/>
        <v>Aug</v>
      </c>
      <c r="C485" s="74">
        <v>34563</v>
      </c>
      <c r="D485" s="47">
        <v>3.4567899999999998</v>
      </c>
      <c r="E485" s="47">
        <v>3.6543209999999999</v>
      </c>
      <c r="F485" s="47">
        <v>3.4074080000000002</v>
      </c>
      <c r="G485" s="47">
        <v>3.6049380000000002</v>
      </c>
      <c r="H485" s="73">
        <v>3.127173</v>
      </c>
      <c r="I485" s="73">
        <v>373900</v>
      </c>
    </row>
    <row r="486" spans="1:9" x14ac:dyDescent="0.3">
      <c r="A486" s="72" t="str">
        <f t="shared" si="23"/>
        <v>1994</v>
      </c>
      <c r="B486" s="72" t="str">
        <f t="shared" si="24"/>
        <v>Aug</v>
      </c>
      <c r="C486" s="74">
        <v>34564</v>
      </c>
      <c r="D486" s="47">
        <v>3.506173</v>
      </c>
      <c r="E486" s="47">
        <v>3.6049380000000002</v>
      </c>
      <c r="F486" s="47">
        <v>3.4074080000000002</v>
      </c>
      <c r="G486" s="47">
        <v>3.4074080000000002</v>
      </c>
      <c r="H486" s="73">
        <v>2.9558219999999999</v>
      </c>
      <c r="I486" s="73">
        <v>689800</v>
      </c>
    </row>
    <row r="487" spans="1:9" x14ac:dyDescent="0.3">
      <c r="A487" s="72" t="str">
        <f t="shared" si="23"/>
        <v>1994</v>
      </c>
      <c r="B487" s="72" t="str">
        <f t="shared" si="24"/>
        <v>Aug</v>
      </c>
      <c r="C487" s="74">
        <v>34565</v>
      </c>
      <c r="D487" s="47">
        <v>3.506173</v>
      </c>
      <c r="E487" s="47">
        <v>3.506173</v>
      </c>
      <c r="F487" s="47">
        <v>3.4074080000000002</v>
      </c>
      <c r="G487" s="47">
        <v>3.506173</v>
      </c>
      <c r="H487" s="73">
        <v>3.0414970000000001</v>
      </c>
      <c r="I487" s="73">
        <v>29700</v>
      </c>
    </row>
    <row r="488" spans="1:9" x14ac:dyDescent="0.3">
      <c r="A488" s="72" t="str">
        <f t="shared" si="23"/>
        <v>1994</v>
      </c>
      <c r="B488" s="72" t="str">
        <f t="shared" si="24"/>
        <v>Aug</v>
      </c>
      <c r="C488" s="74">
        <v>34568</v>
      </c>
      <c r="D488" s="47">
        <v>3.358025</v>
      </c>
      <c r="E488" s="47">
        <v>3.6049380000000002</v>
      </c>
      <c r="F488" s="47">
        <v>3.358025</v>
      </c>
      <c r="G488" s="47">
        <v>3.5555560000000002</v>
      </c>
      <c r="H488" s="73">
        <v>3.0843349999999998</v>
      </c>
      <c r="I488" s="73">
        <v>121600</v>
      </c>
    </row>
    <row r="489" spans="1:9" x14ac:dyDescent="0.3">
      <c r="A489" s="72" t="str">
        <f t="shared" si="23"/>
        <v>1994</v>
      </c>
      <c r="B489" s="72" t="str">
        <f t="shared" si="24"/>
        <v>Aug</v>
      </c>
      <c r="C489" s="74">
        <v>34569</v>
      </c>
      <c r="D489" s="47">
        <v>3.6543209999999999</v>
      </c>
      <c r="E489" s="47">
        <v>3.6543209999999999</v>
      </c>
      <c r="F489" s="47">
        <v>3.506173</v>
      </c>
      <c r="G489" s="47">
        <v>3.6543209999999999</v>
      </c>
      <c r="H489" s="73">
        <v>3.1700110000000001</v>
      </c>
      <c r="I489" s="73">
        <v>135000</v>
      </c>
    </row>
    <row r="490" spans="1:9" x14ac:dyDescent="0.3">
      <c r="A490" s="72" t="str">
        <f t="shared" si="23"/>
        <v>1994</v>
      </c>
      <c r="B490" s="72" t="str">
        <f t="shared" si="24"/>
        <v>Aug</v>
      </c>
      <c r="C490" s="74">
        <v>34570</v>
      </c>
      <c r="D490" s="47">
        <v>3.6543209999999999</v>
      </c>
      <c r="E490" s="47">
        <v>3.7037040000000001</v>
      </c>
      <c r="F490" s="47">
        <v>3.506173</v>
      </c>
      <c r="G490" s="47">
        <v>3.6049380000000002</v>
      </c>
      <c r="H490" s="73">
        <v>3.127173</v>
      </c>
      <c r="I490" s="73">
        <v>193600</v>
      </c>
    </row>
    <row r="491" spans="1:9" x14ac:dyDescent="0.3">
      <c r="A491" s="72" t="str">
        <f t="shared" si="23"/>
        <v>1994</v>
      </c>
      <c r="B491" s="72" t="str">
        <f t="shared" si="24"/>
        <v>Aug</v>
      </c>
      <c r="C491" s="74">
        <v>34571</v>
      </c>
      <c r="D491" s="47">
        <v>3.7037040000000001</v>
      </c>
      <c r="E491" s="47">
        <v>3.7530860000000001</v>
      </c>
      <c r="F491" s="47">
        <v>3.6049380000000002</v>
      </c>
      <c r="G491" s="47">
        <v>3.6790120000000002</v>
      </c>
      <c r="H491" s="73">
        <v>3.1914289999999998</v>
      </c>
      <c r="I491" s="73">
        <v>263200</v>
      </c>
    </row>
    <row r="492" spans="1:9" x14ac:dyDescent="0.3">
      <c r="A492" s="72" t="str">
        <f t="shared" si="23"/>
        <v>1994</v>
      </c>
      <c r="B492" s="72" t="str">
        <f t="shared" si="24"/>
        <v>Aug</v>
      </c>
      <c r="C492" s="74">
        <v>34572</v>
      </c>
      <c r="D492" s="47">
        <v>3.7530860000000001</v>
      </c>
      <c r="E492" s="47">
        <v>3.8024689999999999</v>
      </c>
      <c r="F492" s="47">
        <v>3.6543209999999999</v>
      </c>
      <c r="G492" s="47">
        <v>3.7037040000000001</v>
      </c>
      <c r="H492" s="73">
        <v>3.2128480000000001</v>
      </c>
      <c r="I492" s="73">
        <v>270600</v>
      </c>
    </row>
    <row r="493" spans="1:9" x14ac:dyDescent="0.3">
      <c r="A493" s="72" t="str">
        <f t="shared" si="23"/>
        <v>1994</v>
      </c>
      <c r="B493" s="72" t="str">
        <f t="shared" si="24"/>
        <v>Aug</v>
      </c>
      <c r="C493" s="74">
        <v>34575</v>
      </c>
      <c r="D493" s="47">
        <v>3.7530860000000001</v>
      </c>
      <c r="E493" s="47">
        <v>3.9012349999999998</v>
      </c>
      <c r="F493" s="47">
        <v>3.6543209999999999</v>
      </c>
      <c r="G493" s="47">
        <v>3.9012349999999998</v>
      </c>
      <c r="H493" s="73">
        <v>3.384201</v>
      </c>
      <c r="I493" s="73">
        <v>283500</v>
      </c>
    </row>
    <row r="494" spans="1:9" x14ac:dyDescent="0.3">
      <c r="A494" s="72" t="str">
        <f t="shared" si="23"/>
        <v>1994</v>
      </c>
      <c r="B494" s="72" t="str">
        <f t="shared" si="24"/>
        <v>Aug</v>
      </c>
      <c r="C494" s="74">
        <v>34576</v>
      </c>
      <c r="D494" s="47">
        <v>3.9012349999999998</v>
      </c>
      <c r="E494" s="47">
        <v>3.9012349999999998</v>
      </c>
      <c r="F494" s="47">
        <v>3.6543209999999999</v>
      </c>
      <c r="G494" s="47">
        <v>3.7283949999999999</v>
      </c>
      <c r="H494" s="73">
        <v>3.234267</v>
      </c>
      <c r="I494" s="73">
        <v>332100</v>
      </c>
    </row>
    <row r="495" spans="1:9" x14ac:dyDescent="0.3">
      <c r="A495" s="72" t="str">
        <f t="shared" si="23"/>
        <v>1994</v>
      </c>
      <c r="B495" s="72" t="str">
        <f t="shared" si="24"/>
        <v>Aug</v>
      </c>
      <c r="C495" s="74">
        <v>34577</v>
      </c>
      <c r="D495" s="47">
        <v>3.7037040000000001</v>
      </c>
      <c r="E495" s="47">
        <v>3.8024689999999999</v>
      </c>
      <c r="F495" s="47">
        <v>3.7037040000000001</v>
      </c>
      <c r="G495" s="47">
        <v>3.7530860000000001</v>
      </c>
      <c r="H495" s="73">
        <v>3.2556859999999999</v>
      </c>
      <c r="I495" s="73">
        <v>302500</v>
      </c>
    </row>
    <row r="496" spans="1:9" x14ac:dyDescent="0.3">
      <c r="A496" s="72" t="str">
        <f t="shared" si="23"/>
        <v>1994</v>
      </c>
      <c r="B496" s="72" t="str">
        <f t="shared" si="24"/>
        <v>Sep</v>
      </c>
      <c r="C496" s="74">
        <v>34578</v>
      </c>
      <c r="D496" s="47">
        <v>3.8024689999999999</v>
      </c>
      <c r="E496" s="47">
        <v>3.8024689999999999</v>
      </c>
      <c r="F496" s="47">
        <v>3.358025</v>
      </c>
      <c r="G496" s="47">
        <v>3.3827159999999998</v>
      </c>
      <c r="H496" s="73">
        <v>2.934402</v>
      </c>
      <c r="I496" s="73">
        <v>984300</v>
      </c>
    </row>
    <row r="497" spans="1:9" x14ac:dyDescent="0.3">
      <c r="A497" s="72" t="str">
        <f t="shared" si="23"/>
        <v>1994</v>
      </c>
      <c r="B497" s="72" t="str">
        <f t="shared" si="24"/>
        <v>Sep</v>
      </c>
      <c r="C497" s="74">
        <v>34579</v>
      </c>
      <c r="D497" s="47">
        <v>3.3086419999999999</v>
      </c>
      <c r="E497" s="47">
        <v>3.4074080000000002</v>
      </c>
      <c r="F497" s="47">
        <v>3.2098770000000001</v>
      </c>
      <c r="G497" s="47">
        <v>3.3086419999999999</v>
      </c>
      <c r="H497" s="73">
        <v>2.8701449999999999</v>
      </c>
      <c r="I497" s="73">
        <v>920200</v>
      </c>
    </row>
    <row r="498" spans="1:9" x14ac:dyDescent="0.3">
      <c r="A498" s="72" t="str">
        <f t="shared" si="23"/>
        <v>1994</v>
      </c>
      <c r="B498" s="72" t="str">
        <f t="shared" si="24"/>
        <v>Sep</v>
      </c>
      <c r="C498" s="74">
        <v>34583</v>
      </c>
      <c r="D498" s="47">
        <v>3.3086419999999999</v>
      </c>
      <c r="E498" s="47">
        <v>3.3086419999999999</v>
      </c>
      <c r="F498" s="47">
        <v>3.2098770000000001</v>
      </c>
      <c r="G498" s="47">
        <v>3.2098770000000001</v>
      </c>
      <c r="H498" s="73">
        <v>2.7844679999999999</v>
      </c>
      <c r="I498" s="73">
        <v>245800</v>
      </c>
    </row>
    <row r="499" spans="1:9" x14ac:dyDescent="0.3">
      <c r="A499" s="72" t="str">
        <f t="shared" si="23"/>
        <v>1994</v>
      </c>
      <c r="B499" s="72" t="str">
        <f t="shared" si="24"/>
        <v>Sep</v>
      </c>
      <c r="C499" s="74">
        <v>34584</v>
      </c>
      <c r="D499" s="47">
        <v>3.1604939999999999</v>
      </c>
      <c r="E499" s="47">
        <v>3.2592590000000001</v>
      </c>
      <c r="F499" s="47">
        <v>3.1111110000000002</v>
      </c>
      <c r="G499" s="47">
        <v>3.1111110000000002</v>
      </c>
      <c r="H499" s="73">
        <v>2.6987920000000001</v>
      </c>
      <c r="I499" s="73">
        <v>804100</v>
      </c>
    </row>
    <row r="500" spans="1:9" x14ac:dyDescent="0.3">
      <c r="A500" s="72" t="str">
        <f t="shared" si="23"/>
        <v>1994</v>
      </c>
      <c r="B500" s="72" t="str">
        <f t="shared" si="24"/>
        <v>Sep</v>
      </c>
      <c r="C500" s="74">
        <v>34585</v>
      </c>
      <c r="D500" s="47">
        <v>3.2592590000000001</v>
      </c>
      <c r="E500" s="47">
        <v>3.4074080000000002</v>
      </c>
      <c r="F500" s="47">
        <v>3.2345679999999999</v>
      </c>
      <c r="G500" s="47">
        <v>3.358025</v>
      </c>
      <c r="H500" s="73">
        <v>2.9129830000000001</v>
      </c>
      <c r="I500" s="73">
        <v>163300</v>
      </c>
    </row>
    <row r="501" spans="1:9" x14ac:dyDescent="0.3">
      <c r="A501" s="72" t="str">
        <f t="shared" si="23"/>
        <v>1994</v>
      </c>
      <c r="B501" s="72" t="str">
        <f t="shared" si="24"/>
        <v>Sep</v>
      </c>
      <c r="C501" s="74">
        <v>34586</v>
      </c>
      <c r="D501" s="47">
        <v>3.4074080000000002</v>
      </c>
      <c r="E501" s="47">
        <v>3.4074080000000002</v>
      </c>
      <c r="F501" s="47">
        <v>3.2592590000000001</v>
      </c>
      <c r="G501" s="47">
        <v>3.3086419999999999</v>
      </c>
      <c r="H501" s="73">
        <v>2.8701449999999999</v>
      </c>
      <c r="I501" s="73">
        <v>191200</v>
      </c>
    </row>
    <row r="502" spans="1:9" x14ac:dyDescent="0.3">
      <c r="A502" s="72" t="str">
        <f t="shared" si="23"/>
        <v>1994</v>
      </c>
      <c r="B502" s="72" t="str">
        <f t="shared" si="24"/>
        <v>Sep</v>
      </c>
      <c r="C502" s="74">
        <v>34589</v>
      </c>
      <c r="D502" s="47">
        <v>3.4074080000000002</v>
      </c>
      <c r="E502" s="47">
        <v>3.4074080000000002</v>
      </c>
      <c r="F502" s="47">
        <v>3.2592590000000001</v>
      </c>
      <c r="G502" s="47">
        <v>3.3086419999999999</v>
      </c>
      <c r="H502" s="73">
        <v>2.8701449999999999</v>
      </c>
      <c r="I502" s="73">
        <v>106200</v>
      </c>
    </row>
    <row r="503" spans="1:9" x14ac:dyDescent="0.3">
      <c r="A503" s="72" t="str">
        <f t="shared" si="23"/>
        <v>1994</v>
      </c>
      <c r="B503" s="72" t="str">
        <f t="shared" si="24"/>
        <v>Sep</v>
      </c>
      <c r="C503" s="74">
        <v>34590</v>
      </c>
      <c r="D503" s="47">
        <v>3.2839510000000001</v>
      </c>
      <c r="E503" s="47">
        <v>3.358025</v>
      </c>
      <c r="F503" s="47">
        <v>3.2592590000000001</v>
      </c>
      <c r="G503" s="47">
        <v>3.3086419999999999</v>
      </c>
      <c r="H503" s="73">
        <v>2.8701449999999999</v>
      </c>
      <c r="I503" s="73">
        <v>140500</v>
      </c>
    </row>
    <row r="504" spans="1:9" x14ac:dyDescent="0.3">
      <c r="A504" s="72" t="str">
        <f t="shared" si="23"/>
        <v>1994</v>
      </c>
      <c r="B504" s="72" t="str">
        <f t="shared" si="24"/>
        <v>Sep</v>
      </c>
      <c r="C504" s="74">
        <v>34591</v>
      </c>
      <c r="D504" s="47">
        <v>3.358025</v>
      </c>
      <c r="E504" s="47">
        <v>3.4074080000000002</v>
      </c>
      <c r="F504" s="47">
        <v>3.2592590000000001</v>
      </c>
      <c r="G504" s="47">
        <v>3.358025</v>
      </c>
      <c r="H504" s="73">
        <v>2.9129830000000001</v>
      </c>
      <c r="I504" s="73">
        <v>67000</v>
      </c>
    </row>
    <row r="505" spans="1:9" x14ac:dyDescent="0.3">
      <c r="A505" s="72" t="str">
        <f t="shared" si="23"/>
        <v>1994</v>
      </c>
      <c r="B505" s="72" t="str">
        <f t="shared" si="24"/>
        <v>Sep</v>
      </c>
      <c r="C505" s="74">
        <v>34592</v>
      </c>
      <c r="D505" s="47">
        <v>3.4074080000000002</v>
      </c>
      <c r="E505" s="47">
        <v>3.4567899999999998</v>
      </c>
      <c r="F505" s="47">
        <v>3.3086419999999999</v>
      </c>
      <c r="G505" s="47">
        <v>3.4567899999999998</v>
      </c>
      <c r="H505" s="73">
        <v>2.998659</v>
      </c>
      <c r="I505" s="73">
        <v>157200</v>
      </c>
    </row>
    <row r="506" spans="1:9" x14ac:dyDescent="0.3">
      <c r="A506" s="72" t="str">
        <f t="shared" si="23"/>
        <v>1994</v>
      </c>
      <c r="B506" s="72" t="str">
        <f t="shared" si="24"/>
        <v>Sep</v>
      </c>
      <c r="C506" s="74">
        <v>34593</v>
      </c>
      <c r="D506" s="47">
        <v>3.4567899999999998</v>
      </c>
      <c r="E506" s="47">
        <v>3.4567899999999998</v>
      </c>
      <c r="F506" s="47">
        <v>3.3086419999999999</v>
      </c>
      <c r="G506" s="47">
        <v>3.4074080000000002</v>
      </c>
      <c r="H506" s="73">
        <v>2.9558219999999999</v>
      </c>
      <c r="I506" s="73">
        <v>174100</v>
      </c>
    </row>
    <row r="507" spans="1:9" x14ac:dyDescent="0.3">
      <c r="A507" s="72" t="str">
        <f t="shared" si="23"/>
        <v>1994</v>
      </c>
      <c r="B507" s="72" t="str">
        <f t="shared" si="24"/>
        <v>Sep</v>
      </c>
      <c r="C507" s="74">
        <v>34596</v>
      </c>
      <c r="D507" s="47">
        <v>3.4074080000000002</v>
      </c>
      <c r="E507" s="47">
        <v>3.4074080000000002</v>
      </c>
      <c r="F507" s="47">
        <v>3.358025</v>
      </c>
      <c r="G507" s="47">
        <v>3.358025</v>
      </c>
      <c r="H507" s="73">
        <v>2.9129830000000001</v>
      </c>
      <c r="I507" s="73">
        <v>80200</v>
      </c>
    </row>
    <row r="508" spans="1:9" x14ac:dyDescent="0.3">
      <c r="A508" s="72" t="str">
        <f t="shared" si="23"/>
        <v>1994</v>
      </c>
      <c r="B508" s="72" t="str">
        <f t="shared" si="24"/>
        <v>Sep</v>
      </c>
      <c r="C508" s="74">
        <v>34597</v>
      </c>
      <c r="D508" s="47">
        <v>3.358025</v>
      </c>
      <c r="E508" s="47">
        <v>3.4074080000000002</v>
      </c>
      <c r="F508" s="47">
        <v>3.3086419999999999</v>
      </c>
      <c r="G508" s="47">
        <v>3.4074080000000002</v>
      </c>
      <c r="H508" s="73">
        <v>2.9558219999999999</v>
      </c>
      <c r="I508" s="73">
        <v>147700</v>
      </c>
    </row>
    <row r="509" spans="1:9" x14ac:dyDescent="0.3">
      <c r="A509" s="72" t="str">
        <f t="shared" si="23"/>
        <v>1994</v>
      </c>
      <c r="B509" s="72" t="str">
        <f t="shared" si="24"/>
        <v>Sep</v>
      </c>
      <c r="C509" s="74">
        <v>34598</v>
      </c>
      <c r="D509" s="47">
        <v>3.358025</v>
      </c>
      <c r="E509" s="47">
        <v>3.4567899999999998</v>
      </c>
      <c r="F509" s="47">
        <v>3.3086419999999999</v>
      </c>
      <c r="G509" s="47">
        <v>3.4567899999999998</v>
      </c>
      <c r="H509" s="73">
        <v>2.998659</v>
      </c>
      <c r="I509" s="73">
        <v>235000</v>
      </c>
    </row>
    <row r="510" spans="1:9" x14ac:dyDescent="0.3">
      <c r="A510" s="72" t="str">
        <f t="shared" si="23"/>
        <v>1994</v>
      </c>
      <c r="B510" s="72" t="str">
        <f t="shared" si="24"/>
        <v>Sep</v>
      </c>
      <c r="C510" s="74">
        <v>34599</v>
      </c>
      <c r="D510" s="47">
        <v>3.4074080000000002</v>
      </c>
      <c r="E510" s="47">
        <v>3.4567899999999998</v>
      </c>
      <c r="F510" s="47">
        <v>3.358025</v>
      </c>
      <c r="G510" s="47">
        <v>3.358025</v>
      </c>
      <c r="H510" s="73">
        <v>2.9129830000000001</v>
      </c>
      <c r="I510" s="73">
        <v>135000</v>
      </c>
    </row>
    <row r="511" spans="1:9" x14ac:dyDescent="0.3">
      <c r="A511" s="72" t="str">
        <f t="shared" si="23"/>
        <v>1994</v>
      </c>
      <c r="B511" s="72" t="str">
        <f t="shared" si="24"/>
        <v>Sep</v>
      </c>
      <c r="C511" s="74">
        <v>34600</v>
      </c>
      <c r="D511" s="47">
        <v>3.358025</v>
      </c>
      <c r="E511" s="47">
        <v>3.4074080000000002</v>
      </c>
      <c r="F511" s="47">
        <v>3.358025</v>
      </c>
      <c r="G511" s="47">
        <v>3.358025</v>
      </c>
      <c r="H511" s="73">
        <v>2.9129830000000001</v>
      </c>
      <c r="I511" s="73">
        <v>64900</v>
      </c>
    </row>
    <row r="512" spans="1:9" x14ac:dyDescent="0.3">
      <c r="A512" s="72" t="str">
        <f t="shared" si="23"/>
        <v>1994</v>
      </c>
      <c r="B512" s="72" t="str">
        <f t="shared" si="24"/>
        <v>Sep</v>
      </c>
      <c r="C512" s="74">
        <v>34603</v>
      </c>
      <c r="D512" s="47">
        <v>3.358025</v>
      </c>
      <c r="E512" s="47">
        <v>3.4074080000000002</v>
      </c>
      <c r="F512" s="47">
        <v>3.358025</v>
      </c>
      <c r="G512" s="47">
        <v>3.4074080000000002</v>
      </c>
      <c r="H512" s="73">
        <v>2.9558219999999999</v>
      </c>
      <c r="I512" s="73">
        <v>30300</v>
      </c>
    </row>
    <row r="513" spans="1:9" x14ac:dyDescent="0.3">
      <c r="A513" s="72" t="str">
        <f t="shared" si="23"/>
        <v>1994</v>
      </c>
      <c r="B513" s="72" t="str">
        <f t="shared" si="24"/>
        <v>Sep</v>
      </c>
      <c r="C513" s="74">
        <v>34604</v>
      </c>
      <c r="D513" s="47">
        <v>3.4074080000000002</v>
      </c>
      <c r="E513" s="47">
        <v>3.4074080000000002</v>
      </c>
      <c r="F513" s="47">
        <v>3.1604939999999999</v>
      </c>
      <c r="G513" s="47">
        <v>3.1851850000000002</v>
      </c>
      <c r="H513" s="73">
        <v>2.7630499999999998</v>
      </c>
      <c r="I513" s="73">
        <v>278200</v>
      </c>
    </row>
    <row r="514" spans="1:9" x14ac:dyDescent="0.3">
      <c r="A514" s="72" t="str">
        <f t="shared" si="23"/>
        <v>1994</v>
      </c>
      <c r="B514" s="72" t="str">
        <f t="shared" si="24"/>
        <v>Sep</v>
      </c>
      <c r="C514" s="74">
        <v>34605</v>
      </c>
      <c r="D514" s="47">
        <v>3.2098770000000001</v>
      </c>
      <c r="E514" s="47">
        <v>3.358025</v>
      </c>
      <c r="F514" s="47">
        <v>3.1604939999999999</v>
      </c>
      <c r="G514" s="47">
        <v>3.2592590000000001</v>
      </c>
      <c r="H514" s="73">
        <v>2.8273069999999998</v>
      </c>
      <c r="I514" s="73">
        <v>425400</v>
      </c>
    </row>
    <row r="515" spans="1:9" x14ac:dyDescent="0.3">
      <c r="A515" s="72" t="str">
        <f t="shared" ref="A515:A578" si="25">TEXT(C515,"YYYY")</f>
        <v>1994</v>
      </c>
      <c r="B515" s="72" t="str">
        <f t="shared" ref="B515:B578" si="26">TEXT(C515,"MMM")</f>
        <v>Sep</v>
      </c>
      <c r="C515" s="74">
        <v>34606</v>
      </c>
      <c r="D515" s="47">
        <v>3.358025</v>
      </c>
      <c r="E515" s="47">
        <v>3.4567899999999998</v>
      </c>
      <c r="F515" s="47">
        <v>3.3086419999999999</v>
      </c>
      <c r="G515" s="47">
        <v>3.3086419999999999</v>
      </c>
      <c r="H515" s="73">
        <v>2.8701449999999999</v>
      </c>
      <c r="I515" s="73">
        <v>211500</v>
      </c>
    </row>
    <row r="516" spans="1:9" x14ac:dyDescent="0.3">
      <c r="A516" s="72" t="str">
        <f t="shared" si="25"/>
        <v>1994</v>
      </c>
      <c r="B516" s="72" t="str">
        <f t="shared" si="26"/>
        <v>Sep</v>
      </c>
      <c r="C516" s="74">
        <v>34607</v>
      </c>
      <c r="D516" s="47">
        <v>3.3086419999999999</v>
      </c>
      <c r="E516" s="47">
        <v>3.4074080000000002</v>
      </c>
      <c r="F516" s="47">
        <v>3.3086419999999999</v>
      </c>
      <c r="G516" s="47">
        <v>3.4074080000000002</v>
      </c>
      <c r="H516" s="73">
        <v>2.9558219999999999</v>
      </c>
      <c r="I516" s="73">
        <v>94500</v>
      </c>
    </row>
    <row r="517" spans="1:9" x14ac:dyDescent="0.3">
      <c r="A517" s="72" t="str">
        <f t="shared" si="25"/>
        <v>1994</v>
      </c>
      <c r="B517" s="72" t="str">
        <f t="shared" si="26"/>
        <v>Oct</v>
      </c>
      <c r="C517" s="74">
        <v>34610</v>
      </c>
      <c r="D517" s="47">
        <v>3.3086419999999999</v>
      </c>
      <c r="E517" s="47">
        <v>3.4074080000000002</v>
      </c>
      <c r="F517" s="47">
        <v>3.3086419999999999</v>
      </c>
      <c r="G517" s="47">
        <v>3.4074080000000002</v>
      </c>
      <c r="H517" s="73">
        <v>2.9558219999999999</v>
      </c>
      <c r="I517" s="73">
        <v>100000</v>
      </c>
    </row>
    <row r="518" spans="1:9" x14ac:dyDescent="0.3">
      <c r="A518" s="72" t="str">
        <f t="shared" si="25"/>
        <v>1994</v>
      </c>
      <c r="B518" s="72" t="str">
        <f t="shared" si="26"/>
        <v>Oct</v>
      </c>
      <c r="C518" s="74">
        <v>34611</v>
      </c>
      <c r="D518" s="47">
        <v>3.4074080000000002</v>
      </c>
      <c r="E518" s="47">
        <v>3.4814820000000002</v>
      </c>
      <c r="F518" s="47">
        <v>3.3086419999999999</v>
      </c>
      <c r="G518" s="47">
        <v>3.4567899999999998</v>
      </c>
      <c r="H518" s="73">
        <v>2.998659</v>
      </c>
      <c r="I518" s="73">
        <v>145000</v>
      </c>
    </row>
    <row r="519" spans="1:9" x14ac:dyDescent="0.3">
      <c r="A519" s="72" t="str">
        <f t="shared" si="25"/>
        <v>1994</v>
      </c>
      <c r="B519" s="72" t="str">
        <f t="shared" si="26"/>
        <v>Oct</v>
      </c>
      <c r="C519" s="74">
        <v>34612</v>
      </c>
      <c r="D519" s="47">
        <v>3.4074080000000002</v>
      </c>
      <c r="E519" s="47">
        <v>3.506173</v>
      </c>
      <c r="F519" s="47">
        <v>3.358025</v>
      </c>
      <c r="G519" s="47">
        <v>3.4567899999999998</v>
      </c>
      <c r="H519" s="73">
        <v>2.998659</v>
      </c>
      <c r="I519" s="73">
        <v>639100</v>
      </c>
    </row>
    <row r="520" spans="1:9" x14ac:dyDescent="0.3">
      <c r="A520" s="72" t="str">
        <f t="shared" si="25"/>
        <v>1994</v>
      </c>
      <c r="B520" s="72" t="str">
        <f t="shared" si="26"/>
        <v>Oct</v>
      </c>
      <c r="C520" s="74">
        <v>34613</v>
      </c>
      <c r="D520" s="47">
        <v>3.506173</v>
      </c>
      <c r="E520" s="47">
        <v>3.6049380000000002</v>
      </c>
      <c r="F520" s="47">
        <v>3.4074080000000002</v>
      </c>
      <c r="G520" s="47">
        <v>3.5555560000000002</v>
      </c>
      <c r="H520" s="73">
        <v>3.0843349999999998</v>
      </c>
      <c r="I520" s="73">
        <v>349200</v>
      </c>
    </row>
    <row r="521" spans="1:9" x14ac:dyDescent="0.3">
      <c r="A521" s="72" t="str">
        <f t="shared" si="25"/>
        <v>1994</v>
      </c>
      <c r="B521" s="72" t="str">
        <f t="shared" si="26"/>
        <v>Oct</v>
      </c>
      <c r="C521" s="74">
        <v>34614</v>
      </c>
      <c r="D521" s="47">
        <v>3.6049380000000002</v>
      </c>
      <c r="E521" s="47">
        <v>3.6049380000000002</v>
      </c>
      <c r="F521" s="47">
        <v>3.506173</v>
      </c>
      <c r="G521" s="47">
        <v>3.6049380000000002</v>
      </c>
      <c r="H521" s="73">
        <v>3.127173</v>
      </c>
      <c r="I521" s="73">
        <v>38400</v>
      </c>
    </row>
    <row r="522" spans="1:9" x14ac:dyDescent="0.3">
      <c r="A522" s="72" t="str">
        <f t="shared" si="25"/>
        <v>1994</v>
      </c>
      <c r="B522" s="72" t="str">
        <f t="shared" si="26"/>
        <v>Oct</v>
      </c>
      <c r="C522" s="74">
        <v>34617</v>
      </c>
      <c r="D522" s="47">
        <v>3.506173</v>
      </c>
      <c r="E522" s="47">
        <v>3.7037040000000001</v>
      </c>
      <c r="F522" s="47">
        <v>3.506173</v>
      </c>
      <c r="G522" s="47">
        <v>3.7037040000000001</v>
      </c>
      <c r="H522" s="73">
        <v>3.2128480000000001</v>
      </c>
      <c r="I522" s="73">
        <v>105400</v>
      </c>
    </row>
    <row r="523" spans="1:9" x14ac:dyDescent="0.3">
      <c r="A523" s="72" t="str">
        <f t="shared" si="25"/>
        <v>1994</v>
      </c>
      <c r="B523" s="72" t="str">
        <f t="shared" si="26"/>
        <v>Oct</v>
      </c>
      <c r="C523" s="74">
        <v>34618</v>
      </c>
      <c r="D523" s="47">
        <v>3.5555560000000002</v>
      </c>
      <c r="E523" s="47">
        <v>3.7037040000000001</v>
      </c>
      <c r="F523" s="47">
        <v>3.5555560000000002</v>
      </c>
      <c r="G523" s="47">
        <v>3.7037040000000001</v>
      </c>
      <c r="H523" s="73">
        <v>3.2128480000000001</v>
      </c>
      <c r="I523" s="73">
        <v>101200</v>
      </c>
    </row>
    <row r="524" spans="1:9" x14ac:dyDescent="0.3">
      <c r="A524" s="72" t="str">
        <f t="shared" si="25"/>
        <v>1994</v>
      </c>
      <c r="B524" s="72" t="str">
        <f t="shared" si="26"/>
        <v>Oct</v>
      </c>
      <c r="C524" s="74">
        <v>34619</v>
      </c>
      <c r="D524" s="47">
        <v>3.7037040000000001</v>
      </c>
      <c r="E524" s="47">
        <v>3.7037040000000001</v>
      </c>
      <c r="F524" s="47">
        <v>3.506173</v>
      </c>
      <c r="G524" s="47">
        <v>3.506173</v>
      </c>
      <c r="H524" s="73">
        <v>3.0414970000000001</v>
      </c>
      <c r="I524" s="73">
        <v>270100</v>
      </c>
    </row>
    <row r="525" spans="1:9" x14ac:dyDescent="0.3">
      <c r="A525" s="72" t="str">
        <f t="shared" si="25"/>
        <v>1994</v>
      </c>
      <c r="B525" s="72" t="str">
        <f t="shared" si="26"/>
        <v>Oct</v>
      </c>
      <c r="C525" s="74">
        <v>34620</v>
      </c>
      <c r="D525" s="47">
        <v>3.6049380000000002</v>
      </c>
      <c r="E525" s="47">
        <v>3.6049380000000002</v>
      </c>
      <c r="F525" s="47">
        <v>3.506173</v>
      </c>
      <c r="G525" s="47">
        <v>3.5555560000000002</v>
      </c>
      <c r="H525" s="73">
        <v>3.0843349999999998</v>
      </c>
      <c r="I525" s="73">
        <v>56800</v>
      </c>
    </row>
    <row r="526" spans="1:9" x14ac:dyDescent="0.3">
      <c r="A526" s="72" t="str">
        <f t="shared" si="25"/>
        <v>1994</v>
      </c>
      <c r="B526" s="72" t="str">
        <f t="shared" si="26"/>
        <v>Oct</v>
      </c>
      <c r="C526" s="74">
        <v>34621</v>
      </c>
      <c r="D526" s="47">
        <v>3.506173</v>
      </c>
      <c r="E526" s="47">
        <v>3.7037040000000001</v>
      </c>
      <c r="F526" s="47">
        <v>3.506173</v>
      </c>
      <c r="G526" s="47">
        <v>3.6049380000000002</v>
      </c>
      <c r="H526" s="73">
        <v>3.127173</v>
      </c>
      <c r="I526" s="73">
        <v>110200</v>
      </c>
    </row>
    <row r="527" spans="1:9" x14ac:dyDescent="0.3">
      <c r="A527" s="72" t="str">
        <f t="shared" si="25"/>
        <v>1994</v>
      </c>
      <c r="B527" s="72" t="str">
        <f t="shared" si="26"/>
        <v>Oct</v>
      </c>
      <c r="C527" s="74">
        <v>34624</v>
      </c>
      <c r="D527" s="47">
        <v>3.6049380000000002</v>
      </c>
      <c r="E527" s="47">
        <v>3.8024689999999999</v>
      </c>
      <c r="F527" s="47">
        <v>3.6049380000000002</v>
      </c>
      <c r="G527" s="47">
        <v>3.7037040000000001</v>
      </c>
      <c r="H527" s="73">
        <v>3.2128480000000001</v>
      </c>
      <c r="I527" s="73">
        <v>248400</v>
      </c>
    </row>
    <row r="528" spans="1:9" x14ac:dyDescent="0.3">
      <c r="A528" s="72" t="str">
        <f t="shared" si="25"/>
        <v>1994</v>
      </c>
      <c r="B528" s="72" t="str">
        <f t="shared" si="26"/>
        <v>Oct</v>
      </c>
      <c r="C528" s="74">
        <v>34625</v>
      </c>
      <c r="D528" s="47">
        <v>3.7037040000000001</v>
      </c>
      <c r="E528" s="47">
        <v>3.9012349999999998</v>
      </c>
      <c r="F528" s="47">
        <v>3.7037040000000001</v>
      </c>
      <c r="G528" s="47">
        <v>3.8518520000000001</v>
      </c>
      <c r="H528" s="73">
        <v>3.3413629999999999</v>
      </c>
      <c r="I528" s="73">
        <v>205800</v>
      </c>
    </row>
    <row r="529" spans="1:9" x14ac:dyDescent="0.3">
      <c r="A529" s="72" t="str">
        <f t="shared" si="25"/>
        <v>1994</v>
      </c>
      <c r="B529" s="72" t="str">
        <f t="shared" si="26"/>
        <v>Oct</v>
      </c>
      <c r="C529" s="74">
        <v>34626</v>
      </c>
      <c r="D529" s="47">
        <v>3.8024689999999999</v>
      </c>
      <c r="E529" s="47">
        <v>3.9012349999999998</v>
      </c>
      <c r="F529" s="47">
        <v>3.7530860000000001</v>
      </c>
      <c r="G529" s="47">
        <v>3.8024689999999999</v>
      </c>
      <c r="H529" s="73">
        <v>3.2985250000000002</v>
      </c>
      <c r="I529" s="73">
        <v>268600</v>
      </c>
    </row>
    <row r="530" spans="1:9" x14ac:dyDescent="0.3">
      <c r="A530" s="72" t="str">
        <f t="shared" si="25"/>
        <v>1994</v>
      </c>
      <c r="B530" s="72" t="str">
        <f t="shared" si="26"/>
        <v>Oct</v>
      </c>
      <c r="C530" s="74">
        <v>34627</v>
      </c>
      <c r="D530" s="47">
        <v>3.7530860000000001</v>
      </c>
      <c r="E530" s="47">
        <v>3.8518520000000001</v>
      </c>
      <c r="F530" s="47">
        <v>3.6790120000000002</v>
      </c>
      <c r="G530" s="47">
        <v>3.7283949999999999</v>
      </c>
      <c r="H530" s="73">
        <v>3.234267</v>
      </c>
      <c r="I530" s="73">
        <v>135600</v>
      </c>
    </row>
    <row r="531" spans="1:9" x14ac:dyDescent="0.3">
      <c r="A531" s="72" t="str">
        <f t="shared" si="25"/>
        <v>1994</v>
      </c>
      <c r="B531" s="72" t="str">
        <f t="shared" si="26"/>
        <v>Oct</v>
      </c>
      <c r="C531" s="74">
        <v>34628</v>
      </c>
      <c r="D531" s="47">
        <v>3.7530860000000001</v>
      </c>
      <c r="E531" s="47">
        <v>3.7530860000000001</v>
      </c>
      <c r="F531" s="47">
        <v>3.6543209999999999</v>
      </c>
      <c r="G531" s="47">
        <v>3.7530860000000001</v>
      </c>
      <c r="H531" s="73">
        <v>3.2556859999999999</v>
      </c>
      <c r="I531" s="73">
        <v>54900</v>
      </c>
    </row>
    <row r="532" spans="1:9" x14ac:dyDescent="0.3">
      <c r="A532" s="72" t="str">
        <f t="shared" si="25"/>
        <v>1994</v>
      </c>
      <c r="B532" s="72" t="str">
        <f t="shared" si="26"/>
        <v>Oct</v>
      </c>
      <c r="C532" s="74">
        <v>34631</v>
      </c>
      <c r="D532" s="47">
        <v>3.6543209999999999</v>
      </c>
      <c r="E532" s="47">
        <v>3.7530860000000001</v>
      </c>
      <c r="F532" s="47">
        <v>3.6543209999999999</v>
      </c>
      <c r="G532" s="47">
        <v>3.7037040000000001</v>
      </c>
      <c r="H532" s="73">
        <v>3.2128480000000001</v>
      </c>
      <c r="I532" s="73">
        <v>53500</v>
      </c>
    </row>
    <row r="533" spans="1:9" x14ac:dyDescent="0.3">
      <c r="A533" s="72" t="str">
        <f t="shared" si="25"/>
        <v>1994</v>
      </c>
      <c r="B533" s="72" t="str">
        <f t="shared" si="26"/>
        <v>Oct</v>
      </c>
      <c r="C533" s="74">
        <v>34632</v>
      </c>
      <c r="D533" s="47">
        <v>3.7530860000000001</v>
      </c>
      <c r="E533" s="47">
        <v>3.7530860000000001</v>
      </c>
      <c r="F533" s="47">
        <v>3.6543209999999999</v>
      </c>
      <c r="G533" s="47">
        <v>3.7037040000000001</v>
      </c>
      <c r="H533" s="73">
        <v>3.2128480000000001</v>
      </c>
      <c r="I533" s="73">
        <v>145800</v>
      </c>
    </row>
    <row r="534" spans="1:9" x14ac:dyDescent="0.3">
      <c r="A534" s="72" t="str">
        <f t="shared" si="25"/>
        <v>1994</v>
      </c>
      <c r="B534" s="72" t="str">
        <f t="shared" si="26"/>
        <v>Oct</v>
      </c>
      <c r="C534" s="74">
        <v>34633</v>
      </c>
      <c r="D534" s="47">
        <v>3.7530860000000001</v>
      </c>
      <c r="E534" s="47">
        <v>3.7530860000000001</v>
      </c>
      <c r="F534" s="47">
        <v>3.6296300000000001</v>
      </c>
      <c r="G534" s="47">
        <v>3.7037040000000001</v>
      </c>
      <c r="H534" s="73">
        <v>3.2128480000000001</v>
      </c>
      <c r="I534" s="73">
        <v>127500</v>
      </c>
    </row>
    <row r="535" spans="1:9" x14ac:dyDescent="0.3">
      <c r="A535" s="72" t="str">
        <f t="shared" si="25"/>
        <v>1994</v>
      </c>
      <c r="B535" s="72" t="str">
        <f t="shared" si="26"/>
        <v>Oct</v>
      </c>
      <c r="C535" s="74">
        <v>34634</v>
      </c>
      <c r="D535" s="47">
        <v>3.7530860000000001</v>
      </c>
      <c r="E535" s="47">
        <v>3.7530860000000001</v>
      </c>
      <c r="F535" s="47">
        <v>3.6049380000000002</v>
      </c>
      <c r="G535" s="47">
        <v>3.7530860000000001</v>
      </c>
      <c r="H535" s="73">
        <v>3.2556859999999999</v>
      </c>
      <c r="I535" s="73">
        <v>82900</v>
      </c>
    </row>
    <row r="536" spans="1:9" x14ac:dyDescent="0.3">
      <c r="A536" s="72" t="str">
        <f t="shared" si="25"/>
        <v>1994</v>
      </c>
      <c r="B536" s="72" t="str">
        <f t="shared" si="26"/>
        <v>Oct</v>
      </c>
      <c r="C536" s="74">
        <v>34635</v>
      </c>
      <c r="D536" s="47">
        <v>3.7530860000000001</v>
      </c>
      <c r="E536" s="47">
        <v>3.8518520000000001</v>
      </c>
      <c r="F536" s="47">
        <v>3.6049380000000002</v>
      </c>
      <c r="G536" s="47">
        <v>3.8518520000000001</v>
      </c>
      <c r="H536" s="73">
        <v>3.3413629999999999</v>
      </c>
      <c r="I536" s="73">
        <v>100500</v>
      </c>
    </row>
    <row r="537" spans="1:9" x14ac:dyDescent="0.3">
      <c r="A537" s="72" t="str">
        <f t="shared" si="25"/>
        <v>1994</v>
      </c>
      <c r="B537" s="72" t="str">
        <f t="shared" si="26"/>
        <v>Oct</v>
      </c>
      <c r="C537" s="74">
        <v>34638</v>
      </c>
      <c r="D537" s="47">
        <v>3.7530860000000001</v>
      </c>
      <c r="E537" s="47">
        <v>3.8518520000000001</v>
      </c>
      <c r="F537" s="47">
        <v>3.7037040000000001</v>
      </c>
      <c r="G537" s="47">
        <v>3.7037040000000001</v>
      </c>
      <c r="H537" s="73">
        <v>3.2128480000000001</v>
      </c>
      <c r="I537" s="73">
        <v>205800</v>
      </c>
    </row>
    <row r="538" spans="1:9" x14ac:dyDescent="0.3">
      <c r="A538" s="72" t="str">
        <f t="shared" si="25"/>
        <v>1994</v>
      </c>
      <c r="B538" s="72" t="str">
        <f t="shared" si="26"/>
        <v>Nov</v>
      </c>
      <c r="C538" s="74">
        <v>34639</v>
      </c>
      <c r="D538" s="47">
        <v>3.8518520000000001</v>
      </c>
      <c r="E538" s="47">
        <v>3.8518520000000001</v>
      </c>
      <c r="F538" s="47">
        <v>3.7037040000000001</v>
      </c>
      <c r="G538" s="47">
        <v>3.7530860000000001</v>
      </c>
      <c r="H538" s="73">
        <v>3.2556859999999999</v>
      </c>
      <c r="I538" s="73">
        <v>34300</v>
      </c>
    </row>
    <row r="539" spans="1:9" x14ac:dyDescent="0.3">
      <c r="A539" s="72" t="str">
        <f t="shared" si="25"/>
        <v>1994</v>
      </c>
      <c r="B539" s="72" t="str">
        <f t="shared" si="26"/>
        <v>Nov</v>
      </c>
      <c r="C539" s="74">
        <v>34640</v>
      </c>
      <c r="D539" s="47">
        <v>3.7530860000000001</v>
      </c>
      <c r="E539" s="47">
        <v>3.8518520000000001</v>
      </c>
      <c r="F539" s="47">
        <v>3.7530860000000001</v>
      </c>
      <c r="G539" s="47">
        <v>3.7777780000000001</v>
      </c>
      <c r="H539" s="73">
        <v>3.2771050000000002</v>
      </c>
      <c r="I539" s="73">
        <v>91300</v>
      </c>
    </row>
    <row r="540" spans="1:9" x14ac:dyDescent="0.3">
      <c r="A540" s="72" t="str">
        <f t="shared" si="25"/>
        <v>1994</v>
      </c>
      <c r="B540" s="72" t="str">
        <f t="shared" si="26"/>
        <v>Nov</v>
      </c>
      <c r="C540" s="74">
        <v>34641</v>
      </c>
      <c r="D540" s="47">
        <v>3.8518520000000001</v>
      </c>
      <c r="E540" s="47">
        <v>3.8518520000000001</v>
      </c>
      <c r="F540" s="47">
        <v>3.7530860000000001</v>
      </c>
      <c r="G540" s="47">
        <v>3.7654320000000001</v>
      </c>
      <c r="H540" s="73">
        <v>3.2663959999999999</v>
      </c>
      <c r="I540" s="73">
        <v>575100</v>
      </c>
    </row>
    <row r="541" spans="1:9" x14ac:dyDescent="0.3">
      <c r="A541" s="72" t="str">
        <f t="shared" si="25"/>
        <v>1994</v>
      </c>
      <c r="B541" s="72" t="str">
        <f t="shared" si="26"/>
        <v>Nov</v>
      </c>
      <c r="C541" s="74">
        <v>34642</v>
      </c>
      <c r="D541" s="47">
        <v>3.7530860000000001</v>
      </c>
      <c r="E541" s="47">
        <v>3.8024689999999999</v>
      </c>
      <c r="F541" s="47">
        <v>3.6049380000000002</v>
      </c>
      <c r="G541" s="47">
        <v>3.7530860000000001</v>
      </c>
      <c r="H541" s="73">
        <v>3.2556859999999999</v>
      </c>
      <c r="I541" s="73">
        <v>35200</v>
      </c>
    </row>
    <row r="542" spans="1:9" x14ac:dyDescent="0.3">
      <c r="A542" s="72" t="str">
        <f t="shared" si="25"/>
        <v>1994</v>
      </c>
      <c r="B542" s="72" t="str">
        <f t="shared" si="26"/>
        <v>Nov</v>
      </c>
      <c r="C542" s="74">
        <v>34645</v>
      </c>
      <c r="D542" s="47">
        <v>3.7530860000000001</v>
      </c>
      <c r="E542" s="47">
        <v>3.7530860000000001</v>
      </c>
      <c r="F542" s="47">
        <v>3.6049380000000002</v>
      </c>
      <c r="G542" s="47">
        <v>3.7530860000000001</v>
      </c>
      <c r="H542" s="73">
        <v>3.2556859999999999</v>
      </c>
      <c r="I542" s="73">
        <v>55900</v>
      </c>
    </row>
    <row r="543" spans="1:9" x14ac:dyDescent="0.3">
      <c r="A543" s="72" t="str">
        <f t="shared" si="25"/>
        <v>1994</v>
      </c>
      <c r="B543" s="72" t="str">
        <f t="shared" si="26"/>
        <v>Nov</v>
      </c>
      <c r="C543" s="74">
        <v>34646</v>
      </c>
      <c r="D543" s="47">
        <v>3.6543209999999999</v>
      </c>
      <c r="E543" s="47">
        <v>3.7037040000000001</v>
      </c>
      <c r="F543" s="47">
        <v>3.6049380000000002</v>
      </c>
      <c r="G543" s="47">
        <v>3.6049380000000002</v>
      </c>
      <c r="H543" s="73">
        <v>3.127173</v>
      </c>
      <c r="I543" s="73">
        <v>13500</v>
      </c>
    </row>
    <row r="544" spans="1:9" x14ac:dyDescent="0.3">
      <c r="A544" s="72" t="str">
        <f t="shared" si="25"/>
        <v>1994</v>
      </c>
      <c r="B544" s="72" t="str">
        <f t="shared" si="26"/>
        <v>Nov</v>
      </c>
      <c r="C544" s="74">
        <v>34647</v>
      </c>
      <c r="D544" s="47">
        <v>3.7037040000000001</v>
      </c>
      <c r="E544" s="47">
        <v>3.7037040000000001</v>
      </c>
      <c r="F544" s="47">
        <v>3.5555560000000002</v>
      </c>
      <c r="G544" s="47">
        <v>3.6049380000000002</v>
      </c>
      <c r="H544" s="73">
        <v>3.127173</v>
      </c>
      <c r="I544" s="73">
        <v>320800</v>
      </c>
    </row>
    <row r="545" spans="1:9" x14ac:dyDescent="0.3">
      <c r="A545" s="72" t="str">
        <f t="shared" si="25"/>
        <v>1994</v>
      </c>
      <c r="B545" s="72" t="str">
        <f t="shared" si="26"/>
        <v>Nov</v>
      </c>
      <c r="C545" s="74">
        <v>34648</v>
      </c>
      <c r="D545" s="47">
        <v>3.6543209999999999</v>
      </c>
      <c r="E545" s="47">
        <v>3.6543209999999999</v>
      </c>
      <c r="F545" s="47">
        <v>3.5555560000000002</v>
      </c>
      <c r="G545" s="47">
        <v>3.6049380000000002</v>
      </c>
      <c r="H545" s="73">
        <v>3.127173</v>
      </c>
      <c r="I545" s="73">
        <v>1330300</v>
      </c>
    </row>
    <row r="546" spans="1:9" x14ac:dyDescent="0.3">
      <c r="A546" s="72" t="str">
        <f t="shared" si="25"/>
        <v>1994</v>
      </c>
      <c r="B546" s="72" t="str">
        <f t="shared" si="26"/>
        <v>Nov</v>
      </c>
      <c r="C546" s="74">
        <v>34649</v>
      </c>
      <c r="D546" s="47">
        <v>3.6543209999999999</v>
      </c>
      <c r="E546" s="47">
        <v>3.6543209999999999</v>
      </c>
      <c r="F546" s="47">
        <v>3.5555560000000002</v>
      </c>
      <c r="G546" s="47">
        <v>3.6049380000000002</v>
      </c>
      <c r="H546" s="73">
        <v>3.127173</v>
      </c>
      <c r="I546" s="73">
        <v>131800</v>
      </c>
    </row>
    <row r="547" spans="1:9" x14ac:dyDescent="0.3">
      <c r="A547" s="72" t="str">
        <f t="shared" si="25"/>
        <v>1994</v>
      </c>
      <c r="B547" s="72" t="str">
        <f t="shared" si="26"/>
        <v>Nov</v>
      </c>
      <c r="C547" s="74">
        <v>34652</v>
      </c>
      <c r="D547" s="47">
        <v>3.5555560000000002</v>
      </c>
      <c r="E547" s="47">
        <v>3.6049380000000002</v>
      </c>
      <c r="F547" s="47">
        <v>3.5555560000000002</v>
      </c>
      <c r="G547" s="47">
        <v>3.5555560000000002</v>
      </c>
      <c r="H547" s="73">
        <v>3.0843349999999998</v>
      </c>
      <c r="I547" s="73">
        <v>112600</v>
      </c>
    </row>
    <row r="548" spans="1:9" x14ac:dyDescent="0.3">
      <c r="A548" s="72" t="str">
        <f t="shared" si="25"/>
        <v>1994</v>
      </c>
      <c r="B548" s="72" t="str">
        <f t="shared" si="26"/>
        <v>Nov</v>
      </c>
      <c r="C548" s="74">
        <v>34653</v>
      </c>
      <c r="D548" s="47">
        <v>3.6049380000000002</v>
      </c>
      <c r="E548" s="47">
        <v>3.6049380000000002</v>
      </c>
      <c r="F548" s="47">
        <v>3.506173</v>
      </c>
      <c r="G548" s="47">
        <v>3.6049380000000002</v>
      </c>
      <c r="H548" s="73">
        <v>3.127173</v>
      </c>
      <c r="I548" s="73">
        <v>54000</v>
      </c>
    </row>
    <row r="549" spans="1:9" x14ac:dyDescent="0.3">
      <c r="A549" s="72" t="str">
        <f t="shared" si="25"/>
        <v>1994</v>
      </c>
      <c r="B549" s="72" t="str">
        <f t="shared" si="26"/>
        <v>Nov</v>
      </c>
      <c r="C549" s="74">
        <v>34654</v>
      </c>
      <c r="D549" s="47">
        <v>3.506173</v>
      </c>
      <c r="E549" s="47">
        <v>3.6049380000000002</v>
      </c>
      <c r="F549" s="47">
        <v>3.4567899999999998</v>
      </c>
      <c r="G549" s="47">
        <v>3.5555560000000002</v>
      </c>
      <c r="H549" s="73">
        <v>3.0843349999999998</v>
      </c>
      <c r="I549" s="73">
        <v>59500</v>
      </c>
    </row>
    <row r="550" spans="1:9" x14ac:dyDescent="0.3">
      <c r="A550" s="72" t="str">
        <f t="shared" si="25"/>
        <v>1994</v>
      </c>
      <c r="B550" s="72" t="str">
        <f t="shared" si="26"/>
        <v>Nov</v>
      </c>
      <c r="C550" s="74">
        <v>34655</v>
      </c>
      <c r="D550" s="47">
        <v>3.4567899999999998</v>
      </c>
      <c r="E550" s="47">
        <v>3.5555560000000002</v>
      </c>
      <c r="F550" s="47">
        <v>3.3086419999999999</v>
      </c>
      <c r="G550" s="47">
        <v>3.3827159999999998</v>
      </c>
      <c r="H550" s="73">
        <v>2.934402</v>
      </c>
      <c r="I550" s="73">
        <v>424000</v>
      </c>
    </row>
    <row r="551" spans="1:9" x14ac:dyDescent="0.3">
      <c r="A551" s="72" t="str">
        <f t="shared" si="25"/>
        <v>1994</v>
      </c>
      <c r="B551" s="72" t="str">
        <f t="shared" si="26"/>
        <v>Nov</v>
      </c>
      <c r="C551" s="74">
        <v>34656</v>
      </c>
      <c r="D551" s="47">
        <v>3.3086419999999999</v>
      </c>
      <c r="E551" s="47">
        <v>3.4567899999999998</v>
      </c>
      <c r="F551" s="47">
        <v>3.2098770000000001</v>
      </c>
      <c r="G551" s="47">
        <v>3.2345679999999999</v>
      </c>
      <c r="H551" s="73">
        <v>2.8058869999999998</v>
      </c>
      <c r="I551" s="73">
        <v>542800</v>
      </c>
    </row>
    <row r="552" spans="1:9" x14ac:dyDescent="0.3">
      <c r="A552" s="72" t="str">
        <f t="shared" si="25"/>
        <v>1994</v>
      </c>
      <c r="B552" s="72" t="str">
        <f t="shared" si="26"/>
        <v>Nov</v>
      </c>
      <c r="C552" s="74">
        <v>34659</v>
      </c>
      <c r="D552" s="47">
        <v>3.3086419999999999</v>
      </c>
      <c r="E552" s="47">
        <v>3.3086419999999999</v>
      </c>
      <c r="F552" s="47">
        <v>3.061728</v>
      </c>
      <c r="G552" s="47">
        <v>3.2098770000000001</v>
      </c>
      <c r="H552" s="73">
        <v>2.7844679999999999</v>
      </c>
      <c r="I552" s="73">
        <v>552100</v>
      </c>
    </row>
    <row r="553" spans="1:9" x14ac:dyDescent="0.3">
      <c r="A553" s="72" t="str">
        <f t="shared" si="25"/>
        <v>1994</v>
      </c>
      <c r="B553" s="72" t="str">
        <f t="shared" si="26"/>
        <v>Nov</v>
      </c>
      <c r="C553" s="74">
        <v>34660</v>
      </c>
      <c r="D553" s="47">
        <v>3.061728</v>
      </c>
      <c r="E553" s="47">
        <v>3.1604939999999999</v>
      </c>
      <c r="F553" s="47">
        <v>3.061728</v>
      </c>
      <c r="G553" s="47">
        <v>3.1111110000000002</v>
      </c>
      <c r="H553" s="73">
        <v>2.6987920000000001</v>
      </c>
      <c r="I553" s="73">
        <v>388800</v>
      </c>
    </row>
    <row r="554" spans="1:9" x14ac:dyDescent="0.3">
      <c r="A554" s="72" t="str">
        <f t="shared" si="25"/>
        <v>1994</v>
      </c>
      <c r="B554" s="72" t="str">
        <f t="shared" si="26"/>
        <v>Nov</v>
      </c>
      <c r="C554" s="74">
        <v>34661</v>
      </c>
      <c r="D554" s="47">
        <v>3.061728</v>
      </c>
      <c r="E554" s="47">
        <v>3.1111110000000002</v>
      </c>
      <c r="F554" s="47">
        <v>2.9135800000000001</v>
      </c>
      <c r="G554" s="47">
        <v>3.0987650000000002</v>
      </c>
      <c r="H554" s="73">
        <v>2.6880829999999998</v>
      </c>
      <c r="I554" s="73">
        <v>193200</v>
      </c>
    </row>
    <row r="555" spans="1:9" x14ac:dyDescent="0.3">
      <c r="A555" s="72" t="str">
        <f t="shared" si="25"/>
        <v>1994</v>
      </c>
      <c r="B555" s="72" t="str">
        <f t="shared" si="26"/>
        <v>Nov</v>
      </c>
      <c r="C555" s="74">
        <v>34663</v>
      </c>
      <c r="D555" s="47">
        <v>3.1604939999999999</v>
      </c>
      <c r="E555" s="47">
        <v>3.1604939999999999</v>
      </c>
      <c r="F555" s="47">
        <v>3.012346</v>
      </c>
      <c r="G555" s="47">
        <v>3.1604939999999999</v>
      </c>
      <c r="H555" s="73">
        <v>2.7416299999999998</v>
      </c>
      <c r="I555" s="73">
        <v>81000</v>
      </c>
    </row>
    <row r="556" spans="1:9" x14ac:dyDescent="0.3">
      <c r="A556" s="72" t="str">
        <f t="shared" si="25"/>
        <v>1994</v>
      </c>
      <c r="B556" s="72" t="str">
        <f t="shared" si="26"/>
        <v>Nov</v>
      </c>
      <c r="C556" s="74">
        <v>34666</v>
      </c>
      <c r="D556" s="47">
        <v>3.1604939999999999</v>
      </c>
      <c r="E556" s="47">
        <v>3.1604939999999999</v>
      </c>
      <c r="F556" s="47">
        <v>3.061728</v>
      </c>
      <c r="G556" s="47">
        <v>3.1604939999999999</v>
      </c>
      <c r="H556" s="73">
        <v>2.7416299999999998</v>
      </c>
      <c r="I556" s="73">
        <v>216900</v>
      </c>
    </row>
    <row r="557" spans="1:9" x14ac:dyDescent="0.3">
      <c r="A557" s="72" t="str">
        <f t="shared" si="25"/>
        <v>1994</v>
      </c>
      <c r="B557" s="72" t="str">
        <f t="shared" si="26"/>
        <v>Nov</v>
      </c>
      <c r="C557" s="74">
        <v>34667</v>
      </c>
      <c r="D557" s="47">
        <v>3.1604939999999999</v>
      </c>
      <c r="E557" s="47">
        <v>3.2098770000000001</v>
      </c>
      <c r="F557" s="47">
        <v>3.012346</v>
      </c>
      <c r="G557" s="47">
        <v>3.1358030000000001</v>
      </c>
      <c r="H557" s="73">
        <v>2.7202120000000001</v>
      </c>
      <c r="I557" s="73">
        <v>261400</v>
      </c>
    </row>
    <row r="558" spans="1:9" x14ac:dyDescent="0.3">
      <c r="A558" s="72" t="str">
        <f t="shared" si="25"/>
        <v>1994</v>
      </c>
      <c r="B558" s="72" t="str">
        <f t="shared" si="26"/>
        <v>Nov</v>
      </c>
      <c r="C558" s="74">
        <v>34668</v>
      </c>
      <c r="D558" s="47">
        <v>3.2098770000000001</v>
      </c>
      <c r="E558" s="47">
        <v>3.2098770000000001</v>
      </c>
      <c r="F558" s="47">
        <v>3.061728</v>
      </c>
      <c r="G558" s="47">
        <v>3.2098770000000001</v>
      </c>
      <c r="H558" s="73">
        <v>2.7844679999999999</v>
      </c>
      <c r="I558" s="73">
        <v>199300</v>
      </c>
    </row>
    <row r="559" spans="1:9" x14ac:dyDescent="0.3">
      <c r="A559" s="72" t="str">
        <f t="shared" si="25"/>
        <v>1994</v>
      </c>
      <c r="B559" s="72" t="str">
        <f t="shared" si="26"/>
        <v>Dec</v>
      </c>
      <c r="C559" s="74">
        <v>34669</v>
      </c>
      <c r="D559" s="47">
        <v>3.2098770000000001</v>
      </c>
      <c r="E559" s="47">
        <v>3.2098770000000001</v>
      </c>
      <c r="F559" s="47">
        <v>3.1604939999999999</v>
      </c>
      <c r="G559" s="47">
        <v>3.1604939999999999</v>
      </c>
      <c r="H559" s="73">
        <v>2.7416299999999998</v>
      </c>
      <c r="I559" s="73">
        <v>75100</v>
      </c>
    </row>
    <row r="560" spans="1:9" x14ac:dyDescent="0.3">
      <c r="A560" s="72" t="str">
        <f t="shared" si="25"/>
        <v>1994</v>
      </c>
      <c r="B560" s="72" t="str">
        <f t="shared" si="26"/>
        <v>Dec</v>
      </c>
      <c r="C560" s="74">
        <v>34670</v>
      </c>
      <c r="D560" s="47">
        <v>3.1111110000000002</v>
      </c>
      <c r="E560" s="47">
        <v>3.2098770000000001</v>
      </c>
      <c r="F560" s="47">
        <v>3.012346</v>
      </c>
      <c r="G560" s="47">
        <v>3.1111110000000002</v>
      </c>
      <c r="H560" s="73">
        <v>2.6987920000000001</v>
      </c>
      <c r="I560" s="73">
        <v>171000</v>
      </c>
    </row>
    <row r="561" spans="1:9" x14ac:dyDescent="0.3">
      <c r="A561" s="72" t="str">
        <f t="shared" si="25"/>
        <v>1994</v>
      </c>
      <c r="B561" s="72" t="str">
        <f t="shared" si="26"/>
        <v>Dec</v>
      </c>
      <c r="C561" s="74">
        <v>34673</v>
      </c>
      <c r="D561" s="47">
        <v>3.012346</v>
      </c>
      <c r="E561" s="47">
        <v>3.1604939999999999</v>
      </c>
      <c r="F561" s="47">
        <v>3.012346</v>
      </c>
      <c r="G561" s="47">
        <v>3.012346</v>
      </c>
      <c r="H561" s="73">
        <v>2.6131169999999999</v>
      </c>
      <c r="I561" s="73">
        <v>74800</v>
      </c>
    </row>
    <row r="562" spans="1:9" x14ac:dyDescent="0.3">
      <c r="A562" s="72" t="str">
        <f t="shared" si="25"/>
        <v>1994</v>
      </c>
      <c r="B562" s="72" t="str">
        <f t="shared" si="26"/>
        <v>Dec</v>
      </c>
      <c r="C562" s="74">
        <v>34674</v>
      </c>
      <c r="D562" s="47">
        <v>3.1604939999999999</v>
      </c>
      <c r="E562" s="47">
        <v>3.1604939999999999</v>
      </c>
      <c r="F562" s="47">
        <v>3.012346</v>
      </c>
      <c r="G562" s="47">
        <v>3.061728</v>
      </c>
      <c r="H562" s="73">
        <v>2.6559550000000001</v>
      </c>
      <c r="I562" s="73">
        <v>156700</v>
      </c>
    </row>
    <row r="563" spans="1:9" x14ac:dyDescent="0.3">
      <c r="A563" s="72" t="str">
        <f t="shared" si="25"/>
        <v>1994</v>
      </c>
      <c r="B563" s="72" t="str">
        <f t="shared" si="26"/>
        <v>Dec</v>
      </c>
      <c r="C563" s="74">
        <v>34675</v>
      </c>
      <c r="D563" s="47">
        <v>3.1604939999999999</v>
      </c>
      <c r="E563" s="47">
        <v>3.1604939999999999</v>
      </c>
      <c r="F563" s="47">
        <v>3.012346</v>
      </c>
      <c r="G563" s="47">
        <v>3.012346</v>
      </c>
      <c r="H563" s="73">
        <v>2.6131169999999999</v>
      </c>
      <c r="I563" s="73">
        <v>313200</v>
      </c>
    </row>
    <row r="564" spans="1:9" x14ac:dyDescent="0.3">
      <c r="A564" s="72" t="str">
        <f t="shared" si="25"/>
        <v>1994</v>
      </c>
      <c r="B564" s="72" t="str">
        <f t="shared" si="26"/>
        <v>Dec</v>
      </c>
      <c r="C564" s="74">
        <v>34676</v>
      </c>
      <c r="D564" s="47">
        <v>3.1111110000000002</v>
      </c>
      <c r="E564" s="47">
        <v>3.1604939999999999</v>
      </c>
      <c r="F564" s="47">
        <v>2.9629629999999998</v>
      </c>
      <c r="G564" s="47">
        <v>3.012346</v>
      </c>
      <c r="H564" s="73">
        <v>2.6131169999999999</v>
      </c>
      <c r="I564" s="73">
        <v>151800</v>
      </c>
    </row>
    <row r="565" spans="1:9" x14ac:dyDescent="0.3">
      <c r="A565" s="72" t="str">
        <f t="shared" si="25"/>
        <v>1994</v>
      </c>
      <c r="B565" s="72" t="str">
        <f t="shared" si="26"/>
        <v>Dec</v>
      </c>
      <c r="C565" s="74">
        <v>34677</v>
      </c>
      <c r="D565" s="47">
        <v>3.061728</v>
      </c>
      <c r="E565" s="47">
        <v>3.061728</v>
      </c>
      <c r="F565" s="47">
        <v>2.9135800000000001</v>
      </c>
      <c r="G565" s="47">
        <v>3.061728</v>
      </c>
      <c r="H565" s="73">
        <v>2.6559550000000001</v>
      </c>
      <c r="I565" s="73">
        <v>150000</v>
      </c>
    </row>
    <row r="566" spans="1:9" x14ac:dyDescent="0.3">
      <c r="A566" s="72" t="str">
        <f t="shared" si="25"/>
        <v>1994</v>
      </c>
      <c r="B566" s="72" t="str">
        <f t="shared" si="26"/>
        <v>Dec</v>
      </c>
      <c r="C566" s="74">
        <v>34680</v>
      </c>
      <c r="D566" s="47">
        <v>3.061728</v>
      </c>
      <c r="E566" s="47">
        <v>3.061728</v>
      </c>
      <c r="F566" s="47">
        <v>2.9629629999999998</v>
      </c>
      <c r="G566" s="47">
        <v>3.061728</v>
      </c>
      <c r="H566" s="73">
        <v>2.6559550000000001</v>
      </c>
      <c r="I566" s="73">
        <v>49500</v>
      </c>
    </row>
    <row r="567" spans="1:9" x14ac:dyDescent="0.3">
      <c r="A567" s="72" t="str">
        <f t="shared" si="25"/>
        <v>1994</v>
      </c>
      <c r="B567" s="72" t="str">
        <f t="shared" si="26"/>
        <v>Dec</v>
      </c>
      <c r="C567" s="74">
        <v>34681</v>
      </c>
      <c r="D567" s="47">
        <v>3.061728</v>
      </c>
      <c r="E567" s="47">
        <v>3.1604939999999999</v>
      </c>
      <c r="F567" s="47">
        <v>2.9629629999999998</v>
      </c>
      <c r="G567" s="47">
        <v>3.061728</v>
      </c>
      <c r="H567" s="73">
        <v>2.6559550000000001</v>
      </c>
      <c r="I567" s="73">
        <v>156100</v>
      </c>
    </row>
    <row r="568" spans="1:9" x14ac:dyDescent="0.3">
      <c r="A568" s="72" t="str">
        <f t="shared" si="25"/>
        <v>1994</v>
      </c>
      <c r="B568" s="72" t="str">
        <f t="shared" si="26"/>
        <v>Dec</v>
      </c>
      <c r="C568" s="74">
        <v>34682</v>
      </c>
      <c r="D568" s="47">
        <v>3.061728</v>
      </c>
      <c r="E568" s="47">
        <v>3.061728</v>
      </c>
      <c r="F568" s="47">
        <v>2.9629629999999998</v>
      </c>
      <c r="G568" s="47">
        <v>3.0370370000000002</v>
      </c>
      <c r="H568" s="73">
        <v>2.6345360000000002</v>
      </c>
      <c r="I568" s="73">
        <v>233100</v>
      </c>
    </row>
    <row r="569" spans="1:9" x14ac:dyDescent="0.3">
      <c r="A569" s="72" t="str">
        <f t="shared" si="25"/>
        <v>1994</v>
      </c>
      <c r="B569" s="72" t="str">
        <f t="shared" si="26"/>
        <v>Dec</v>
      </c>
      <c r="C569" s="74">
        <v>34683</v>
      </c>
      <c r="D569" s="47">
        <v>3.061728</v>
      </c>
      <c r="E569" s="47">
        <v>3.1604939999999999</v>
      </c>
      <c r="F569" s="47">
        <v>3.012346</v>
      </c>
      <c r="G569" s="47">
        <v>3.1111110000000002</v>
      </c>
      <c r="H569" s="73">
        <v>2.6987920000000001</v>
      </c>
      <c r="I569" s="73">
        <v>155800</v>
      </c>
    </row>
    <row r="570" spans="1:9" x14ac:dyDescent="0.3">
      <c r="A570" s="72" t="str">
        <f t="shared" si="25"/>
        <v>1994</v>
      </c>
      <c r="B570" s="72" t="str">
        <f t="shared" si="26"/>
        <v>Dec</v>
      </c>
      <c r="C570" s="74">
        <v>34684</v>
      </c>
      <c r="D570" s="47">
        <v>3.1604939999999999</v>
      </c>
      <c r="E570" s="47">
        <v>3.1604939999999999</v>
      </c>
      <c r="F570" s="47">
        <v>3.061728</v>
      </c>
      <c r="G570" s="47">
        <v>3.061728</v>
      </c>
      <c r="H570" s="73">
        <v>2.6559550000000001</v>
      </c>
      <c r="I570" s="73">
        <v>131500</v>
      </c>
    </row>
    <row r="571" spans="1:9" x14ac:dyDescent="0.3">
      <c r="A571" s="72" t="str">
        <f t="shared" si="25"/>
        <v>1994</v>
      </c>
      <c r="B571" s="72" t="str">
        <f t="shared" si="26"/>
        <v>Dec</v>
      </c>
      <c r="C571" s="74">
        <v>34687</v>
      </c>
      <c r="D571" s="47">
        <v>3.061728</v>
      </c>
      <c r="E571" s="47">
        <v>3.1604939999999999</v>
      </c>
      <c r="F571" s="47">
        <v>3.012346</v>
      </c>
      <c r="G571" s="47">
        <v>3.1111110000000002</v>
      </c>
      <c r="H571" s="73">
        <v>2.6987920000000001</v>
      </c>
      <c r="I571" s="73">
        <v>103200</v>
      </c>
    </row>
    <row r="572" spans="1:9" x14ac:dyDescent="0.3">
      <c r="A572" s="72" t="str">
        <f t="shared" si="25"/>
        <v>1994</v>
      </c>
      <c r="B572" s="72" t="str">
        <f t="shared" si="26"/>
        <v>Dec</v>
      </c>
      <c r="C572" s="74">
        <v>34688</v>
      </c>
      <c r="D572" s="47">
        <v>3.1111110000000002</v>
      </c>
      <c r="E572" s="47">
        <v>3.1111110000000002</v>
      </c>
      <c r="F572" s="47">
        <v>2.987654</v>
      </c>
      <c r="G572" s="47">
        <v>3.012346</v>
      </c>
      <c r="H572" s="73">
        <v>2.6131169999999999</v>
      </c>
      <c r="I572" s="73">
        <v>318100</v>
      </c>
    </row>
    <row r="573" spans="1:9" x14ac:dyDescent="0.3">
      <c r="A573" s="72" t="str">
        <f t="shared" si="25"/>
        <v>1994</v>
      </c>
      <c r="B573" s="72" t="str">
        <f t="shared" si="26"/>
        <v>Dec</v>
      </c>
      <c r="C573" s="74">
        <v>34689</v>
      </c>
      <c r="D573" s="47">
        <v>3.1111110000000002</v>
      </c>
      <c r="E573" s="47">
        <v>3.1111110000000002</v>
      </c>
      <c r="F573" s="47">
        <v>2.9629629999999998</v>
      </c>
      <c r="G573" s="47">
        <v>3.061728</v>
      </c>
      <c r="H573" s="73">
        <v>2.6559550000000001</v>
      </c>
      <c r="I573" s="73">
        <v>369900</v>
      </c>
    </row>
    <row r="574" spans="1:9" x14ac:dyDescent="0.3">
      <c r="A574" s="72" t="str">
        <f t="shared" si="25"/>
        <v>1994</v>
      </c>
      <c r="B574" s="72" t="str">
        <f t="shared" si="26"/>
        <v>Dec</v>
      </c>
      <c r="C574" s="74">
        <v>34690</v>
      </c>
      <c r="D574" s="47">
        <v>3.012346</v>
      </c>
      <c r="E574" s="47">
        <v>3.1111110000000002</v>
      </c>
      <c r="F574" s="47">
        <v>3.012346</v>
      </c>
      <c r="G574" s="47">
        <v>3.012346</v>
      </c>
      <c r="H574" s="73">
        <v>2.6131169999999999</v>
      </c>
      <c r="I574" s="73">
        <v>37300</v>
      </c>
    </row>
    <row r="575" spans="1:9" x14ac:dyDescent="0.3">
      <c r="A575" s="72" t="str">
        <f t="shared" si="25"/>
        <v>1994</v>
      </c>
      <c r="B575" s="72" t="str">
        <f t="shared" si="26"/>
        <v>Dec</v>
      </c>
      <c r="C575" s="74">
        <v>34691</v>
      </c>
      <c r="D575" s="47">
        <v>3.061728</v>
      </c>
      <c r="E575" s="47">
        <v>3.061728</v>
      </c>
      <c r="F575" s="47">
        <v>2.9629629999999998</v>
      </c>
      <c r="G575" s="47">
        <v>3.061728</v>
      </c>
      <c r="H575" s="73">
        <v>2.6559550000000001</v>
      </c>
      <c r="I575" s="73">
        <v>392100</v>
      </c>
    </row>
    <row r="576" spans="1:9" x14ac:dyDescent="0.3">
      <c r="A576" s="72" t="str">
        <f t="shared" si="25"/>
        <v>1994</v>
      </c>
      <c r="B576" s="72" t="str">
        <f t="shared" si="26"/>
        <v>Dec</v>
      </c>
      <c r="C576" s="74">
        <v>34695</v>
      </c>
      <c r="D576" s="47">
        <v>2.9135800000000001</v>
      </c>
      <c r="E576" s="47">
        <v>3.1111110000000002</v>
      </c>
      <c r="F576" s="47">
        <v>2.9135800000000001</v>
      </c>
      <c r="G576" s="47">
        <v>3.1111110000000002</v>
      </c>
      <c r="H576" s="73">
        <v>2.6987920000000001</v>
      </c>
      <c r="I576" s="73">
        <v>21100</v>
      </c>
    </row>
    <row r="577" spans="1:9" x14ac:dyDescent="0.3">
      <c r="A577" s="72" t="str">
        <f t="shared" si="25"/>
        <v>1994</v>
      </c>
      <c r="B577" s="72" t="str">
        <f t="shared" si="26"/>
        <v>Dec</v>
      </c>
      <c r="C577" s="74">
        <v>34696</v>
      </c>
      <c r="D577" s="47">
        <v>3.1111110000000002</v>
      </c>
      <c r="E577" s="47">
        <v>3.1111110000000002</v>
      </c>
      <c r="F577" s="47">
        <v>3.012346</v>
      </c>
      <c r="G577" s="47">
        <v>3.0370370000000002</v>
      </c>
      <c r="H577" s="73">
        <v>2.6345360000000002</v>
      </c>
      <c r="I577" s="73">
        <v>157900</v>
      </c>
    </row>
    <row r="578" spans="1:9" x14ac:dyDescent="0.3">
      <c r="A578" s="72" t="str">
        <f t="shared" si="25"/>
        <v>1994</v>
      </c>
      <c r="B578" s="72" t="str">
        <f t="shared" si="26"/>
        <v>Dec</v>
      </c>
      <c r="C578" s="74">
        <v>34697</v>
      </c>
      <c r="D578" s="47">
        <v>3.012346</v>
      </c>
      <c r="E578" s="47">
        <v>3.1111110000000002</v>
      </c>
      <c r="F578" s="47">
        <v>3.012346</v>
      </c>
      <c r="G578" s="47">
        <v>3.0370370000000002</v>
      </c>
      <c r="H578" s="73">
        <v>2.6345360000000002</v>
      </c>
      <c r="I578" s="73">
        <v>136900</v>
      </c>
    </row>
    <row r="579" spans="1:9" x14ac:dyDescent="0.3">
      <c r="A579" s="72" t="str">
        <f t="shared" ref="A579:A642" si="27">TEXT(C579,"YYYY")</f>
        <v>1994</v>
      </c>
      <c r="B579" s="72" t="str">
        <f t="shared" ref="B579:B642" si="28">TEXT(C579,"MMM")</f>
        <v>Dec</v>
      </c>
      <c r="C579" s="74">
        <v>34698</v>
      </c>
      <c r="D579" s="47">
        <v>3.012346</v>
      </c>
      <c r="E579" s="47">
        <v>3.1111110000000002</v>
      </c>
      <c r="F579" s="47">
        <v>3.012346</v>
      </c>
      <c r="G579" s="47">
        <v>3.1111110000000002</v>
      </c>
      <c r="H579" s="73">
        <v>2.6987920000000001</v>
      </c>
      <c r="I579" s="73">
        <v>232200</v>
      </c>
    </row>
    <row r="580" spans="1:9" x14ac:dyDescent="0.3">
      <c r="A580" s="72" t="str">
        <f t="shared" si="27"/>
        <v>1995</v>
      </c>
      <c r="B580" s="72" t="str">
        <f t="shared" si="28"/>
        <v>Jan</v>
      </c>
      <c r="C580" s="74">
        <v>34702</v>
      </c>
      <c r="D580" s="47">
        <v>3.1111110000000002</v>
      </c>
      <c r="E580" s="47">
        <v>3.1111110000000002</v>
      </c>
      <c r="F580" s="47">
        <v>2.8148149999999998</v>
      </c>
      <c r="G580" s="47">
        <v>2.9135800000000001</v>
      </c>
      <c r="H580" s="73">
        <v>2.527441</v>
      </c>
      <c r="I580" s="73">
        <v>431200</v>
      </c>
    </row>
    <row r="581" spans="1:9" x14ac:dyDescent="0.3">
      <c r="A581" s="72" t="str">
        <f t="shared" si="27"/>
        <v>1995</v>
      </c>
      <c r="B581" s="72" t="str">
        <f t="shared" si="28"/>
        <v>Jan</v>
      </c>
      <c r="C581" s="74">
        <v>34703</v>
      </c>
      <c r="D581" s="47">
        <v>2.9629629999999998</v>
      </c>
      <c r="E581" s="47">
        <v>3.012346</v>
      </c>
      <c r="F581" s="47">
        <v>2.8148149999999998</v>
      </c>
      <c r="G581" s="47">
        <v>3.012346</v>
      </c>
      <c r="H581" s="73">
        <v>2.6131169999999999</v>
      </c>
      <c r="I581" s="73">
        <v>172000</v>
      </c>
    </row>
    <row r="582" spans="1:9" x14ac:dyDescent="0.3">
      <c r="A582" s="72" t="str">
        <f t="shared" si="27"/>
        <v>1995</v>
      </c>
      <c r="B582" s="72" t="str">
        <f t="shared" si="28"/>
        <v>Jan</v>
      </c>
      <c r="C582" s="74">
        <v>34704</v>
      </c>
      <c r="D582" s="47">
        <v>3.012346</v>
      </c>
      <c r="E582" s="47">
        <v>3.012346</v>
      </c>
      <c r="F582" s="47">
        <v>2.9135800000000001</v>
      </c>
      <c r="G582" s="47">
        <v>2.938272</v>
      </c>
      <c r="H582" s="73">
        <v>2.5488599999999999</v>
      </c>
      <c r="I582" s="73">
        <v>128800</v>
      </c>
    </row>
    <row r="583" spans="1:9" x14ac:dyDescent="0.3">
      <c r="A583" s="72" t="str">
        <f t="shared" si="27"/>
        <v>1995</v>
      </c>
      <c r="B583" s="72" t="str">
        <f t="shared" si="28"/>
        <v>Jan</v>
      </c>
      <c r="C583" s="74">
        <v>34705</v>
      </c>
      <c r="D583" s="47">
        <v>2.938272</v>
      </c>
      <c r="E583" s="47">
        <v>2.9629629999999998</v>
      </c>
      <c r="F583" s="47">
        <v>2.9135800000000001</v>
      </c>
      <c r="G583" s="47">
        <v>2.9135800000000001</v>
      </c>
      <c r="H583" s="73">
        <v>2.527441</v>
      </c>
      <c r="I583" s="73">
        <v>210600</v>
      </c>
    </row>
    <row r="584" spans="1:9" x14ac:dyDescent="0.3">
      <c r="A584" s="72" t="str">
        <f t="shared" si="27"/>
        <v>1995</v>
      </c>
      <c r="B584" s="72" t="str">
        <f t="shared" si="28"/>
        <v>Jan</v>
      </c>
      <c r="C584" s="74">
        <v>34708</v>
      </c>
      <c r="D584" s="47">
        <v>2.9629629999999998</v>
      </c>
      <c r="E584" s="47">
        <v>2.9629629999999998</v>
      </c>
      <c r="F584" s="47">
        <v>2.8148149999999998</v>
      </c>
      <c r="G584" s="47">
        <v>2.8641969999999999</v>
      </c>
      <c r="H584" s="73">
        <v>2.4846029999999999</v>
      </c>
      <c r="I584" s="73">
        <v>385600</v>
      </c>
    </row>
    <row r="585" spans="1:9" x14ac:dyDescent="0.3">
      <c r="A585" s="72" t="str">
        <f t="shared" si="27"/>
        <v>1995</v>
      </c>
      <c r="B585" s="72" t="str">
        <f t="shared" si="28"/>
        <v>Jan</v>
      </c>
      <c r="C585" s="74">
        <v>34709</v>
      </c>
      <c r="D585" s="47">
        <v>2.8148149999999998</v>
      </c>
      <c r="E585" s="47">
        <v>2.8641969999999999</v>
      </c>
      <c r="F585" s="47">
        <v>2.7160489999999999</v>
      </c>
      <c r="G585" s="47">
        <v>2.8148149999999998</v>
      </c>
      <c r="H585" s="73">
        <v>2.4417650000000002</v>
      </c>
      <c r="I585" s="73">
        <v>325300</v>
      </c>
    </row>
    <row r="586" spans="1:9" x14ac:dyDescent="0.3">
      <c r="A586" s="72" t="str">
        <f t="shared" si="27"/>
        <v>1995</v>
      </c>
      <c r="B586" s="72" t="str">
        <f t="shared" si="28"/>
        <v>Jan</v>
      </c>
      <c r="C586" s="74">
        <v>34710</v>
      </c>
      <c r="D586" s="47">
        <v>2.7160489999999999</v>
      </c>
      <c r="E586" s="47">
        <v>2.8148149999999998</v>
      </c>
      <c r="F586" s="47">
        <v>2.7160489999999999</v>
      </c>
      <c r="G586" s="47">
        <v>2.7654320000000001</v>
      </c>
      <c r="H586" s="73">
        <v>2.398927</v>
      </c>
      <c r="I586" s="73">
        <v>686400</v>
      </c>
    </row>
    <row r="587" spans="1:9" x14ac:dyDescent="0.3">
      <c r="A587" s="72" t="str">
        <f t="shared" si="27"/>
        <v>1995</v>
      </c>
      <c r="B587" s="72" t="str">
        <f t="shared" si="28"/>
        <v>Jan</v>
      </c>
      <c r="C587" s="74">
        <v>34711</v>
      </c>
      <c r="D587" s="47">
        <v>2.7654320000000001</v>
      </c>
      <c r="E587" s="47">
        <v>2.8641969999999999</v>
      </c>
      <c r="F587" s="47">
        <v>2.7654320000000001</v>
      </c>
      <c r="G587" s="47">
        <v>2.8148149999999998</v>
      </c>
      <c r="H587" s="73">
        <v>2.4417650000000002</v>
      </c>
      <c r="I587" s="73">
        <v>269500</v>
      </c>
    </row>
    <row r="588" spans="1:9" x14ac:dyDescent="0.3">
      <c r="A588" s="72" t="str">
        <f t="shared" si="27"/>
        <v>1995</v>
      </c>
      <c r="B588" s="72" t="str">
        <f t="shared" si="28"/>
        <v>Jan</v>
      </c>
      <c r="C588" s="74">
        <v>34712</v>
      </c>
      <c r="D588" s="47">
        <v>2.8641969999999999</v>
      </c>
      <c r="E588" s="47">
        <v>2.8641969999999999</v>
      </c>
      <c r="F588" s="47">
        <v>2.7654320000000001</v>
      </c>
      <c r="G588" s="47">
        <v>2.8641969999999999</v>
      </c>
      <c r="H588" s="73">
        <v>2.4846029999999999</v>
      </c>
      <c r="I588" s="73">
        <v>255100</v>
      </c>
    </row>
    <row r="589" spans="1:9" x14ac:dyDescent="0.3">
      <c r="A589" s="72" t="str">
        <f t="shared" si="27"/>
        <v>1995</v>
      </c>
      <c r="B589" s="72" t="str">
        <f t="shared" si="28"/>
        <v>Jan</v>
      </c>
      <c r="C589" s="74">
        <v>34715</v>
      </c>
      <c r="D589" s="47">
        <v>2.8641969999999999</v>
      </c>
      <c r="E589" s="47">
        <v>3.061728</v>
      </c>
      <c r="F589" s="47">
        <v>2.7777780000000001</v>
      </c>
      <c r="G589" s="47">
        <v>3.061728</v>
      </c>
      <c r="H589" s="73">
        <v>2.6559550000000001</v>
      </c>
      <c r="I589" s="73">
        <v>290800</v>
      </c>
    </row>
    <row r="590" spans="1:9" x14ac:dyDescent="0.3">
      <c r="A590" s="72" t="str">
        <f t="shared" si="27"/>
        <v>1995</v>
      </c>
      <c r="B590" s="72" t="str">
        <f t="shared" si="28"/>
        <v>Jan</v>
      </c>
      <c r="C590" s="74">
        <v>34716</v>
      </c>
      <c r="D590" s="47">
        <v>3.1111110000000002</v>
      </c>
      <c r="E590" s="47">
        <v>3.2592590000000001</v>
      </c>
      <c r="F590" s="47">
        <v>3.012346</v>
      </c>
      <c r="G590" s="47">
        <v>3.1604939999999999</v>
      </c>
      <c r="H590" s="73">
        <v>2.7416299999999998</v>
      </c>
      <c r="I590" s="73">
        <v>174300</v>
      </c>
    </row>
    <row r="591" spans="1:9" x14ac:dyDescent="0.3">
      <c r="A591" s="72" t="str">
        <f t="shared" si="27"/>
        <v>1995</v>
      </c>
      <c r="B591" s="72" t="str">
        <f t="shared" si="28"/>
        <v>Jan</v>
      </c>
      <c r="C591" s="74">
        <v>34717</v>
      </c>
      <c r="D591" s="47">
        <v>3.2592590000000001</v>
      </c>
      <c r="E591" s="47">
        <v>3.2592590000000001</v>
      </c>
      <c r="F591" s="47">
        <v>3.1111110000000002</v>
      </c>
      <c r="G591" s="47">
        <v>3.1851850000000002</v>
      </c>
      <c r="H591" s="73">
        <v>2.7630499999999998</v>
      </c>
      <c r="I591" s="73">
        <v>196300</v>
      </c>
    </row>
    <row r="592" spans="1:9" x14ac:dyDescent="0.3">
      <c r="A592" s="72" t="str">
        <f t="shared" si="27"/>
        <v>1995</v>
      </c>
      <c r="B592" s="72" t="str">
        <f t="shared" si="28"/>
        <v>Jan</v>
      </c>
      <c r="C592" s="74">
        <v>34718</v>
      </c>
      <c r="D592" s="47">
        <v>3.2098770000000001</v>
      </c>
      <c r="E592" s="47">
        <v>3.2098770000000001</v>
      </c>
      <c r="F592" s="47">
        <v>3.1111110000000002</v>
      </c>
      <c r="G592" s="47">
        <v>3.1358030000000001</v>
      </c>
      <c r="H592" s="73">
        <v>2.7202120000000001</v>
      </c>
      <c r="I592" s="73">
        <v>32400</v>
      </c>
    </row>
    <row r="593" spans="1:9" x14ac:dyDescent="0.3">
      <c r="A593" s="72" t="str">
        <f t="shared" si="27"/>
        <v>1995</v>
      </c>
      <c r="B593" s="72" t="str">
        <f t="shared" si="28"/>
        <v>Jan</v>
      </c>
      <c r="C593" s="74">
        <v>34719</v>
      </c>
      <c r="D593" s="47">
        <v>3.061728</v>
      </c>
      <c r="E593" s="47">
        <v>3.2098770000000001</v>
      </c>
      <c r="F593" s="47">
        <v>3.061728</v>
      </c>
      <c r="G593" s="47">
        <v>3.061728</v>
      </c>
      <c r="H593" s="73">
        <v>2.6559550000000001</v>
      </c>
      <c r="I593" s="73">
        <v>55900</v>
      </c>
    </row>
    <row r="594" spans="1:9" x14ac:dyDescent="0.3">
      <c r="A594" s="72" t="str">
        <f t="shared" si="27"/>
        <v>1995</v>
      </c>
      <c r="B594" s="72" t="str">
        <f t="shared" si="28"/>
        <v>Jan</v>
      </c>
      <c r="C594" s="74">
        <v>34722</v>
      </c>
      <c r="D594" s="47">
        <v>3.1604939999999999</v>
      </c>
      <c r="E594" s="47">
        <v>3.1604939999999999</v>
      </c>
      <c r="F594" s="47">
        <v>3.012346</v>
      </c>
      <c r="G594" s="47">
        <v>3.012346</v>
      </c>
      <c r="H594" s="73">
        <v>2.6131169999999999</v>
      </c>
      <c r="I594" s="73">
        <v>9000</v>
      </c>
    </row>
    <row r="595" spans="1:9" x14ac:dyDescent="0.3">
      <c r="A595" s="72" t="str">
        <f t="shared" si="27"/>
        <v>1995</v>
      </c>
      <c r="B595" s="72" t="str">
        <f t="shared" si="28"/>
        <v>Jan</v>
      </c>
      <c r="C595" s="74">
        <v>34723</v>
      </c>
      <c r="D595" s="47">
        <v>3.012346</v>
      </c>
      <c r="E595" s="47">
        <v>3.2098770000000001</v>
      </c>
      <c r="F595" s="47">
        <v>3.012346</v>
      </c>
      <c r="G595" s="47">
        <v>3.1604939999999999</v>
      </c>
      <c r="H595" s="73">
        <v>2.7416299999999998</v>
      </c>
      <c r="I595" s="73">
        <v>147700</v>
      </c>
    </row>
    <row r="596" spans="1:9" x14ac:dyDescent="0.3">
      <c r="A596" s="72" t="str">
        <f t="shared" si="27"/>
        <v>1995</v>
      </c>
      <c r="B596" s="72" t="str">
        <f t="shared" si="28"/>
        <v>Jan</v>
      </c>
      <c r="C596" s="74">
        <v>34724</v>
      </c>
      <c r="D596" s="47">
        <v>3.1111110000000002</v>
      </c>
      <c r="E596" s="47">
        <v>3.2098770000000001</v>
      </c>
      <c r="F596" s="47">
        <v>3.061728</v>
      </c>
      <c r="G596" s="47">
        <v>3.2098770000000001</v>
      </c>
      <c r="H596" s="73">
        <v>2.7844679999999999</v>
      </c>
      <c r="I596" s="73">
        <v>57600</v>
      </c>
    </row>
    <row r="597" spans="1:9" x14ac:dyDescent="0.3">
      <c r="A597" s="72" t="str">
        <f t="shared" si="27"/>
        <v>1995</v>
      </c>
      <c r="B597" s="72" t="str">
        <f t="shared" si="28"/>
        <v>Jan</v>
      </c>
      <c r="C597" s="74">
        <v>34725</v>
      </c>
      <c r="D597" s="47">
        <v>3.2098770000000001</v>
      </c>
      <c r="E597" s="47">
        <v>3.2098770000000001</v>
      </c>
      <c r="F597" s="47">
        <v>3.1111110000000002</v>
      </c>
      <c r="G597" s="47">
        <v>3.1111110000000002</v>
      </c>
      <c r="H597" s="73">
        <v>2.6987920000000001</v>
      </c>
      <c r="I597" s="73">
        <v>10900</v>
      </c>
    </row>
    <row r="598" spans="1:9" x14ac:dyDescent="0.3">
      <c r="A598" s="72" t="str">
        <f t="shared" si="27"/>
        <v>1995</v>
      </c>
      <c r="B598" s="72" t="str">
        <f t="shared" si="28"/>
        <v>Jan</v>
      </c>
      <c r="C598" s="74">
        <v>34726</v>
      </c>
      <c r="D598" s="47">
        <v>3.2098770000000001</v>
      </c>
      <c r="E598" s="47">
        <v>3.2098770000000001</v>
      </c>
      <c r="F598" s="47">
        <v>3.1111110000000002</v>
      </c>
      <c r="G598" s="47">
        <v>3.1604939999999999</v>
      </c>
      <c r="H598" s="73">
        <v>2.7416299999999998</v>
      </c>
      <c r="I598" s="73">
        <v>198600</v>
      </c>
    </row>
    <row r="599" spans="1:9" x14ac:dyDescent="0.3">
      <c r="A599" s="72" t="str">
        <f t="shared" si="27"/>
        <v>1995</v>
      </c>
      <c r="B599" s="72" t="str">
        <f t="shared" si="28"/>
        <v>Jan</v>
      </c>
      <c r="C599" s="74">
        <v>34729</v>
      </c>
      <c r="D599" s="47">
        <v>3.1111110000000002</v>
      </c>
      <c r="E599" s="47">
        <v>3.2098770000000001</v>
      </c>
      <c r="F599" s="47">
        <v>3.012346</v>
      </c>
      <c r="G599" s="47">
        <v>3.1111110000000002</v>
      </c>
      <c r="H599" s="73">
        <v>2.6987920000000001</v>
      </c>
      <c r="I599" s="73">
        <v>60000</v>
      </c>
    </row>
    <row r="600" spans="1:9" x14ac:dyDescent="0.3">
      <c r="A600" s="72" t="str">
        <f t="shared" si="27"/>
        <v>1995</v>
      </c>
      <c r="B600" s="72" t="str">
        <f t="shared" si="28"/>
        <v>Jan</v>
      </c>
      <c r="C600" s="74">
        <v>34730</v>
      </c>
      <c r="D600" s="47">
        <v>3.1111110000000002</v>
      </c>
      <c r="E600" s="47">
        <v>3.1111110000000002</v>
      </c>
      <c r="F600" s="47">
        <v>3.012346</v>
      </c>
      <c r="G600" s="47">
        <v>3.1111110000000002</v>
      </c>
      <c r="H600" s="73">
        <v>2.6987920000000001</v>
      </c>
      <c r="I600" s="73">
        <v>58900</v>
      </c>
    </row>
    <row r="601" spans="1:9" x14ac:dyDescent="0.3">
      <c r="A601" s="72" t="str">
        <f t="shared" si="27"/>
        <v>1995</v>
      </c>
      <c r="B601" s="72" t="str">
        <f t="shared" si="28"/>
        <v>Feb</v>
      </c>
      <c r="C601" s="74">
        <v>34731</v>
      </c>
      <c r="D601" s="47">
        <v>3.2098770000000001</v>
      </c>
      <c r="E601" s="47">
        <v>3.2098770000000001</v>
      </c>
      <c r="F601" s="47">
        <v>3.1604939999999999</v>
      </c>
      <c r="G601" s="47">
        <v>3.2098770000000001</v>
      </c>
      <c r="H601" s="73">
        <v>2.7844679999999999</v>
      </c>
      <c r="I601" s="73">
        <v>1196700</v>
      </c>
    </row>
    <row r="602" spans="1:9" x14ac:dyDescent="0.3">
      <c r="A602" s="72" t="str">
        <f t="shared" si="27"/>
        <v>1995</v>
      </c>
      <c r="B602" s="72" t="str">
        <f t="shared" si="28"/>
        <v>Feb</v>
      </c>
      <c r="C602" s="74">
        <v>34732</v>
      </c>
      <c r="D602" s="47">
        <v>3.2098770000000001</v>
      </c>
      <c r="E602" s="47">
        <v>3.2098770000000001</v>
      </c>
      <c r="F602" s="47">
        <v>3.1604939999999999</v>
      </c>
      <c r="G602" s="47">
        <v>3.1728390000000002</v>
      </c>
      <c r="H602" s="73">
        <v>2.7523409999999999</v>
      </c>
      <c r="I602" s="73">
        <v>290400</v>
      </c>
    </row>
    <row r="603" spans="1:9" x14ac:dyDescent="0.3">
      <c r="A603" s="72" t="str">
        <f t="shared" si="27"/>
        <v>1995</v>
      </c>
      <c r="B603" s="72" t="str">
        <f t="shared" si="28"/>
        <v>Feb</v>
      </c>
      <c r="C603" s="74">
        <v>34733</v>
      </c>
      <c r="D603" s="47">
        <v>3.2098770000000001</v>
      </c>
      <c r="E603" s="47">
        <v>3.2098770000000001</v>
      </c>
      <c r="F603" s="47">
        <v>3.012346</v>
      </c>
      <c r="G603" s="47">
        <v>3.012346</v>
      </c>
      <c r="H603" s="73">
        <v>2.6131169999999999</v>
      </c>
      <c r="I603" s="73">
        <v>222900</v>
      </c>
    </row>
    <row r="604" spans="1:9" x14ac:dyDescent="0.3">
      <c r="A604" s="72" t="str">
        <f t="shared" si="27"/>
        <v>1995</v>
      </c>
      <c r="B604" s="72" t="str">
        <f t="shared" si="28"/>
        <v>Feb</v>
      </c>
      <c r="C604" s="74">
        <v>34736</v>
      </c>
      <c r="D604" s="47">
        <v>3.1604939999999999</v>
      </c>
      <c r="E604" s="47">
        <v>3.358025</v>
      </c>
      <c r="F604" s="47">
        <v>3.012346</v>
      </c>
      <c r="G604" s="47">
        <v>3.3086419999999999</v>
      </c>
      <c r="H604" s="73">
        <v>2.8701449999999999</v>
      </c>
      <c r="I604" s="73">
        <v>1485600</v>
      </c>
    </row>
    <row r="605" spans="1:9" x14ac:dyDescent="0.3">
      <c r="A605" s="72" t="str">
        <f t="shared" si="27"/>
        <v>1995</v>
      </c>
      <c r="B605" s="72" t="str">
        <f t="shared" si="28"/>
        <v>Feb</v>
      </c>
      <c r="C605" s="74">
        <v>34737</v>
      </c>
      <c r="D605" s="47">
        <v>3.4074080000000002</v>
      </c>
      <c r="E605" s="47">
        <v>3.4567899999999998</v>
      </c>
      <c r="F605" s="47">
        <v>3.3086419999999999</v>
      </c>
      <c r="G605" s="47">
        <v>3.4074080000000002</v>
      </c>
      <c r="H605" s="73">
        <v>2.9558219999999999</v>
      </c>
      <c r="I605" s="73">
        <v>490000</v>
      </c>
    </row>
    <row r="606" spans="1:9" x14ac:dyDescent="0.3">
      <c r="A606" s="72" t="str">
        <f t="shared" si="27"/>
        <v>1995</v>
      </c>
      <c r="B606" s="72" t="str">
        <f t="shared" si="28"/>
        <v>Feb</v>
      </c>
      <c r="C606" s="74">
        <v>34738</v>
      </c>
      <c r="D606" s="47">
        <v>3.4074080000000002</v>
      </c>
      <c r="E606" s="47">
        <v>3.506173</v>
      </c>
      <c r="F606" s="47">
        <v>3.358025</v>
      </c>
      <c r="G606" s="47">
        <v>3.506173</v>
      </c>
      <c r="H606" s="73">
        <v>3.0414970000000001</v>
      </c>
      <c r="I606" s="73">
        <v>556200</v>
      </c>
    </row>
    <row r="607" spans="1:9" x14ac:dyDescent="0.3">
      <c r="A607" s="72" t="str">
        <f t="shared" si="27"/>
        <v>1995</v>
      </c>
      <c r="B607" s="72" t="str">
        <f t="shared" si="28"/>
        <v>Feb</v>
      </c>
      <c r="C607" s="74">
        <v>34739</v>
      </c>
      <c r="D607" s="47">
        <v>3.4567899999999998</v>
      </c>
      <c r="E607" s="47">
        <v>3.506173</v>
      </c>
      <c r="F607" s="47">
        <v>3.4074080000000002</v>
      </c>
      <c r="G607" s="47">
        <v>3.4074080000000002</v>
      </c>
      <c r="H607" s="73">
        <v>2.9558219999999999</v>
      </c>
      <c r="I607" s="73">
        <v>213400</v>
      </c>
    </row>
    <row r="608" spans="1:9" x14ac:dyDescent="0.3">
      <c r="A608" s="72" t="str">
        <f t="shared" si="27"/>
        <v>1995</v>
      </c>
      <c r="B608" s="72" t="str">
        <f t="shared" si="28"/>
        <v>Feb</v>
      </c>
      <c r="C608" s="74">
        <v>34740</v>
      </c>
      <c r="D608" s="47">
        <v>3.4074080000000002</v>
      </c>
      <c r="E608" s="47">
        <v>3.506173</v>
      </c>
      <c r="F608" s="47">
        <v>3.4074080000000002</v>
      </c>
      <c r="G608" s="47">
        <v>3.506173</v>
      </c>
      <c r="H608" s="73">
        <v>3.0414970000000001</v>
      </c>
      <c r="I608" s="73">
        <v>519300</v>
      </c>
    </row>
    <row r="609" spans="1:9" x14ac:dyDescent="0.3">
      <c r="A609" s="72" t="str">
        <f t="shared" si="27"/>
        <v>1995</v>
      </c>
      <c r="B609" s="72" t="str">
        <f t="shared" si="28"/>
        <v>Feb</v>
      </c>
      <c r="C609" s="74">
        <v>34743</v>
      </c>
      <c r="D609" s="47">
        <v>3.4567899999999998</v>
      </c>
      <c r="E609" s="47">
        <v>3.6049380000000002</v>
      </c>
      <c r="F609" s="47">
        <v>3.4567899999999998</v>
      </c>
      <c r="G609" s="47">
        <v>3.6049380000000002</v>
      </c>
      <c r="H609" s="73">
        <v>3.127173</v>
      </c>
      <c r="I609" s="73">
        <v>212500</v>
      </c>
    </row>
    <row r="610" spans="1:9" x14ac:dyDescent="0.3">
      <c r="A610" s="72" t="str">
        <f t="shared" si="27"/>
        <v>1995</v>
      </c>
      <c r="B610" s="72" t="str">
        <f t="shared" si="28"/>
        <v>Feb</v>
      </c>
      <c r="C610" s="74">
        <v>34744</v>
      </c>
      <c r="D610" s="47">
        <v>3.6049380000000002</v>
      </c>
      <c r="E610" s="47">
        <v>3.6049380000000002</v>
      </c>
      <c r="F610" s="47">
        <v>3.4567899999999998</v>
      </c>
      <c r="G610" s="47">
        <v>3.5432100000000002</v>
      </c>
      <c r="H610" s="73">
        <v>3.0736249999999998</v>
      </c>
      <c r="I610" s="73">
        <v>58900</v>
      </c>
    </row>
    <row r="611" spans="1:9" x14ac:dyDescent="0.3">
      <c r="A611" s="72" t="str">
        <f t="shared" si="27"/>
        <v>1995</v>
      </c>
      <c r="B611" s="72" t="str">
        <f t="shared" si="28"/>
        <v>Feb</v>
      </c>
      <c r="C611" s="74">
        <v>34745</v>
      </c>
      <c r="D611" s="47">
        <v>3.6049380000000002</v>
      </c>
      <c r="E611" s="47">
        <v>3.6049380000000002</v>
      </c>
      <c r="F611" s="47">
        <v>3.4567899999999998</v>
      </c>
      <c r="G611" s="47">
        <v>3.5555560000000002</v>
      </c>
      <c r="H611" s="73">
        <v>3.0843349999999998</v>
      </c>
      <c r="I611" s="73">
        <v>588600</v>
      </c>
    </row>
    <row r="612" spans="1:9" x14ac:dyDescent="0.3">
      <c r="A612" s="72" t="str">
        <f t="shared" si="27"/>
        <v>1995</v>
      </c>
      <c r="B612" s="72" t="str">
        <f t="shared" si="28"/>
        <v>Feb</v>
      </c>
      <c r="C612" s="74">
        <v>34746</v>
      </c>
      <c r="D612" s="47">
        <v>3.6049380000000002</v>
      </c>
      <c r="E612" s="47">
        <v>3.6049380000000002</v>
      </c>
      <c r="F612" s="47">
        <v>3.506173</v>
      </c>
      <c r="G612" s="47">
        <v>3.506173</v>
      </c>
      <c r="H612" s="73">
        <v>3.0414970000000001</v>
      </c>
      <c r="I612" s="73">
        <v>228700</v>
      </c>
    </row>
    <row r="613" spans="1:9" x14ac:dyDescent="0.3">
      <c r="A613" s="72" t="str">
        <f t="shared" si="27"/>
        <v>1995</v>
      </c>
      <c r="B613" s="72" t="str">
        <f t="shared" si="28"/>
        <v>Feb</v>
      </c>
      <c r="C613" s="74">
        <v>34747</v>
      </c>
      <c r="D613" s="47">
        <v>3.4567899999999998</v>
      </c>
      <c r="E613" s="47">
        <v>3.5555560000000002</v>
      </c>
      <c r="F613" s="47">
        <v>3.4074080000000002</v>
      </c>
      <c r="G613" s="47">
        <v>3.4567899999999998</v>
      </c>
      <c r="H613" s="73">
        <v>2.998659</v>
      </c>
      <c r="I613" s="73">
        <v>43300</v>
      </c>
    </row>
    <row r="614" spans="1:9" x14ac:dyDescent="0.3">
      <c r="A614" s="72" t="str">
        <f t="shared" si="27"/>
        <v>1995</v>
      </c>
      <c r="B614" s="72" t="str">
        <f t="shared" si="28"/>
        <v>Feb</v>
      </c>
      <c r="C614" s="74">
        <v>34751</v>
      </c>
      <c r="D614" s="47">
        <v>3.4567899999999998</v>
      </c>
      <c r="E614" s="47">
        <v>3.506173</v>
      </c>
      <c r="F614" s="47">
        <v>3.4074080000000002</v>
      </c>
      <c r="G614" s="47">
        <v>3.4567899999999998</v>
      </c>
      <c r="H614" s="73">
        <v>2.998659</v>
      </c>
      <c r="I614" s="73">
        <v>310600</v>
      </c>
    </row>
    <row r="615" spans="1:9" x14ac:dyDescent="0.3">
      <c r="A615" s="72" t="str">
        <f t="shared" si="27"/>
        <v>1995</v>
      </c>
      <c r="B615" s="72" t="str">
        <f t="shared" si="28"/>
        <v>Feb</v>
      </c>
      <c r="C615" s="74">
        <v>34752</v>
      </c>
      <c r="D615" s="47">
        <v>3.506173</v>
      </c>
      <c r="E615" s="47">
        <v>3.506173</v>
      </c>
      <c r="F615" s="47">
        <v>3.4074080000000002</v>
      </c>
      <c r="G615" s="47">
        <v>3.4567899999999998</v>
      </c>
      <c r="H615" s="73">
        <v>2.998659</v>
      </c>
      <c r="I615" s="73">
        <v>45900</v>
      </c>
    </row>
    <row r="616" spans="1:9" x14ac:dyDescent="0.3">
      <c r="A616" s="72" t="str">
        <f t="shared" si="27"/>
        <v>1995</v>
      </c>
      <c r="B616" s="72" t="str">
        <f t="shared" si="28"/>
        <v>Feb</v>
      </c>
      <c r="C616" s="74">
        <v>34753</v>
      </c>
      <c r="D616" s="47">
        <v>3.358025</v>
      </c>
      <c r="E616" s="47">
        <v>3.506173</v>
      </c>
      <c r="F616" s="47">
        <v>3.358025</v>
      </c>
      <c r="G616" s="47">
        <v>3.4567899999999998</v>
      </c>
      <c r="H616" s="73">
        <v>2.998659</v>
      </c>
      <c r="I616" s="73">
        <v>230800</v>
      </c>
    </row>
    <row r="617" spans="1:9" x14ac:dyDescent="0.3">
      <c r="A617" s="72" t="str">
        <f t="shared" si="27"/>
        <v>1995</v>
      </c>
      <c r="B617" s="72" t="str">
        <f t="shared" si="28"/>
        <v>Feb</v>
      </c>
      <c r="C617" s="74">
        <v>34754</v>
      </c>
      <c r="D617" s="47">
        <v>3.4074080000000002</v>
      </c>
      <c r="E617" s="47">
        <v>3.4567899999999998</v>
      </c>
      <c r="F617" s="47">
        <v>3.358025</v>
      </c>
      <c r="G617" s="47">
        <v>3.358025</v>
      </c>
      <c r="H617" s="73">
        <v>2.9129830000000001</v>
      </c>
      <c r="I617" s="73">
        <v>133600</v>
      </c>
    </row>
    <row r="618" spans="1:9" x14ac:dyDescent="0.3">
      <c r="A618" s="72" t="str">
        <f t="shared" si="27"/>
        <v>1995</v>
      </c>
      <c r="B618" s="72" t="str">
        <f t="shared" si="28"/>
        <v>Feb</v>
      </c>
      <c r="C618" s="74">
        <v>34757</v>
      </c>
      <c r="D618" s="47">
        <v>3.358025</v>
      </c>
      <c r="E618" s="47">
        <v>3.4567899999999998</v>
      </c>
      <c r="F618" s="47">
        <v>3.358025</v>
      </c>
      <c r="G618" s="47">
        <v>3.432099</v>
      </c>
      <c r="H618" s="73">
        <v>2.977239</v>
      </c>
      <c r="I618" s="73">
        <v>122400</v>
      </c>
    </row>
    <row r="619" spans="1:9" x14ac:dyDescent="0.3">
      <c r="A619" s="72" t="str">
        <f t="shared" si="27"/>
        <v>1995</v>
      </c>
      <c r="B619" s="72" t="str">
        <f t="shared" si="28"/>
        <v>Feb</v>
      </c>
      <c r="C619" s="74">
        <v>34758</v>
      </c>
      <c r="D619" s="47">
        <v>3.4567899999999998</v>
      </c>
      <c r="E619" s="47">
        <v>3.4567899999999998</v>
      </c>
      <c r="F619" s="47">
        <v>3.358025</v>
      </c>
      <c r="G619" s="47">
        <v>3.4567899999999998</v>
      </c>
      <c r="H619" s="73">
        <v>2.998659</v>
      </c>
      <c r="I619" s="73">
        <v>411000</v>
      </c>
    </row>
    <row r="620" spans="1:9" x14ac:dyDescent="0.3">
      <c r="A620" s="72" t="str">
        <f t="shared" si="27"/>
        <v>1995</v>
      </c>
      <c r="B620" s="72" t="str">
        <f t="shared" si="28"/>
        <v>Mar</v>
      </c>
      <c r="C620" s="74">
        <v>34759</v>
      </c>
      <c r="D620" s="47">
        <v>3.4567899999999998</v>
      </c>
      <c r="E620" s="47">
        <v>3.7530860000000001</v>
      </c>
      <c r="F620" s="47">
        <v>3.4074080000000002</v>
      </c>
      <c r="G620" s="47">
        <v>3.6543209999999999</v>
      </c>
      <c r="H620" s="73">
        <v>3.1700110000000001</v>
      </c>
      <c r="I620" s="73">
        <v>1079500</v>
      </c>
    </row>
    <row r="621" spans="1:9" x14ac:dyDescent="0.3">
      <c r="A621" s="72" t="str">
        <f t="shared" si="27"/>
        <v>1995</v>
      </c>
      <c r="B621" s="72" t="str">
        <f t="shared" si="28"/>
        <v>Mar</v>
      </c>
      <c r="C621" s="74">
        <v>34760</v>
      </c>
      <c r="D621" s="47">
        <v>3.7037040000000001</v>
      </c>
      <c r="E621" s="47">
        <v>3.8024689999999999</v>
      </c>
      <c r="F621" s="47">
        <v>3.506173</v>
      </c>
      <c r="G621" s="47">
        <v>3.6543209999999999</v>
      </c>
      <c r="H621" s="73">
        <v>3.1700110000000001</v>
      </c>
      <c r="I621" s="73">
        <v>832200</v>
      </c>
    </row>
    <row r="622" spans="1:9" x14ac:dyDescent="0.3">
      <c r="A622" s="72" t="str">
        <f t="shared" si="27"/>
        <v>1995</v>
      </c>
      <c r="B622" s="72" t="str">
        <f t="shared" si="28"/>
        <v>Mar</v>
      </c>
      <c r="C622" s="74">
        <v>34761</v>
      </c>
      <c r="D622" s="47">
        <v>3.8024689999999999</v>
      </c>
      <c r="E622" s="47">
        <v>3.8024689999999999</v>
      </c>
      <c r="F622" s="47">
        <v>3.6543209999999999</v>
      </c>
      <c r="G622" s="47">
        <v>3.7037040000000001</v>
      </c>
      <c r="H622" s="73">
        <v>3.2128480000000001</v>
      </c>
      <c r="I622" s="73">
        <v>438700</v>
      </c>
    </row>
    <row r="623" spans="1:9" x14ac:dyDescent="0.3">
      <c r="A623" s="72" t="str">
        <f t="shared" si="27"/>
        <v>1995</v>
      </c>
      <c r="B623" s="72" t="str">
        <f t="shared" si="28"/>
        <v>Mar</v>
      </c>
      <c r="C623" s="74">
        <v>34764</v>
      </c>
      <c r="D623" s="47">
        <v>3.8024689999999999</v>
      </c>
      <c r="E623" s="47">
        <v>3.8024689999999999</v>
      </c>
      <c r="F623" s="47">
        <v>3.6481479999999999</v>
      </c>
      <c r="G623" s="47">
        <v>3.7654320000000001</v>
      </c>
      <c r="H623" s="73">
        <v>3.2663959999999999</v>
      </c>
      <c r="I623" s="73">
        <v>674200</v>
      </c>
    </row>
    <row r="624" spans="1:9" x14ac:dyDescent="0.3">
      <c r="A624" s="72" t="str">
        <f t="shared" si="27"/>
        <v>1995</v>
      </c>
      <c r="B624" s="72" t="str">
        <f t="shared" si="28"/>
        <v>Mar</v>
      </c>
      <c r="C624" s="74">
        <v>34765</v>
      </c>
      <c r="D624" s="47">
        <v>3.8024689999999999</v>
      </c>
      <c r="E624" s="47">
        <v>3.8518520000000001</v>
      </c>
      <c r="F624" s="47">
        <v>3.6049380000000002</v>
      </c>
      <c r="G624" s="47">
        <v>3.7530860000000001</v>
      </c>
      <c r="H624" s="73">
        <v>3.2556859999999999</v>
      </c>
      <c r="I624" s="73">
        <v>389700</v>
      </c>
    </row>
    <row r="625" spans="1:9" x14ac:dyDescent="0.3">
      <c r="A625" s="72" t="str">
        <f t="shared" si="27"/>
        <v>1995</v>
      </c>
      <c r="B625" s="72" t="str">
        <f t="shared" si="28"/>
        <v>Mar</v>
      </c>
      <c r="C625" s="74">
        <v>34766</v>
      </c>
      <c r="D625" s="47">
        <v>3.7037040000000001</v>
      </c>
      <c r="E625" s="47">
        <v>3.8024689999999999</v>
      </c>
      <c r="F625" s="47">
        <v>3.6543209999999999</v>
      </c>
      <c r="G625" s="47">
        <v>3.7037040000000001</v>
      </c>
      <c r="H625" s="73">
        <v>3.2128480000000001</v>
      </c>
      <c r="I625" s="73">
        <v>367300</v>
      </c>
    </row>
    <row r="626" spans="1:9" x14ac:dyDescent="0.3">
      <c r="A626" s="72" t="str">
        <f t="shared" si="27"/>
        <v>1995</v>
      </c>
      <c r="B626" s="72" t="str">
        <f t="shared" si="28"/>
        <v>Mar</v>
      </c>
      <c r="C626" s="74">
        <v>34767</v>
      </c>
      <c r="D626" s="47">
        <v>3.6543209999999999</v>
      </c>
      <c r="E626" s="47">
        <v>3.7283949999999999</v>
      </c>
      <c r="F626" s="47">
        <v>3.6543209999999999</v>
      </c>
      <c r="G626" s="47">
        <v>3.6790120000000002</v>
      </c>
      <c r="H626" s="73">
        <v>3.1914289999999998</v>
      </c>
      <c r="I626" s="73">
        <v>166000</v>
      </c>
    </row>
    <row r="627" spans="1:9" x14ac:dyDescent="0.3">
      <c r="A627" s="72" t="str">
        <f t="shared" si="27"/>
        <v>1995</v>
      </c>
      <c r="B627" s="72" t="str">
        <f t="shared" si="28"/>
        <v>Mar</v>
      </c>
      <c r="C627" s="74">
        <v>34768</v>
      </c>
      <c r="D627" s="47">
        <v>3.6543209999999999</v>
      </c>
      <c r="E627" s="47">
        <v>3.7283949999999999</v>
      </c>
      <c r="F627" s="47">
        <v>3.6543209999999999</v>
      </c>
      <c r="G627" s="47">
        <v>3.6790120000000002</v>
      </c>
      <c r="H627" s="73">
        <v>3.1914289999999998</v>
      </c>
      <c r="I627" s="73">
        <v>297000</v>
      </c>
    </row>
    <row r="628" spans="1:9" x14ac:dyDescent="0.3">
      <c r="A628" s="72" t="str">
        <f t="shared" si="27"/>
        <v>1995</v>
      </c>
      <c r="B628" s="72" t="str">
        <f t="shared" si="28"/>
        <v>Mar</v>
      </c>
      <c r="C628" s="74">
        <v>34771</v>
      </c>
      <c r="D628" s="47">
        <v>3.7037040000000001</v>
      </c>
      <c r="E628" s="47">
        <v>3.7530860000000001</v>
      </c>
      <c r="F628" s="47">
        <v>3.5555560000000002</v>
      </c>
      <c r="G628" s="47">
        <v>3.6543209999999999</v>
      </c>
      <c r="H628" s="73">
        <v>3.1700110000000001</v>
      </c>
      <c r="I628" s="73">
        <v>235000</v>
      </c>
    </row>
    <row r="629" spans="1:9" x14ac:dyDescent="0.3">
      <c r="A629" s="72" t="str">
        <f t="shared" si="27"/>
        <v>1995</v>
      </c>
      <c r="B629" s="72" t="str">
        <f t="shared" si="28"/>
        <v>Mar</v>
      </c>
      <c r="C629" s="74">
        <v>34772</v>
      </c>
      <c r="D629" s="47">
        <v>3.5555560000000002</v>
      </c>
      <c r="E629" s="47">
        <v>3.7037040000000001</v>
      </c>
      <c r="F629" s="47">
        <v>3.5555560000000002</v>
      </c>
      <c r="G629" s="47">
        <v>3.6172840000000002</v>
      </c>
      <c r="H629" s="73">
        <v>3.1378819999999998</v>
      </c>
      <c r="I629" s="73">
        <v>219600</v>
      </c>
    </row>
    <row r="630" spans="1:9" x14ac:dyDescent="0.3">
      <c r="A630" s="72" t="str">
        <f t="shared" si="27"/>
        <v>1995</v>
      </c>
      <c r="B630" s="72" t="str">
        <f t="shared" si="28"/>
        <v>Mar</v>
      </c>
      <c r="C630" s="74">
        <v>34773</v>
      </c>
      <c r="D630" s="47">
        <v>3.5555560000000002</v>
      </c>
      <c r="E630" s="47">
        <v>3.6543209999999999</v>
      </c>
      <c r="F630" s="47">
        <v>3.5555560000000002</v>
      </c>
      <c r="G630" s="47">
        <v>3.6049380000000002</v>
      </c>
      <c r="H630" s="73">
        <v>3.127173</v>
      </c>
      <c r="I630" s="73">
        <v>85900</v>
      </c>
    </row>
    <row r="631" spans="1:9" x14ac:dyDescent="0.3">
      <c r="A631" s="72" t="str">
        <f t="shared" si="27"/>
        <v>1995</v>
      </c>
      <c r="B631" s="72" t="str">
        <f t="shared" si="28"/>
        <v>Mar</v>
      </c>
      <c r="C631" s="74">
        <v>34774</v>
      </c>
      <c r="D631" s="47">
        <v>3.5555560000000002</v>
      </c>
      <c r="E631" s="47">
        <v>3.6049380000000002</v>
      </c>
      <c r="F631" s="47">
        <v>3.358025</v>
      </c>
      <c r="G631" s="47">
        <v>3.506173</v>
      </c>
      <c r="H631" s="73">
        <v>3.0414970000000001</v>
      </c>
      <c r="I631" s="73">
        <v>945000</v>
      </c>
    </row>
    <row r="632" spans="1:9" x14ac:dyDescent="0.3">
      <c r="A632" s="72" t="str">
        <f t="shared" si="27"/>
        <v>1995</v>
      </c>
      <c r="B632" s="72" t="str">
        <f t="shared" si="28"/>
        <v>Mar</v>
      </c>
      <c r="C632" s="74">
        <v>34775</v>
      </c>
      <c r="D632" s="47">
        <v>3.6049380000000002</v>
      </c>
      <c r="E632" s="47">
        <v>3.7037040000000001</v>
      </c>
      <c r="F632" s="47">
        <v>3.506173</v>
      </c>
      <c r="G632" s="47">
        <v>3.506173</v>
      </c>
      <c r="H632" s="73">
        <v>3.0414970000000001</v>
      </c>
      <c r="I632" s="73">
        <v>306600</v>
      </c>
    </row>
    <row r="633" spans="1:9" x14ac:dyDescent="0.3">
      <c r="A633" s="72" t="str">
        <f t="shared" si="27"/>
        <v>1995</v>
      </c>
      <c r="B633" s="72" t="str">
        <f t="shared" si="28"/>
        <v>Mar</v>
      </c>
      <c r="C633" s="74">
        <v>34778</v>
      </c>
      <c r="D633" s="47">
        <v>3.506173</v>
      </c>
      <c r="E633" s="47">
        <v>3.5555560000000002</v>
      </c>
      <c r="F633" s="47">
        <v>3.4074080000000002</v>
      </c>
      <c r="G633" s="47">
        <v>3.432099</v>
      </c>
      <c r="H633" s="73">
        <v>2.977239</v>
      </c>
      <c r="I633" s="73">
        <v>83800</v>
      </c>
    </row>
    <row r="634" spans="1:9" x14ac:dyDescent="0.3">
      <c r="A634" s="72" t="str">
        <f t="shared" si="27"/>
        <v>1995</v>
      </c>
      <c r="B634" s="72" t="str">
        <f t="shared" si="28"/>
        <v>Mar</v>
      </c>
      <c r="C634" s="74">
        <v>34779</v>
      </c>
      <c r="D634" s="47">
        <v>3.4074080000000002</v>
      </c>
      <c r="E634" s="47">
        <v>3.5555560000000002</v>
      </c>
      <c r="F634" s="47">
        <v>3.358025</v>
      </c>
      <c r="G634" s="47">
        <v>3.4567899999999998</v>
      </c>
      <c r="H634" s="73">
        <v>2.998659</v>
      </c>
      <c r="I634" s="73">
        <v>804700</v>
      </c>
    </row>
    <row r="635" spans="1:9" x14ac:dyDescent="0.3">
      <c r="A635" s="72" t="str">
        <f t="shared" si="27"/>
        <v>1995</v>
      </c>
      <c r="B635" s="72" t="str">
        <f t="shared" si="28"/>
        <v>Mar</v>
      </c>
      <c r="C635" s="74">
        <v>34780</v>
      </c>
      <c r="D635" s="47">
        <v>3.4074080000000002</v>
      </c>
      <c r="E635" s="47">
        <v>3.506173</v>
      </c>
      <c r="F635" s="47">
        <v>3.358025</v>
      </c>
      <c r="G635" s="47">
        <v>3.4074080000000002</v>
      </c>
      <c r="H635" s="73">
        <v>2.9558219999999999</v>
      </c>
      <c r="I635" s="73">
        <v>591400</v>
      </c>
    </row>
    <row r="636" spans="1:9" x14ac:dyDescent="0.3">
      <c r="A636" s="72" t="str">
        <f t="shared" si="27"/>
        <v>1995</v>
      </c>
      <c r="B636" s="72" t="str">
        <f t="shared" si="28"/>
        <v>Mar</v>
      </c>
      <c r="C636" s="74">
        <v>34781</v>
      </c>
      <c r="D636" s="47">
        <v>3.506173</v>
      </c>
      <c r="E636" s="47">
        <v>3.506173</v>
      </c>
      <c r="F636" s="47">
        <v>3.358025</v>
      </c>
      <c r="G636" s="47">
        <v>3.358025</v>
      </c>
      <c r="H636" s="73">
        <v>2.9129830000000001</v>
      </c>
      <c r="I636" s="73">
        <v>226000</v>
      </c>
    </row>
    <row r="637" spans="1:9" x14ac:dyDescent="0.3">
      <c r="A637" s="72" t="str">
        <f t="shared" si="27"/>
        <v>1995</v>
      </c>
      <c r="B637" s="72" t="str">
        <f t="shared" si="28"/>
        <v>Mar</v>
      </c>
      <c r="C637" s="74">
        <v>34782</v>
      </c>
      <c r="D637" s="47">
        <v>3.4567899999999998</v>
      </c>
      <c r="E637" s="47">
        <v>3.4567899999999998</v>
      </c>
      <c r="F637" s="47">
        <v>3.3086419999999999</v>
      </c>
      <c r="G637" s="47">
        <v>3.3086419999999999</v>
      </c>
      <c r="H637" s="73">
        <v>2.8701449999999999</v>
      </c>
      <c r="I637" s="73">
        <v>100500</v>
      </c>
    </row>
    <row r="638" spans="1:9" x14ac:dyDescent="0.3">
      <c r="A638" s="72" t="str">
        <f t="shared" si="27"/>
        <v>1995</v>
      </c>
      <c r="B638" s="72" t="str">
        <f t="shared" si="28"/>
        <v>Mar</v>
      </c>
      <c r="C638" s="74">
        <v>34785</v>
      </c>
      <c r="D638" s="47">
        <v>3.3086419999999999</v>
      </c>
      <c r="E638" s="47">
        <v>3.4567899999999998</v>
      </c>
      <c r="F638" s="47">
        <v>3.3086419999999999</v>
      </c>
      <c r="G638" s="47">
        <v>3.358025</v>
      </c>
      <c r="H638" s="73">
        <v>2.9129830000000001</v>
      </c>
      <c r="I638" s="73">
        <v>592200</v>
      </c>
    </row>
    <row r="639" spans="1:9" x14ac:dyDescent="0.3">
      <c r="A639" s="72" t="str">
        <f t="shared" si="27"/>
        <v>1995</v>
      </c>
      <c r="B639" s="72" t="str">
        <f t="shared" si="28"/>
        <v>Mar</v>
      </c>
      <c r="C639" s="74">
        <v>34786</v>
      </c>
      <c r="D639" s="47">
        <v>3.4074080000000002</v>
      </c>
      <c r="E639" s="47">
        <v>3.4567899999999998</v>
      </c>
      <c r="F639" s="47">
        <v>3.3086419999999999</v>
      </c>
      <c r="G639" s="47">
        <v>3.432099</v>
      </c>
      <c r="H639" s="73">
        <v>2.977239</v>
      </c>
      <c r="I639" s="73">
        <v>189100</v>
      </c>
    </row>
    <row r="640" spans="1:9" x14ac:dyDescent="0.3">
      <c r="A640" s="72" t="str">
        <f t="shared" si="27"/>
        <v>1995</v>
      </c>
      <c r="B640" s="72" t="str">
        <f t="shared" si="28"/>
        <v>Mar</v>
      </c>
      <c r="C640" s="74">
        <v>34787</v>
      </c>
      <c r="D640" s="47">
        <v>3.4567899999999998</v>
      </c>
      <c r="E640" s="47">
        <v>3.506173</v>
      </c>
      <c r="F640" s="47">
        <v>3.358025</v>
      </c>
      <c r="G640" s="47">
        <v>3.4567899999999998</v>
      </c>
      <c r="H640" s="73">
        <v>2.998659</v>
      </c>
      <c r="I640" s="73">
        <v>323200</v>
      </c>
    </row>
    <row r="641" spans="1:9" x14ac:dyDescent="0.3">
      <c r="A641" s="72" t="str">
        <f t="shared" si="27"/>
        <v>1995</v>
      </c>
      <c r="B641" s="72" t="str">
        <f t="shared" si="28"/>
        <v>Mar</v>
      </c>
      <c r="C641" s="74">
        <v>34788</v>
      </c>
      <c r="D641" s="47">
        <v>3.506173</v>
      </c>
      <c r="E641" s="47">
        <v>3.8518520000000001</v>
      </c>
      <c r="F641" s="47">
        <v>3.4074080000000002</v>
      </c>
      <c r="G641" s="47">
        <v>3.7037040000000001</v>
      </c>
      <c r="H641" s="73">
        <v>3.2128480000000001</v>
      </c>
      <c r="I641" s="73">
        <v>446800</v>
      </c>
    </row>
    <row r="642" spans="1:9" x14ac:dyDescent="0.3">
      <c r="A642" s="72" t="str">
        <f t="shared" si="27"/>
        <v>1995</v>
      </c>
      <c r="B642" s="72" t="str">
        <f t="shared" si="28"/>
        <v>Mar</v>
      </c>
      <c r="C642" s="74">
        <v>34789</v>
      </c>
      <c r="D642" s="47">
        <v>3.8024689999999999</v>
      </c>
      <c r="E642" s="47">
        <v>3.8024689999999999</v>
      </c>
      <c r="F642" s="47">
        <v>3.6049380000000002</v>
      </c>
      <c r="G642" s="47">
        <v>3.7530860000000001</v>
      </c>
      <c r="H642" s="73">
        <v>3.2556859999999999</v>
      </c>
      <c r="I642" s="73">
        <v>226000</v>
      </c>
    </row>
    <row r="643" spans="1:9" x14ac:dyDescent="0.3">
      <c r="A643" s="72" t="str">
        <f t="shared" ref="A643:A706" si="29">TEXT(C643,"YYYY")</f>
        <v>1995</v>
      </c>
      <c r="B643" s="72" t="str">
        <f t="shared" ref="B643:B706" si="30">TEXT(C643,"MMM")</f>
        <v>Apr</v>
      </c>
      <c r="C643" s="74">
        <v>34792</v>
      </c>
      <c r="D643" s="47">
        <v>3.6543209999999999</v>
      </c>
      <c r="E643" s="47">
        <v>3.7530860000000001</v>
      </c>
      <c r="F643" s="47">
        <v>3.5555560000000002</v>
      </c>
      <c r="G643" s="47">
        <v>3.6543209999999999</v>
      </c>
      <c r="H643" s="73">
        <v>3.1700110000000001</v>
      </c>
      <c r="I643" s="73">
        <v>313200</v>
      </c>
    </row>
    <row r="644" spans="1:9" x14ac:dyDescent="0.3">
      <c r="A644" s="72" t="str">
        <f t="shared" si="29"/>
        <v>1995</v>
      </c>
      <c r="B644" s="72" t="str">
        <f t="shared" si="30"/>
        <v>Apr</v>
      </c>
      <c r="C644" s="74">
        <v>34793</v>
      </c>
      <c r="D644" s="47">
        <v>3.7530860000000001</v>
      </c>
      <c r="E644" s="47">
        <v>3.9506169999999998</v>
      </c>
      <c r="F644" s="47">
        <v>3.7530860000000001</v>
      </c>
      <c r="G644" s="47">
        <v>3.9012349999999998</v>
      </c>
      <c r="H644" s="73">
        <v>3.384201</v>
      </c>
      <c r="I644" s="73">
        <v>860800</v>
      </c>
    </row>
    <row r="645" spans="1:9" x14ac:dyDescent="0.3">
      <c r="A645" s="72" t="str">
        <f t="shared" si="29"/>
        <v>1995</v>
      </c>
      <c r="B645" s="72" t="str">
        <f t="shared" si="30"/>
        <v>Apr</v>
      </c>
      <c r="C645" s="74">
        <v>34794</v>
      </c>
      <c r="D645" s="47">
        <v>3.9012349999999998</v>
      </c>
      <c r="E645" s="47">
        <v>4.0493829999999997</v>
      </c>
      <c r="F645" s="47">
        <v>3.8024689999999999</v>
      </c>
      <c r="G645" s="47">
        <v>4</v>
      </c>
      <c r="H645" s="73">
        <v>3.4698760000000002</v>
      </c>
      <c r="I645" s="73">
        <v>641200</v>
      </c>
    </row>
    <row r="646" spans="1:9" x14ac:dyDescent="0.3">
      <c r="A646" s="72" t="str">
        <f t="shared" si="29"/>
        <v>1995</v>
      </c>
      <c r="B646" s="72" t="str">
        <f t="shared" si="30"/>
        <v>Apr</v>
      </c>
      <c r="C646" s="74">
        <v>34795</v>
      </c>
      <c r="D646" s="47">
        <v>4</v>
      </c>
      <c r="E646" s="47">
        <v>4</v>
      </c>
      <c r="F646" s="47">
        <v>3.9012349999999998</v>
      </c>
      <c r="G646" s="47">
        <v>3.9506169999999998</v>
      </c>
      <c r="H646" s="73">
        <v>3.427038</v>
      </c>
      <c r="I646" s="73">
        <v>490200</v>
      </c>
    </row>
    <row r="647" spans="1:9" x14ac:dyDescent="0.3">
      <c r="A647" s="72" t="str">
        <f t="shared" si="29"/>
        <v>1995</v>
      </c>
      <c r="B647" s="72" t="str">
        <f t="shared" si="30"/>
        <v>Apr</v>
      </c>
      <c r="C647" s="74">
        <v>34796</v>
      </c>
      <c r="D647" s="47">
        <v>3.9753090000000002</v>
      </c>
      <c r="E647" s="47">
        <v>3.9753090000000002</v>
      </c>
      <c r="F647" s="47">
        <v>3.9012349999999998</v>
      </c>
      <c r="G647" s="47">
        <v>3.9506169999999998</v>
      </c>
      <c r="H647" s="73">
        <v>3.427038</v>
      </c>
      <c r="I647" s="73">
        <v>352300</v>
      </c>
    </row>
    <row r="648" spans="1:9" x14ac:dyDescent="0.3">
      <c r="A648" s="72" t="str">
        <f t="shared" si="29"/>
        <v>1995</v>
      </c>
      <c r="B648" s="72" t="str">
        <f t="shared" si="30"/>
        <v>Apr</v>
      </c>
      <c r="C648" s="74">
        <v>34799</v>
      </c>
      <c r="D648" s="47">
        <v>3.9506169999999998</v>
      </c>
      <c r="E648" s="47">
        <v>3.9753090000000002</v>
      </c>
      <c r="F648" s="47">
        <v>3.9012349999999998</v>
      </c>
      <c r="G648" s="47">
        <v>3.9506169999999998</v>
      </c>
      <c r="H648" s="73">
        <v>3.427038</v>
      </c>
      <c r="I648" s="73">
        <v>777600</v>
      </c>
    </row>
    <row r="649" spans="1:9" x14ac:dyDescent="0.3">
      <c r="A649" s="72" t="str">
        <f t="shared" si="29"/>
        <v>1995</v>
      </c>
      <c r="B649" s="72" t="str">
        <f t="shared" si="30"/>
        <v>Apr</v>
      </c>
      <c r="C649" s="74">
        <v>34800</v>
      </c>
      <c r="D649" s="47">
        <v>3.9012349999999998</v>
      </c>
      <c r="E649" s="47">
        <v>3.9753090000000002</v>
      </c>
      <c r="F649" s="47">
        <v>3.8765429999999999</v>
      </c>
      <c r="G649" s="47">
        <v>3.9012349999999998</v>
      </c>
      <c r="H649" s="73">
        <v>3.384201</v>
      </c>
      <c r="I649" s="73">
        <v>182200</v>
      </c>
    </row>
    <row r="650" spans="1:9" x14ac:dyDescent="0.3">
      <c r="A650" s="72" t="str">
        <f t="shared" si="29"/>
        <v>1995</v>
      </c>
      <c r="B650" s="72" t="str">
        <f t="shared" si="30"/>
        <v>Apr</v>
      </c>
      <c r="C650" s="74">
        <v>34801</v>
      </c>
      <c r="D650" s="47">
        <v>3.8518520000000001</v>
      </c>
      <c r="E650" s="47">
        <v>3.9506169999999998</v>
      </c>
      <c r="F650" s="47">
        <v>3.7037040000000001</v>
      </c>
      <c r="G650" s="47">
        <v>3.8024689999999999</v>
      </c>
      <c r="H650" s="73">
        <v>3.2985250000000002</v>
      </c>
      <c r="I650" s="73">
        <v>463600</v>
      </c>
    </row>
    <row r="651" spans="1:9" x14ac:dyDescent="0.3">
      <c r="A651" s="72" t="str">
        <f t="shared" si="29"/>
        <v>1995</v>
      </c>
      <c r="B651" s="72" t="str">
        <f t="shared" si="30"/>
        <v>Apr</v>
      </c>
      <c r="C651" s="74">
        <v>34802</v>
      </c>
      <c r="D651" s="47">
        <v>3.8024689999999999</v>
      </c>
      <c r="E651" s="47">
        <v>3.8024689999999999</v>
      </c>
      <c r="F651" s="47">
        <v>3.7037040000000001</v>
      </c>
      <c r="G651" s="47">
        <v>3.7777780000000001</v>
      </c>
      <c r="H651" s="73">
        <v>3.2771050000000002</v>
      </c>
      <c r="I651" s="73">
        <v>1050900</v>
      </c>
    </row>
    <row r="652" spans="1:9" x14ac:dyDescent="0.3">
      <c r="A652" s="72" t="str">
        <f t="shared" si="29"/>
        <v>1995</v>
      </c>
      <c r="B652" s="72" t="str">
        <f t="shared" si="30"/>
        <v>Apr</v>
      </c>
      <c r="C652" s="74">
        <v>34806</v>
      </c>
      <c r="D652" s="47">
        <v>3.8024689999999999</v>
      </c>
      <c r="E652" s="47">
        <v>3.8024689999999999</v>
      </c>
      <c r="F652" s="47">
        <v>3.6049380000000002</v>
      </c>
      <c r="G652" s="47">
        <v>3.6543209999999999</v>
      </c>
      <c r="H652" s="73">
        <v>3.1700110000000001</v>
      </c>
      <c r="I652" s="73">
        <v>1190800</v>
      </c>
    </row>
    <row r="653" spans="1:9" x14ac:dyDescent="0.3">
      <c r="A653" s="72" t="str">
        <f t="shared" si="29"/>
        <v>1995</v>
      </c>
      <c r="B653" s="72" t="str">
        <f t="shared" si="30"/>
        <v>Apr</v>
      </c>
      <c r="C653" s="74">
        <v>34807</v>
      </c>
      <c r="D653" s="47">
        <v>3.6296300000000001</v>
      </c>
      <c r="E653" s="47">
        <v>3.7530860000000001</v>
      </c>
      <c r="F653" s="47">
        <v>3.6296300000000001</v>
      </c>
      <c r="G653" s="47">
        <v>3.7530860000000001</v>
      </c>
      <c r="H653" s="73">
        <v>3.2556859999999999</v>
      </c>
      <c r="I653" s="73">
        <v>427200</v>
      </c>
    </row>
    <row r="654" spans="1:9" x14ac:dyDescent="0.3">
      <c r="A654" s="72" t="str">
        <f t="shared" si="29"/>
        <v>1995</v>
      </c>
      <c r="B654" s="72" t="str">
        <f t="shared" si="30"/>
        <v>Apr</v>
      </c>
      <c r="C654" s="74">
        <v>34808</v>
      </c>
      <c r="D654" s="47">
        <v>3.7530860000000001</v>
      </c>
      <c r="E654" s="47">
        <v>3.7530860000000001</v>
      </c>
      <c r="F654" s="47">
        <v>3.506173</v>
      </c>
      <c r="G654" s="47">
        <v>3.6049380000000002</v>
      </c>
      <c r="H654" s="73">
        <v>3.127173</v>
      </c>
      <c r="I654" s="73">
        <v>471100</v>
      </c>
    </row>
    <row r="655" spans="1:9" x14ac:dyDescent="0.3">
      <c r="A655" s="72" t="str">
        <f t="shared" si="29"/>
        <v>1995</v>
      </c>
      <c r="B655" s="72" t="str">
        <f t="shared" si="30"/>
        <v>Apr</v>
      </c>
      <c r="C655" s="74">
        <v>34809</v>
      </c>
      <c r="D655" s="47">
        <v>3.6049380000000002</v>
      </c>
      <c r="E655" s="47">
        <v>3.6790120000000002</v>
      </c>
      <c r="F655" s="47">
        <v>3.5555560000000002</v>
      </c>
      <c r="G655" s="47">
        <v>3.6049380000000002</v>
      </c>
      <c r="H655" s="73">
        <v>3.127173</v>
      </c>
      <c r="I655" s="73">
        <v>295800</v>
      </c>
    </row>
    <row r="656" spans="1:9" x14ac:dyDescent="0.3">
      <c r="A656" s="72" t="str">
        <f t="shared" si="29"/>
        <v>1995</v>
      </c>
      <c r="B656" s="72" t="str">
        <f t="shared" si="30"/>
        <v>Apr</v>
      </c>
      <c r="C656" s="74">
        <v>34810</v>
      </c>
      <c r="D656" s="47">
        <v>3.6543209999999999</v>
      </c>
      <c r="E656" s="47">
        <v>3.8518520000000001</v>
      </c>
      <c r="F656" s="47">
        <v>3.6049380000000002</v>
      </c>
      <c r="G656" s="47">
        <v>3.8518520000000001</v>
      </c>
      <c r="H656" s="73">
        <v>3.3413629999999999</v>
      </c>
      <c r="I656" s="73">
        <v>415000</v>
      </c>
    </row>
    <row r="657" spans="1:9" x14ac:dyDescent="0.3">
      <c r="A657" s="72" t="str">
        <f t="shared" si="29"/>
        <v>1995</v>
      </c>
      <c r="B657" s="72" t="str">
        <f t="shared" si="30"/>
        <v>Apr</v>
      </c>
      <c r="C657" s="74">
        <v>34813</v>
      </c>
      <c r="D657" s="47">
        <v>3.9012349999999998</v>
      </c>
      <c r="E657" s="47">
        <v>4.0493829999999997</v>
      </c>
      <c r="F657" s="47">
        <v>3.8024689999999999</v>
      </c>
      <c r="G657" s="47">
        <v>4</v>
      </c>
      <c r="H657" s="73">
        <v>3.4698760000000002</v>
      </c>
      <c r="I657" s="73">
        <v>338100</v>
      </c>
    </row>
    <row r="658" spans="1:9" x14ac:dyDescent="0.3">
      <c r="A658" s="72" t="str">
        <f t="shared" si="29"/>
        <v>1995</v>
      </c>
      <c r="B658" s="72" t="str">
        <f t="shared" si="30"/>
        <v>Apr</v>
      </c>
      <c r="C658" s="74">
        <v>34814</v>
      </c>
      <c r="D658" s="47">
        <v>4</v>
      </c>
      <c r="E658" s="47">
        <v>4</v>
      </c>
      <c r="F658" s="47">
        <v>3.8024689999999999</v>
      </c>
      <c r="G658" s="47">
        <v>3.8518520000000001</v>
      </c>
      <c r="H658" s="73">
        <v>3.3413629999999999</v>
      </c>
      <c r="I658" s="73">
        <v>277600</v>
      </c>
    </row>
    <row r="659" spans="1:9" x14ac:dyDescent="0.3">
      <c r="A659" s="72" t="str">
        <f t="shared" si="29"/>
        <v>1995</v>
      </c>
      <c r="B659" s="72" t="str">
        <f t="shared" si="30"/>
        <v>Apr</v>
      </c>
      <c r="C659" s="74">
        <v>34815</v>
      </c>
      <c r="D659" s="47">
        <v>3.9506169999999998</v>
      </c>
      <c r="E659" s="47">
        <v>4</v>
      </c>
      <c r="F659" s="47">
        <v>3.8518520000000001</v>
      </c>
      <c r="G659" s="47">
        <v>3.9506169999999998</v>
      </c>
      <c r="H659" s="73">
        <v>3.427038</v>
      </c>
      <c r="I659" s="73">
        <v>271300</v>
      </c>
    </row>
    <row r="660" spans="1:9" x14ac:dyDescent="0.3">
      <c r="A660" s="72" t="str">
        <f t="shared" si="29"/>
        <v>1995</v>
      </c>
      <c r="B660" s="72" t="str">
        <f t="shared" si="30"/>
        <v>Apr</v>
      </c>
      <c r="C660" s="74">
        <v>34816</v>
      </c>
      <c r="D660" s="47">
        <v>4</v>
      </c>
      <c r="E660" s="47">
        <v>4</v>
      </c>
      <c r="F660" s="47">
        <v>3.9012349999999998</v>
      </c>
      <c r="G660" s="47">
        <v>4</v>
      </c>
      <c r="H660" s="73">
        <v>3.4698760000000002</v>
      </c>
      <c r="I660" s="73">
        <v>54600</v>
      </c>
    </row>
    <row r="661" spans="1:9" x14ac:dyDescent="0.3">
      <c r="A661" s="72" t="str">
        <f t="shared" si="29"/>
        <v>1995</v>
      </c>
      <c r="B661" s="72" t="str">
        <f t="shared" si="30"/>
        <v>Apr</v>
      </c>
      <c r="C661" s="74">
        <v>34817</v>
      </c>
      <c r="D661" s="47">
        <v>4</v>
      </c>
      <c r="E661" s="47">
        <v>4</v>
      </c>
      <c r="F661" s="47">
        <v>3.9012349999999998</v>
      </c>
      <c r="G661" s="47">
        <v>3.9012349999999998</v>
      </c>
      <c r="H661" s="73">
        <v>3.384201</v>
      </c>
      <c r="I661" s="73">
        <v>88300</v>
      </c>
    </row>
    <row r="662" spans="1:9" x14ac:dyDescent="0.3">
      <c r="A662" s="72" t="str">
        <f t="shared" si="29"/>
        <v>1995</v>
      </c>
      <c r="B662" s="72" t="str">
        <f t="shared" si="30"/>
        <v>May</v>
      </c>
      <c r="C662" s="74">
        <v>34820</v>
      </c>
      <c r="D662" s="47">
        <v>3.9506169999999998</v>
      </c>
      <c r="E662" s="47">
        <v>3.9506169999999998</v>
      </c>
      <c r="F662" s="47">
        <v>3.8518520000000001</v>
      </c>
      <c r="G662" s="47">
        <v>3.9012349999999998</v>
      </c>
      <c r="H662" s="73">
        <v>3.384201</v>
      </c>
      <c r="I662" s="73">
        <v>195300</v>
      </c>
    </row>
    <row r="663" spans="1:9" x14ac:dyDescent="0.3">
      <c r="A663" s="72" t="str">
        <f t="shared" si="29"/>
        <v>1995</v>
      </c>
      <c r="B663" s="72" t="str">
        <f t="shared" si="30"/>
        <v>May</v>
      </c>
      <c r="C663" s="74">
        <v>34821</v>
      </c>
      <c r="D663" s="47">
        <v>3.8518520000000001</v>
      </c>
      <c r="E663" s="47">
        <v>3.9506169999999998</v>
      </c>
      <c r="F663" s="47">
        <v>3.8518520000000001</v>
      </c>
      <c r="G663" s="47">
        <v>3.8765429999999999</v>
      </c>
      <c r="H663" s="73">
        <v>3.362781</v>
      </c>
      <c r="I663" s="73">
        <v>168300</v>
      </c>
    </row>
    <row r="664" spans="1:9" x14ac:dyDescent="0.3">
      <c r="A664" s="72" t="str">
        <f t="shared" si="29"/>
        <v>1995</v>
      </c>
      <c r="B664" s="72" t="str">
        <f t="shared" si="30"/>
        <v>May</v>
      </c>
      <c r="C664" s="74">
        <v>34822</v>
      </c>
      <c r="D664" s="47">
        <v>3.8518520000000001</v>
      </c>
      <c r="E664" s="47">
        <v>4.1481479999999999</v>
      </c>
      <c r="F664" s="47">
        <v>3.7530860000000001</v>
      </c>
      <c r="G664" s="47">
        <v>4.0493829999999997</v>
      </c>
      <c r="H664" s="73">
        <v>3.5127139999999999</v>
      </c>
      <c r="I664" s="73">
        <v>1055800</v>
      </c>
    </row>
    <row r="665" spans="1:9" x14ac:dyDescent="0.3">
      <c r="A665" s="72" t="str">
        <f t="shared" si="29"/>
        <v>1995</v>
      </c>
      <c r="B665" s="72" t="str">
        <f t="shared" si="30"/>
        <v>May</v>
      </c>
      <c r="C665" s="74">
        <v>34823</v>
      </c>
      <c r="D665" s="47">
        <v>4.0987650000000002</v>
      </c>
      <c r="E665" s="47">
        <v>4.0987650000000002</v>
      </c>
      <c r="F665" s="47">
        <v>3.9506169999999998</v>
      </c>
      <c r="G665" s="47">
        <v>4.0246919999999999</v>
      </c>
      <c r="H665" s="73">
        <v>3.491295</v>
      </c>
      <c r="I665" s="73">
        <v>519700</v>
      </c>
    </row>
    <row r="666" spans="1:9" x14ac:dyDescent="0.3">
      <c r="A666" s="72" t="str">
        <f t="shared" si="29"/>
        <v>1995</v>
      </c>
      <c r="B666" s="72" t="str">
        <f t="shared" si="30"/>
        <v>May</v>
      </c>
      <c r="C666" s="74">
        <v>34824</v>
      </c>
      <c r="D666" s="47">
        <v>3.9012349999999998</v>
      </c>
      <c r="E666" s="47">
        <v>4.0987650000000002</v>
      </c>
      <c r="F666" s="47">
        <v>3.8518520000000001</v>
      </c>
      <c r="G666" s="47">
        <v>4.0987650000000002</v>
      </c>
      <c r="H666" s="73">
        <v>3.555552</v>
      </c>
      <c r="I666" s="73">
        <v>246300</v>
      </c>
    </row>
    <row r="667" spans="1:9" x14ac:dyDescent="0.3">
      <c r="A667" s="72" t="str">
        <f t="shared" si="29"/>
        <v>1995</v>
      </c>
      <c r="B667" s="72" t="str">
        <f t="shared" si="30"/>
        <v>May</v>
      </c>
      <c r="C667" s="74">
        <v>34827</v>
      </c>
      <c r="D667" s="47">
        <v>4.0987650000000002</v>
      </c>
      <c r="E667" s="47">
        <v>4.1481479999999999</v>
      </c>
      <c r="F667" s="47">
        <v>4</v>
      </c>
      <c r="G667" s="47">
        <v>4.0987650000000002</v>
      </c>
      <c r="H667" s="73">
        <v>3.555552</v>
      </c>
      <c r="I667" s="73">
        <v>633700</v>
      </c>
    </row>
    <row r="668" spans="1:9" x14ac:dyDescent="0.3">
      <c r="A668" s="72" t="str">
        <f t="shared" si="29"/>
        <v>1995</v>
      </c>
      <c r="B668" s="72" t="str">
        <f t="shared" si="30"/>
        <v>May</v>
      </c>
      <c r="C668" s="74">
        <v>34828</v>
      </c>
      <c r="D668" s="47">
        <v>4.0987650000000002</v>
      </c>
      <c r="E668" s="47">
        <v>4.0987650000000002</v>
      </c>
      <c r="F668" s="47">
        <v>4</v>
      </c>
      <c r="G668" s="47">
        <v>4.0493829999999997</v>
      </c>
      <c r="H668" s="73">
        <v>3.5127139999999999</v>
      </c>
      <c r="I668" s="73">
        <v>633700</v>
      </c>
    </row>
    <row r="669" spans="1:9" x14ac:dyDescent="0.3">
      <c r="A669" s="72" t="str">
        <f t="shared" si="29"/>
        <v>1995</v>
      </c>
      <c r="B669" s="72" t="str">
        <f t="shared" si="30"/>
        <v>May</v>
      </c>
      <c r="C669" s="74">
        <v>34829</v>
      </c>
      <c r="D669" s="47">
        <v>4</v>
      </c>
      <c r="E669" s="47">
        <v>4.1975309999999997</v>
      </c>
      <c r="F669" s="47">
        <v>4</v>
      </c>
      <c r="G669" s="47">
        <v>4.1481479999999999</v>
      </c>
      <c r="H669" s="73">
        <v>3.5983909999999999</v>
      </c>
      <c r="I669" s="73">
        <v>371800</v>
      </c>
    </row>
    <row r="670" spans="1:9" x14ac:dyDescent="0.3">
      <c r="A670" s="72" t="str">
        <f t="shared" si="29"/>
        <v>1995</v>
      </c>
      <c r="B670" s="72" t="str">
        <f t="shared" si="30"/>
        <v>May</v>
      </c>
      <c r="C670" s="74">
        <v>34830</v>
      </c>
      <c r="D670" s="47">
        <v>4.1481479999999999</v>
      </c>
      <c r="E670" s="47">
        <v>4.5432100000000002</v>
      </c>
      <c r="F670" s="47">
        <v>4.0987650000000002</v>
      </c>
      <c r="G670" s="47">
        <v>4.4938269999999996</v>
      </c>
      <c r="H670" s="73">
        <v>3.8982559999999999</v>
      </c>
      <c r="I670" s="73">
        <v>1415400</v>
      </c>
    </row>
    <row r="671" spans="1:9" x14ac:dyDescent="0.3">
      <c r="A671" s="72" t="str">
        <f t="shared" si="29"/>
        <v>1995</v>
      </c>
      <c r="B671" s="72" t="str">
        <f t="shared" si="30"/>
        <v>May</v>
      </c>
      <c r="C671" s="74">
        <v>34831</v>
      </c>
      <c r="D671" s="47">
        <v>4.5432100000000002</v>
      </c>
      <c r="E671" s="47">
        <v>4.5432100000000002</v>
      </c>
      <c r="F671" s="47">
        <v>4.419753</v>
      </c>
      <c r="G671" s="47">
        <v>4.5185180000000003</v>
      </c>
      <c r="H671" s="73">
        <v>3.9196749999999998</v>
      </c>
      <c r="I671" s="73">
        <v>886200</v>
      </c>
    </row>
    <row r="672" spans="1:9" x14ac:dyDescent="0.3">
      <c r="A672" s="72" t="str">
        <f t="shared" si="29"/>
        <v>1995</v>
      </c>
      <c r="B672" s="72" t="str">
        <f t="shared" si="30"/>
        <v>May</v>
      </c>
      <c r="C672" s="74">
        <v>34834</v>
      </c>
      <c r="D672" s="47">
        <v>4.5432100000000002</v>
      </c>
      <c r="E672" s="47">
        <v>4.7160489999999999</v>
      </c>
      <c r="F672" s="47">
        <v>4.4938269999999996</v>
      </c>
      <c r="G672" s="47">
        <v>4.6913580000000001</v>
      </c>
      <c r="H672" s="73">
        <v>4.0696099999999999</v>
      </c>
      <c r="I672" s="73">
        <v>932800</v>
      </c>
    </row>
    <row r="673" spans="1:9" x14ac:dyDescent="0.3">
      <c r="A673" s="72" t="str">
        <f t="shared" si="29"/>
        <v>1995</v>
      </c>
      <c r="B673" s="72" t="str">
        <f t="shared" si="30"/>
        <v>May</v>
      </c>
      <c r="C673" s="74">
        <v>34835</v>
      </c>
      <c r="D673" s="47">
        <v>4.6913580000000001</v>
      </c>
      <c r="E673" s="47">
        <v>4.8888889999999998</v>
      </c>
      <c r="F673" s="47">
        <v>4.5925929999999999</v>
      </c>
      <c r="G673" s="47">
        <v>4.8888889999999998</v>
      </c>
      <c r="H673" s="73">
        <v>4.2409619999999997</v>
      </c>
      <c r="I673" s="73">
        <v>1543000</v>
      </c>
    </row>
    <row r="674" spans="1:9" x14ac:dyDescent="0.3">
      <c r="A674" s="72" t="str">
        <f t="shared" si="29"/>
        <v>1995</v>
      </c>
      <c r="B674" s="72" t="str">
        <f t="shared" si="30"/>
        <v>May</v>
      </c>
      <c r="C674" s="74">
        <v>34836</v>
      </c>
      <c r="D674" s="47">
        <v>5.0370369999999998</v>
      </c>
      <c r="E674" s="47">
        <v>5.0864200000000004</v>
      </c>
      <c r="F674" s="47">
        <v>4.7901230000000004</v>
      </c>
      <c r="G674" s="47">
        <v>5.012346</v>
      </c>
      <c r="H674" s="73">
        <v>4.3480549999999996</v>
      </c>
      <c r="I674" s="73">
        <v>1257400</v>
      </c>
    </row>
    <row r="675" spans="1:9" x14ac:dyDescent="0.3">
      <c r="A675" s="72" t="str">
        <f t="shared" si="29"/>
        <v>1995</v>
      </c>
      <c r="B675" s="72" t="str">
        <f t="shared" si="30"/>
        <v>May</v>
      </c>
      <c r="C675" s="74">
        <v>34837</v>
      </c>
      <c r="D675" s="47">
        <v>5.0864200000000004</v>
      </c>
      <c r="E675" s="47">
        <v>5.0864200000000004</v>
      </c>
      <c r="F675" s="47">
        <v>4.7407409999999999</v>
      </c>
      <c r="G675" s="47">
        <v>4.7407409999999999</v>
      </c>
      <c r="H675" s="73">
        <v>4.1124460000000003</v>
      </c>
      <c r="I675" s="73">
        <v>1159600</v>
      </c>
    </row>
    <row r="676" spans="1:9" x14ac:dyDescent="0.3">
      <c r="A676" s="72" t="str">
        <f t="shared" si="29"/>
        <v>1995</v>
      </c>
      <c r="B676" s="72" t="str">
        <f t="shared" si="30"/>
        <v>May</v>
      </c>
      <c r="C676" s="74">
        <v>34838</v>
      </c>
      <c r="D676" s="47">
        <v>4.6913580000000001</v>
      </c>
      <c r="E676" s="47">
        <v>4.8395060000000001</v>
      </c>
      <c r="F676" s="47">
        <v>4.6913580000000001</v>
      </c>
      <c r="G676" s="47">
        <v>4.7407409999999999</v>
      </c>
      <c r="H676" s="73">
        <v>4.1124460000000003</v>
      </c>
      <c r="I676" s="73">
        <v>996400</v>
      </c>
    </row>
    <row r="677" spans="1:9" x14ac:dyDescent="0.3">
      <c r="A677" s="72" t="str">
        <f t="shared" si="29"/>
        <v>1995</v>
      </c>
      <c r="B677" s="72" t="str">
        <f t="shared" si="30"/>
        <v>May</v>
      </c>
      <c r="C677" s="74">
        <v>34841</v>
      </c>
      <c r="D677" s="47">
        <v>4.7407409999999999</v>
      </c>
      <c r="E677" s="47">
        <v>4.987654</v>
      </c>
      <c r="F677" s="47">
        <v>4.6913580000000001</v>
      </c>
      <c r="G677" s="47">
        <v>4.8888889999999998</v>
      </c>
      <c r="H677" s="73">
        <v>4.2409619999999997</v>
      </c>
      <c r="I677" s="73">
        <v>1155100</v>
      </c>
    </row>
    <row r="678" spans="1:9" x14ac:dyDescent="0.3">
      <c r="A678" s="72" t="str">
        <f t="shared" si="29"/>
        <v>1995</v>
      </c>
      <c r="B678" s="72" t="str">
        <f t="shared" si="30"/>
        <v>May</v>
      </c>
      <c r="C678" s="74">
        <v>34842</v>
      </c>
      <c r="D678" s="47">
        <v>5.0370369999999998</v>
      </c>
      <c r="E678" s="47">
        <v>5.0370369999999998</v>
      </c>
      <c r="F678" s="47">
        <v>4.8395060000000001</v>
      </c>
      <c r="G678" s="47">
        <v>4.9382720000000004</v>
      </c>
      <c r="H678" s="73">
        <v>4.2837990000000001</v>
      </c>
      <c r="I678" s="73">
        <v>394800</v>
      </c>
    </row>
    <row r="679" spans="1:9" x14ac:dyDescent="0.3">
      <c r="A679" s="72" t="str">
        <f t="shared" si="29"/>
        <v>1995</v>
      </c>
      <c r="B679" s="72" t="str">
        <f t="shared" si="30"/>
        <v>May</v>
      </c>
      <c r="C679" s="74">
        <v>34843</v>
      </c>
      <c r="D679" s="47">
        <v>4.987654</v>
      </c>
      <c r="E679" s="47">
        <v>5.1851849999999997</v>
      </c>
      <c r="F679" s="47">
        <v>4.8888889999999998</v>
      </c>
      <c r="G679" s="47">
        <v>5.0864200000000004</v>
      </c>
      <c r="H679" s="73">
        <v>4.412312</v>
      </c>
      <c r="I679" s="73">
        <v>1484200</v>
      </c>
    </row>
    <row r="680" spans="1:9" x14ac:dyDescent="0.3">
      <c r="A680" s="72" t="str">
        <f t="shared" si="29"/>
        <v>1995</v>
      </c>
      <c r="B680" s="72" t="str">
        <f t="shared" si="30"/>
        <v>May</v>
      </c>
      <c r="C680" s="74">
        <v>34844</v>
      </c>
      <c r="D680" s="47">
        <v>5.135802</v>
      </c>
      <c r="E680" s="47">
        <v>5.135802</v>
      </c>
      <c r="F680" s="47">
        <v>4.987654</v>
      </c>
      <c r="G680" s="47">
        <v>4.987654</v>
      </c>
      <c r="H680" s="73">
        <v>4.3266369999999998</v>
      </c>
      <c r="I680" s="73">
        <v>375900</v>
      </c>
    </row>
    <row r="681" spans="1:9" x14ac:dyDescent="0.3">
      <c r="A681" s="72" t="str">
        <f t="shared" si="29"/>
        <v>1995</v>
      </c>
      <c r="B681" s="72" t="str">
        <f t="shared" si="30"/>
        <v>May</v>
      </c>
      <c r="C681" s="74">
        <v>34845</v>
      </c>
      <c r="D681" s="47">
        <v>4.987654</v>
      </c>
      <c r="E681" s="47">
        <v>5.0864200000000004</v>
      </c>
      <c r="F681" s="47">
        <v>4.987654</v>
      </c>
      <c r="G681" s="47">
        <v>5.012346</v>
      </c>
      <c r="H681" s="73">
        <v>4.3480549999999996</v>
      </c>
      <c r="I681" s="73">
        <v>237700</v>
      </c>
    </row>
    <row r="682" spans="1:9" x14ac:dyDescent="0.3">
      <c r="A682" s="72" t="str">
        <f t="shared" si="29"/>
        <v>1995</v>
      </c>
      <c r="B682" s="72" t="str">
        <f t="shared" si="30"/>
        <v>May</v>
      </c>
      <c r="C682" s="74">
        <v>34849</v>
      </c>
      <c r="D682" s="47">
        <v>5.0370369999999998</v>
      </c>
      <c r="E682" s="47">
        <v>5.0370369999999998</v>
      </c>
      <c r="F682" s="47">
        <v>4.7901230000000004</v>
      </c>
      <c r="G682" s="47">
        <v>4.8148150000000003</v>
      </c>
      <c r="H682" s="73">
        <v>4.176704</v>
      </c>
      <c r="I682" s="73">
        <v>352500</v>
      </c>
    </row>
    <row r="683" spans="1:9" x14ac:dyDescent="0.3">
      <c r="A683" s="72" t="str">
        <f t="shared" si="29"/>
        <v>1995</v>
      </c>
      <c r="B683" s="72" t="str">
        <f t="shared" si="30"/>
        <v>May</v>
      </c>
      <c r="C683" s="74">
        <v>34850</v>
      </c>
      <c r="D683" s="47">
        <v>4.9382720000000004</v>
      </c>
      <c r="E683" s="47">
        <v>4.987654</v>
      </c>
      <c r="F683" s="47">
        <v>4.8395060000000001</v>
      </c>
      <c r="G683" s="47">
        <v>4.9135799999999996</v>
      </c>
      <c r="H683" s="73">
        <v>4.2623800000000003</v>
      </c>
      <c r="I683" s="73">
        <v>388800</v>
      </c>
    </row>
    <row r="684" spans="1:9" x14ac:dyDescent="0.3">
      <c r="A684" s="72" t="str">
        <f t="shared" si="29"/>
        <v>1995</v>
      </c>
      <c r="B684" s="72" t="str">
        <f t="shared" si="30"/>
        <v>Jun</v>
      </c>
      <c r="C684" s="74">
        <v>34851</v>
      </c>
      <c r="D684" s="47">
        <v>4.9382720000000004</v>
      </c>
      <c r="E684" s="47">
        <v>4.987654</v>
      </c>
      <c r="F684" s="47">
        <v>4.8395060000000001</v>
      </c>
      <c r="G684" s="47">
        <v>4.9382720000000004</v>
      </c>
      <c r="H684" s="73">
        <v>4.2837990000000001</v>
      </c>
      <c r="I684" s="73">
        <v>265500</v>
      </c>
    </row>
    <row r="685" spans="1:9" x14ac:dyDescent="0.3">
      <c r="A685" s="72" t="str">
        <f t="shared" si="29"/>
        <v>1995</v>
      </c>
      <c r="B685" s="72" t="str">
        <f t="shared" si="30"/>
        <v>Jun</v>
      </c>
      <c r="C685" s="74">
        <v>34852</v>
      </c>
      <c r="D685" s="47">
        <v>4.8395060000000001</v>
      </c>
      <c r="E685" s="47">
        <v>4.9382720000000004</v>
      </c>
      <c r="F685" s="47">
        <v>4.8395060000000001</v>
      </c>
      <c r="G685" s="47">
        <v>4.8395060000000001</v>
      </c>
      <c r="H685" s="73">
        <v>4.1981219999999997</v>
      </c>
      <c r="I685" s="73">
        <v>115300</v>
      </c>
    </row>
    <row r="686" spans="1:9" x14ac:dyDescent="0.3">
      <c r="A686" s="72" t="str">
        <f t="shared" si="29"/>
        <v>1995</v>
      </c>
      <c r="B686" s="72" t="str">
        <f t="shared" si="30"/>
        <v>Jun</v>
      </c>
      <c r="C686" s="74">
        <v>34855</v>
      </c>
      <c r="D686" s="47">
        <v>4.8395060000000001</v>
      </c>
      <c r="E686" s="47">
        <v>5.1851849999999997</v>
      </c>
      <c r="F686" s="47">
        <v>4.8395060000000001</v>
      </c>
      <c r="G686" s="47">
        <v>5.0370369999999998</v>
      </c>
      <c r="H686" s="73">
        <v>4.3694740000000003</v>
      </c>
      <c r="I686" s="73">
        <v>669600</v>
      </c>
    </row>
    <row r="687" spans="1:9" x14ac:dyDescent="0.3">
      <c r="A687" s="72" t="str">
        <f t="shared" si="29"/>
        <v>1995</v>
      </c>
      <c r="B687" s="72" t="str">
        <f t="shared" si="30"/>
        <v>Jun</v>
      </c>
      <c r="C687" s="74">
        <v>34856</v>
      </c>
      <c r="D687" s="47">
        <v>5.0617279999999996</v>
      </c>
      <c r="E687" s="47">
        <v>5.0864200000000004</v>
      </c>
      <c r="F687" s="47">
        <v>4.987654</v>
      </c>
      <c r="G687" s="47">
        <v>5.012346</v>
      </c>
      <c r="H687" s="73">
        <v>4.3480549999999996</v>
      </c>
      <c r="I687" s="73">
        <v>283600</v>
      </c>
    </row>
    <row r="688" spans="1:9" x14ac:dyDescent="0.3">
      <c r="A688" s="72" t="str">
        <f t="shared" si="29"/>
        <v>1995</v>
      </c>
      <c r="B688" s="72" t="str">
        <f t="shared" si="30"/>
        <v>Jun</v>
      </c>
      <c r="C688" s="74">
        <v>34857</v>
      </c>
      <c r="D688" s="47">
        <v>4.987654</v>
      </c>
      <c r="E688" s="47">
        <v>5.0864200000000004</v>
      </c>
      <c r="F688" s="47">
        <v>4.8888889999999998</v>
      </c>
      <c r="G688" s="47">
        <v>4.9629630000000002</v>
      </c>
      <c r="H688" s="73">
        <v>4.3052169999999998</v>
      </c>
      <c r="I688" s="73">
        <v>144000</v>
      </c>
    </row>
    <row r="689" spans="1:9" x14ac:dyDescent="0.3">
      <c r="A689" s="72" t="str">
        <f t="shared" si="29"/>
        <v>1995</v>
      </c>
      <c r="B689" s="72" t="str">
        <f t="shared" si="30"/>
        <v>Jun</v>
      </c>
      <c r="C689" s="74">
        <v>34858</v>
      </c>
      <c r="D689" s="47">
        <v>5.0370369999999998</v>
      </c>
      <c r="E689" s="47">
        <v>5.0370369999999998</v>
      </c>
      <c r="F689" s="47">
        <v>4.8888889999999998</v>
      </c>
      <c r="G689" s="47">
        <v>4.987654</v>
      </c>
      <c r="H689" s="73">
        <v>4.3266369999999998</v>
      </c>
      <c r="I689" s="73">
        <v>458500</v>
      </c>
    </row>
    <row r="690" spans="1:9" x14ac:dyDescent="0.3">
      <c r="A690" s="72" t="str">
        <f t="shared" si="29"/>
        <v>1995</v>
      </c>
      <c r="B690" s="72" t="str">
        <f t="shared" si="30"/>
        <v>Jun</v>
      </c>
      <c r="C690" s="74">
        <v>34859</v>
      </c>
      <c r="D690" s="47">
        <v>5.0370369999999998</v>
      </c>
      <c r="E690" s="47">
        <v>5.0370369999999998</v>
      </c>
      <c r="F690" s="47">
        <v>4.8888889999999998</v>
      </c>
      <c r="G690" s="47">
        <v>4.8888889999999998</v>
      </c>
      <c r="H690" s="73">
        <v>4.2409619999999997</v>
      </c>
      <c r="I690" s="73">
        <v>80200</v>
      </c>
    </row>
    <row r="691" spans="1:9" x14ac:dyDescent="0.3">
      <c r="A691" s="72" t="str">
        <f t="shared" si="29"/>
        <v>1995</v>
      </c>
      <c r="B691" s="72" t="str">
        <f t="shared" si="30"/>
        <v>Jun</v>
      </c>
      <c r="C691" s="74">
        <v>34862</v>
      </c>
      <c r="D691" s="47">
        <v>5.0370369999999998</v>
      </c>
      <c r="E691" s="47">
        <v>5.0370369999999998</v>
      </c>
      <c r="F691" s="47">
        <v>4.8395060000000001</v>
      </c>
      <c r="G691" s="47">
        <v>4.987654</v>
      </c>
      <c r="H691" s="73">
        <v>4.3266369999999998</v>
      </c>
      <c r="I691" s="73">
        <v>259300</v>
      </c>
    </row>
    <row r="692" spans="1:9" x14ac:dyDescent="0.3">
      <c r="A692" s="72" t="str">
        <f t="shared" si="29"/>
        <v>1995</v>
      </c>
      <c r="B692" s="72" t="str">
        <f t="shared" si="30"/>
        <v>Jun</v>
      </c>
      <c r="C692" s="74">
        <v>34863</v>
      </c>
      <c r="D692" s="47">
        <v>4.987654</v>
      </c>
      <c r="E692" s="47">
        <v>5.135802</v>
      </c>
      <c r="F692" s="47">
        <v>4.8888889999999998</v>
      </c>
      <c r="G692" s="47">
        <v>5.0864200000000004</v>
      </c>
      <c r="H692" s="73">
        <v>4.412312</v>
      </c>
      <c r="I692" s="73">
        <v>536800</v>
      </c>
    </row>
    <row r="693" spans="1:9" x14ac:dyDescent="0.3">
      <c r="A693" s="72" t="str">
        <f t="shared" si="29"/>
        <v>1995</v>
      </c>
      <c r="B693" s="72" t="str">
        <f t="shared" si="30"/>
        <v>Jun</v>
      </c>
      <c r="C693" s="74">
        <v>34864</v>
      </c>
      <c r="D693" s="47">
        <v>4.987654</v>
      </c>
      <c r="E693" s="47">
        <v>5.0864200000000004</v>
      </c>
      <c r="F693" s="47">
        <v>4.987654</v>
      </c>
      <c r="G693" s="47">
        <v>5.0370369999999998</v>
      </c>
      <c r="H693" s="73">
        <v>4.3694740000000003</v>
      </c>
      <c r="I693" s="73">
        <v>291700</v>
      </c>
    </row>
    <row r="694" spans="1:9" x14ac:dyDescent="0.3">
      <c r="A694" s="72" t="str">
        <f t="shared" si="29"/>
        <v>1995</v>
      </c>
      <c r="B694" s="72" t="str">
        <f t="shared" si="30"/>
        <v>Jun</v>
      </c>
      <c r="C694" s="74">
        <v>34865</v>
      </c>
      <c r="D694" s="47">
        <v>5.0864200000000004</v>
      </c>
      <c r="E694" s="47">
        <v>5.0864200000000004</v>
      </c>
      <c r="F694" s="47">
        <v>4.9382720000000004</v>
      </c>
      <c r="G694" s="47">
        <v>4.9382720000000004</v>
      </c>
      <c r="H694" s="73">
        <v>4.2837990000000001</v>
      </c>
      <c r="I694" s="73">
        <v>228700</v>
      </c>
    </row>
    <row r="695" spans="1:9" x14ac:dyDescent="0.3">
      <c r="A695" s="72" t="str">
        <f t="shared" si="29"/>
        <v>1995</v>
      </c>
      <c r="B695" s="72" t="str">
        <f t="shared" si="30"/>
        <v>Jun</v>
      </c>
      <c r="C695" s="74">
        <v>34866</v>
      </c>
      <c r="D695" s="47">
        <v>4.987654</v>
      </c>
      <c r="E695" s="47">
        <v>5.0370369999999998</v>
      </c>
      <c r="F695" s="47">
        <v>4.8888889999999998</v>
      </c>
      <c r="G695" s="47">
        <v>5.0370369999999998</v>
      </c>
      <c r="H695" s="73">
        <v>4.3694740000000003</v>
      </c>
      <c r="I695" s="73">
        <v>150000</v>
      </c>
    </row>
    <row r="696" spans="1:9" x14ac:dyDescent="0.3">
      <c r="A696" s="72" t="str">
        <f t="shared" si="29"/>
        <v>1995</v>
      </c>
      <c r="B696" s="72" t="str">
        <f t="shared" si="30"/>
        <v>Jun</v>
      </c>
      <c r="C696" s="74">
        <v>34869</v>
      </c>
      <c r="D696" s="47">
        <v>5.0370369999999998</v>
      </c>
      <c r="E696" s="47">
        <v>5.2839510000000001</v>
      </c>
      <c r="F696" s="47">
        <v>5.0370369999999998</v>
      </c>
      <c r="G696" s="47">
        <v>5.2098769999999996</v>
      </c>
      <c r="H696" s="73">
        <v>4.5194070000000002</v>
      </c>
      <c r="I696" s="73">
        <v>1231200</v>
      </c>
    </row>
    <row r="697" spans="1:9" x14ac:dyDescent="0.3">
      <c r="A697" s="72" t="str">
        <f t="shared" si="29"/>
        <v>1995</v>
      </c>
      <c r="B697" s="72" t="str">
        <f t="shared" si="30"/>
        <v>Jun</v>
      </c>
      <c r="C697" s="74">
        <v>34870</v>
      </c>
      <c r="D697" s="47">
        <v>5.2839510000000001</v>
      </c>
      <c r="E697" s="47">
        <v>5.2839510000000001</v>
      </c>
      <c r="F697" s="47">
        <v>4.9382720000000004</v>
      </c>
      <c r="G697" s="47">
        <v>4.9629630000000002</v>
      </c>
      <c r="H697" s="73">
        <v>4.3052169999999998</v>
      </c>
      <c r="I697" s="73">
        <v>902400</v>
      </c>
    </row>
    <row r="698" spans="1:9" x14ac:dyDescent="0.3">
      <c r="A698" s="72" t="str">
        <f t="shared" si="29"/>
        <v>1995</v>
      </c>
      <c r="B698" s="72" t="str">
        <f t="shared" si="30"/>
        <v>Jun</v>
      </c>
      <c r="C698" s="74">
        <v>34871</v>
      </c>
      <c r="D698" s="47">
        <v>4.9382720000000004</v>
      </c>
      <c r="E698" s="47">
        <v>5.0370369999999998</v>
      </c>
      <c r="F698" s="47">
        <v>4.8888889999999998</v>
      </c>
      <c r="G698" s="47">
        <v>4.987654</v>
      </c>
      <c r="H698" s="73">
        <v>4.3266369999999998</v>
      </c>
      <c r="I698" s="73">
        <v>157900</v>
      </c>
    </row>
    <row r="699" spans="1:9" x14ac:dyDescent="0.3">
      <c r="A699" s="72" t="str">
        <f t="shared" si="29"/>
        <v>1995</v>
      </c>
      <c r="B699" s="72" t="str">
        <f t="shared" si="30"/>
        <v>Jun</v>
      </c>
      <c r="C699" s="74">
        <v>34872</v>
      </c>
      <c r="D699" s="47">
        <v>4.987654</v>
      </c>
      <c r="E699" s="47">
        <v>5.0370369999999998</v>
      </c>
      <c r="F699" s="47">
        <v>4.8888889999999998</v>
      </c>
      <c r="G699" s="47">
        <v>5.0370369999999998</v>
      </c>
      <c r="H699" s="73">
        <v>4.3694740000000003</v>
      </c>
      <c r="I699" s="73">
        <v>526500</v>
      </c>
    </row>
    <row r="700" spans="1:9" x14ac:dyDescent="0.3">
      <c r="A700" s="72" t="str">
        <f t="shared" si="29"/>
        <v>1995</v>
      </c>
      <c r="B700" s="72" t="str">
        <f t="shared" si="30"/>
        <v>Jun</v>
      </c>
      <c r="C700" s="74">
        <v>34873</v>
      </c>
      <c r="D700" s="47">
        <v>4.9382720000000004</v>
      </c>
      <c r="E700" s="47">
        <v>5.0370369999999998</v>
      </c>
      <c r="F700" s="47">
        <v>4.9382720000000004</v>
      </c>
      <c r="G700" s="47">
        <v>5.0370369999999998</v>
      </c>
      <c r="H700" s="73">
        <v>4.3694740000000003</v>
      </c>
      <c r="I700" s="73">
        <v>101200</v>
      </c>
    </row>
    <row r="701" spans="1:9" x14ac:dyDescent="0.3">
      <c r="A701" s="72" t="str">
        <f t="shared" si="29"/>
        <v>1995</v>
      </c>
      <c r="B701" s="72" t="str">
        <f t="shared" si="30"/>
        <v>Jun</v>
      </c>
      <c r="C701" s="74">
        <v>34876</v>
      </c>
      <c r="D701" s="47">
        <v>5.0370369999999998</v>
      </c>
      <c r="E701" s="47">
        <v>5.0370369999999998</v>
      </c>
      <c r="F701" s="47">
        <v>4.8888889999999998</v>
      </c>
      <c r="G701" s="47">
        <v>4.9382720000000004</v>
      </c>
      <c r="H701" s="73">
        <v>4.2837990000000001</v>
      </c>
      <c r="I701" s="73">
        <v>101400</v>
      </c>
    </row>
    <row r="702" spans="1:9" x14ac:dyDescent="0.3">
      <c r="A702" s="72" t="str">
        <f t="shared" si="29"/>
        <v>1995</v>
      </c>
      <c r="B702" s="72" t="str">
        <f t="shared" si="30"/>
        <v>Jun</v>
      </c>
      <c r="C702" s="74">
        <v>34877</v>
      </c>
      <c r="D702" s="47">
        <v>4.987654</v>
      </c>
      <c r="E702" s="47">
        <v>4.987654</v>
      </c>
      <c r="F702" s="47">
        <v>4.8888889999999998</v>
      </c>
      <c r="G702" s="47">
        <v>4.9382720000000004</v>
      </c>
      <c r="H702" s="73">
        <v>4.2837990000000001</v>
      </c>
      <c r="I702" s="73">
        <v>76200</v>
      </c>
    </row>
    <row r="703" spans="1:9" x14ac:dyDescent="0.3">
      <c r="A703" s="72" t="str">
        <f t="shared" si="29"/>
        <v>1995</v>
      </c>
      <c r="B703" s="72" t="str">
        <f t="shared" si="30"/>
        <v>Jun</v>
      </c>
      <c r="C703" s="74">
        <v>34878</v>
      </c>
      <c r="D703" s="47">
        <v>4.9135799999999996</v>
      </c>
      <c r="E703" s="47">
        <v>4.9382720000000004</v>
      </c>
      <c r="F703" s="47">
        <v>4.8888889999999998</v>
      </c>
      <c r="G703" s="47">
        <v>4.9382720000000004</v>
      </c>
      <c r="H703" s="73">
        <v>4.2837990000000001</v>
      </c>
      <c r="I703" s="73">
        <v>283600</v>
      </c>
    </row>
    <row r="704" spans="1:9" x14ac:dyDescent="0.3">
      <c r="A704" s="72" t="str">
        <f t="shared" si="29"/>
        <v>1995</v>
      </c>
      <c r="B704" s="72" t="str">
        <f t="shared" si="30"/>
        <v>Jun</v>
      </c>
      <c r="C704" s="74">
        <v>34879</v>
      </c>
      <c r="D704" s="47">
        <v>4.8888889999999998</v>
      </c>
      <c r="E704" s="47">
        <v>5.135802</v>
      </c>
      <c r="F704" s="47">
        <v>4.8888889999999998</v>
      </c>
      <c r="G704" s="47">
        <v>5.0370369999999998</v>
      </c>
      <c r="H704" s="73">
        <v>4.3694740000000003</v>
      </c>
      <c r="I704" s="73">
        <v>307000</v>
      </c>
    </row>
    <row r="705" spans="1:9" x14ac:dyDescent="0.3">
      <c r="A705" s="72" t="str">
        <f t="shared" si="29"/>
        <v>1995</v>
      </c>
      <c r="B705" s="72" t="str">
        <f t="shared" si="30"/>
        <v>Jun</v>
      </c>
      <c r="C705" s="74">
        <v>34880</v>
      </c>
      <c r="D705" s="47">
        <v>5.135802</v>
      </c>
      <c r="E705" s="47">
        <v>5.2345680000000003</v>
      </c>
      <c r="F705" s="47">
        <v>5.0864200000000004</v>
      </c>
      <c r="G705" s="47">
        <v>5.0864200000000004</v>
      </c>
      <c r="H705" s="73">
        <v>4.412312</v>
      </c>
      <c r="I705" s="73">
        <v>558100</v>
      </c>
    </row>
    <row r="706" spans="1:9" x14ac:dyDescent="0.3">
      <c r="A706" s="72" t="str">
        <f t="shared" si="29"/>
        <v>1995</v>
      </c>
      <c r="B706" s="72" t="str">
        <f t="shared" si="30"/>
        <v>Jul</v>
      </c>
      <c r="C706" s="74">
        <v>34883</v>
      </c>
      <c r="D706" s="47">
        <v>5.0864200000000004</v>
      </c>
      <c r="E706" s="47">
        <v>5.1851849999999997</v>
      </c>
      <c r="F706" s="47">
        <v>5.0864200000000004</v>
      </c>
      <c r="G706" s="47">
        <v>5.1851849999999997</v>
      </c>
      <c r="H706" s="73">
        <v>4.4979880000000003</v>
      </c>
      <c r="I706" s="73">
        <v>66100</v>
      </c>
    </row>
    <row r="707" spans="1:9" x14ac:dyDescent="0.3">
      <c r="A707" s="72" t="str">
        <f t="shared" ref="A707:A770" si="31">TEXT(C707,"YYYY")</f>
        <v>1995</v>
      </c>
      <c r="B707" s="72" t="str">
        <f t="shared" ref="B707:B770" si="32">TEXT(C707,"MMM")</f>
        <v>Jul</v>
      </c>
      <c r="C707" s="74">
        <v>34885</v>
      </c>
      <c r="D707" s="47">
        <v>5.1851849999999997</v>
      </c>
      <c r="E707" s="47">
        <v>5.8271600000000001</v>
      </c>
      <c r="F707" s="47">
        <v>5.0864200000000004</v>
      </c>
      <c r="G707" s="47">
        <v>5.580247</v>
      </c>
      <c r="H707" s="73">
        <v>4.8406929999999999</v>
      </c>
      <c r="I707" s="73">
        <v>1848100</v>
      </c>
    </row>
    <row r="708" spans="1:9" x14ac:dyDescent="0.3">
      <c r="A708" s="72" t="str">
        <f t="shared" si="31"/>
        <v>1995</v>
      </c>
      <c r="B708" s="72" t="str">
        <f t="shared" si="32"/>
        <v>Jul</v>
      </c>
      <c r="C708" s="74">
        <v>34886</v>
      </c>
      <c r="D708" s="47">
        <v>5.580247</v>
      </c>
      <c r="E708" s="47">
        <v>5.6790120000000002</v>
      </c>
      <c r="F708" s="47">
        <v>5.4814819999999997</v>
      </c>
      <c r="G708" s="47">
        <v>5.6049389999999999</v>
      </c>
      <c r="H708" s="73">
        <v>4.8621129999999999</v>
      </c>
      <c r="I708" s="73">
        <v>1406700</v>
      </c>
    </row>
    <row r="709" spans="1:9" x14ac:dyDescent="0.3">
      <c r="A709" s="72" t="str">
        <f t="shared" si="31"/>
        <v>1995</v>
      </c>
      <c r="B709" s="72" t="str">
        <f t="shared" si="32"/>
        <v>Jul</v>
      </c>
      <c r="C709" s="74">
        <v>34887</v>
      </c>
      <c r="D709" s="47">
        <v>5.6790120000000002</v>
      </c>
      <c r="E709" s="47">
        <v>5.6790120000000002</v>
      </c>
      <c r="F709" s="47">
        <v>5.5308640000000002</v>
      </c>
      <c r="G709" s="47">
        <v>5.6049389999999999</v>
      </c>
      <c r="H709" s="73">
        <v>4.8621129999999999</v>
      </c>
      <c r="I709" s="73">
        <v>658000</v>
      </c>
    </row>
    <row r="710" spans="1:9" x14ac:dyDescent="0.3">
      <c r="A710" s="72" t="str">
        <f t="shared" si="31"/>
        <v>1995</v>
      </c>
      <c r="B710" s="72" t="str">
        <f t="shared" si="32"/>
        <v>Jul</v>
      </c>
      <c r="C710" s="74">
        <v>34890</v>
      </c>
      <c r="D710" s="47">
        <v>5.6296299999999997</v>
      </c>
      <c r="E710" s="47">
        <v>5.6296299999999997</v>
      </c>
      <c r="F710" s="47">
        <v>5.5061730000000004</v>
      </c>
      <c r="G710" s="47">
        <v>5.6296299999999997</v>
      </c>
      <c r="H710" s="73">
        <v>4.8835300000000004</v>
      </c>
      <c r="I710" s="73">
        <v>520300</v>
      </c>
    </row>
    <row r="711" spans="1:9" x14ac:dyDescent="0.3">
      <c r="A711" s="72" t="str">
        <f t="shared" si="31"/>
        <v>1995</v>
      </c>
      <c r="B711" s="72" t="str">
        <f t="shared" si="32"/>
        <v>Jul</v>
      </c>
      <c r="C711" s="74">
        <v>34891</v>
      </c>
      <c r="D711" s="47">
        <v>5.5308640000000002</v>
      </c>
      <c r="E711" s="47">
        <v>5.6296299999999997</v>
      </c>
      <c r="F711" s="47">
        <v>5.5308640000000002</v>
      </c>
      <c r="G711" s="47">
        <v>5.6296299999999997</v>
      </c>
      <c r="H711" s="73">
        <v>4.8835300000000004</v>
      </c>
      <c r="I711" s="73">
        <v>286300</v>
      </c>
    </row>
    <row r="712" spans="1:9" x14ac:dyDescent="0.3">
      <c r="A712" s="72" t="str">
        <f t="shared" si="31"/>
        <v>1995</v>
      </c>
      <c r="B712" s="72" t="str">
        <f t="shared" si="32"/>
        <v>Jul</v>
      </c>
      <c r="C712" s="74">
        <v>34892</v>
      </c>
      <c r="D712" s="47">
        <v>5.5308640000000002</v>
      </c>
      <c r="E712" s="47">
        <v>5.7037040000000001</v>
      </c>
      <c r="F712" s="47">
        <v>5.4814819999999997</v>
      </c>
      <c r="G712" s="47">
        <v>5.580247</v>
      </c>
      <c r="H712" s="73">
        <v>4.8406929999999999</v>
      </c>
      <c r="I712" s="73">
        <v>243000</v>
      </c>
    </row>
    <row r="713" spans="1:9" x14ac:dyDescent="0.3">
      <c r="A713" s="72" t="str">
        <f t="shared" si="31"/>
        <v>1995</v>
      </c>
      <c r="B713" s="72" t="str">
        <f t="shared" si="32"/>
        <v>Jul</v>
      </c>
      <c r="C713" s="74">
        <v>34893</v>
      </c>
      <c r="D713" s="47">
        <v>5.6790120000000002</v>
      </c>
      <c r="E713" s="47">
        <v>5.9753080000000001</v>
      </c>
      <c r="F713" s="47">
        <v>5.580247</v>
      </c>
      <c r="G713" s="47">
        <v>5.8024690000000003</v>
      </c>
      <c r="H713" s="73">
        <v>5.0334630000000002</v>
      </c>
      <c r="I713" s="73">
        <v>727800</v>
      </c>
    </row>
    <row r="714" spans="1:9" x14ac:dyDescent="0.3">
      <c r="A714" s="72" t="str">
        <f t="shared" si="31"/>
        <v>1995</v>
      </c>
      <c r="B714" s="72" t="str">
        <f t="shared" si="32"/>
        <v>Jul</v>
      </c>
      <c r="C714" s="74">
        <v>34894</v>
      </c>
      <c r="D714" s="47">
        <v>5.8271600000000001</v>
      </c>
      <c r="E714" s="47">
        <v>5.8765429999999999</v>
      </c>
      <c r="F714" s="47">
        <v>5.6790120000000002</v>
      </c>
      <c r="G714" s="47">
        <v>5.8024690000000003</v>
      </c>
      <c r="H714" s="73">
        <v>5.0334630000000002</v>
      </c>
      <c r="I714" s="73">
        <v>375400</v>
      </c>
    </row>
    <row r="715" spans="1:9" x14ac:dyDescent="0.3">
      <c r="A715" s="72" t="str">
        <f t="shared" si="31"/>
        <v>1995</v>
      </c>
      <c r="B715" s="72" t="str">
        <f t="shared" si="32"/>
        <v>Jul</v>
      </c>
      <c r="C715" s="74">
        <v>34897</v>
      </c>
      <c r="D715" s="47">
        <v>5.7777779999999996</v>
      </c>
      <c r="E715" s="47">
        <v>5.8765429999999999</v>
      </c>
      <c r="F715" s="47">
        <v>5.6790120000000002</v>
      </c>
      <c r="G715" s="47">
        <v>5.8271600000000001</v>
      </c>
      <c r="H715" s="73">
        <v>5.0548830000000002</v>
      </c>
      <c r="I715" s="73">
        <v>136500</v>
      </c>
    </row>
    <row r="716" spans="1:9" x14ac:dyDescent="0.3">
      <c r="A716" s="72" t="str">
        <f t="shared" si="31"/>
        <v>1995</v>
      </c>
      <c r="B716" s="72" t="str">
        <f t="shared" si="32"/>
        <v>Jul</v>
      </c>
      <c r="C716" s="74">
        <v>34898</v>
      </c>
      <c r="D716" s="47">
        <v>5.6790120000000002</v>
      </c>
      <c r="E716" s="47">
        <v>5.8271600000000001</v>
      </c>
      <c r="F716" s="47">
        <v>5.6790120000000002</v>
      </c>
      <c r="G716" s="47">
        <v>5.8271600000000001</v>
      </c>
      <c r="H716" s="73">
        <v>5.0548830000000002</v>
      </c>
      <c r="I716" s="73">
        <v>415900</v>
      </c>
    </row>
    <row r="717" spans="1:9" x14ac:dyDescent="0.3">
      <c r="A717" s="72" t="str">
        <f t="shared" si="31"/>
        <v>1995</v>
      </c>
      <c r="B717" s="72" t="str">
        <f t="shared" si="32"/>
        <v>Jul</v>
      </c>
      <c r="C717" s="74">
        <v>34899</v>
      </c>
      <c r="D717" s="47">
        <v>5.7777779999999996</v>
      </c>
      <c r="E717" s="47">
        <v>5.7777779999999996</v>
      </c>
      <c r="F717" s="47">
        <v>5.6790120000000002</v>
      </c>
      <c r="G717" s="47">
        <v>5.7037040000000001</v>
      </c>
      <c r="H717" s="73">
        <v>4.9477869999999999</v>
      </c>
      <c r="I717" s="73">
        <v>520600</v>
      </c>
    </row>
    <row r="718" spans="1:9" x14ac:dyDescent="0.3">
      <c r="A718" s="72" t="str">
        <f t="shared" si="31"/>
        <v>1995</v>
      </c>
      <c r="B718" s="72" t="str">
        <f t="shared" si="32"/>
        <v>Jul</v>
      </c>
      <c r="C718" s="74">
        <v>34900</v>
      </c>
      <c r="D718" s="47">
        <v>5.7777779999999996</v>
      </c>
      <c r="E718" s="47">
        <v>5.7777779999999996</v>
      </c>
      <c r="F718" s="47">
        <v>5.6790120000000002</v>
      </c>
      <c r="G718" s="47">
        <v>5.7283949999999999</v>
      </c>
      <c r="H718" s="73">
        <v>4.9692059999999998</v>
      </c>
      <c r="I718" s="73">
        <v>531900</v>
      </c>
    </row>
    <row r="719" spans="1:9" x14ac:dyDescent="0.3">
      <c r="A719" s="72" t="str">
        <f t="shared" si="31"/>
        <v>1995</v>
      </c>
      <c r="B719" s="72" t="str">
        <f t="shared" si="32"/>
        <v>Jul</v>
      </c>
      <c r="C719" s="74">
        <v>34901</v>
      </c>
      <c r="D719" s="47">
        <v>5.7777779999999996</v>
      </c>
      <c r="E719" s="47">
        <v>5.8271600000000001</v>
      </c>
      <c r="F719" s="47">
        <v>5.6790120000000002</v>
      </c>
      <c r="G719" s="47">
        <v>5.7037040000000001</v>
      </c>
      <c r="H719" s="73">
        <v>4.9477869999999999</v>
      </c>
      <c r="I719" s="73">
        <v>383500</v>
      </c>
    </row>
    <row r="720" spans="1:9" x14ac:dyDescent="0.3">
      <c r="A720" s="72" t="str">
        <f t="shared" si="31"/>
        <v>1995</v>
      </c>
      <c r="B720" s="72" t="str">
        <f t="shared" si="32"/>
        <v>Jul</v>
      </c>
      <c r="C720" s="74">
        <v>34904</v>
      </c>
      <c r="D720" s="47">
        <v>5.6790120000000002</v>
      </c>
      <c r="E720" s="47">
        <v>5.7777779999999996</v>
      </c>
      <c r="F720" s="47">
        <v>5.6790120000000002</v>
      </c>
      <c r="G720" s="47">
        <v>5.6790120000000002</v>
      </c>
      <c r="H720" s="73">
        <v>4.9263680000000001</v>
      </c>
      <c r="I720" s="73">
        <v>316800</v>
      </c>
    </row>
    <row r="721" spans="1:9" x14ac:dyDescent="0.3">
      <c r="A721" s="72" t="str">
        <f t="shared" si="31"/>
        <v>1995</v>
      </c>
      <c r="B721" s="72" t="str">
        <f t="shared" si="32"/>
        <v>Jul</v>
      </c>
      <c r="C721" s="74">
        <v>34905</v>
      </c>
      <c r="D721" s="47">
        <v>5.7777779999999996</v>
      </c>
      <c r="E721" s="47">
        <v>5.7777779999999996</v>
      </c>
      <c r="F721" s="47">
        <v>5.580247</v>
      </c>
      <c r="G721" s="47">
        <v>5.6296299999999997</v>
      </c>
      <c r="H721" s="73">
        <v>4.8835300000000004</v>
      </c>
      <c r="I721" s="73">
        <v>365400</v>
      </c>
    </row>
    <row r="722" spans="1:9" x14ac:dyDescent="0.3">
      <c r="A722" s="72" t="str">
        <f t="shared" si="31"/>
        <v>1995</v>
      </c>
      <c r="B722" s="72" t="str">
        <f t="shared" si="32"/>
        <v>Jul</v>
      </c>
      <c r="C722" s="74">
        <v>34906</v>
      </c>
      <c r="D722" s="47">
        <v>5.580247</v>
      </c>
      <c r="E722" s="47">
        <v>5.7283949999999999</v>
      </c>
      <c r="F722" s="47">
        <v>5.432099</v>
      </c>
      <c r="G722" s="47">
        <v>5.4814819999999997</v>
      </c>
      <c r="H722" s="73">
        <v>4.7550160000000004</v>
      </c>
      <c r="I722" s="73">
        <v>134500</v>
      </c>
    </row>
    <row r="723" spans="1:9" x14ac:dyDescent="0.3">
      <c r="A723" s="72" t="str">
        <f t="shared" si="31"/>
        <v>1995</v>
      </c>
      <c r="B723" s="72" t="str">
        <f t="shared" si="32"/>
        <v>Jul</v>
      </c>
      <c r="C723" s="74">
        <v>34907</v>
      </c>
      <c r="D723" s="47">
        <v>5.432099</v>
      </c>
      <c r="E723" s="47">
        <v>5.580247</v>
      </c>
      <c r="F723" s="47">
        <v>5.2345680000000003</v>
      </c>
      <c r="G723" s="47">
        <v>5.3827160000000003</v>
      </c>
      <c r="H723" s="73">
        <v>4.6693410000000002</v>
      </c>
      <c r="I723" s="73">
        <v>504400</v>
      </c>
    </row>
    <row r="724" spans="1:9" x14ac:dyDescent="0.3">
      <c r="A724" s="72" t="str">
        <f t="shared" si="31"/>
        <v>1995</v>
      </c>
      <c r="B724" s="72" t="str">
        <f t="shared" si="32"/>
        <v>Jul</v>
      </c>
      <c r="C724" s="74">
        <v>34908</v>
      </c>
      <c r="D724" s="47">
        <v>5.3333329999999997</v>
      </c>
      <c r="E724" s="47">
        <v>5.3333329999999997</v>
      </c>
      <c r="F724" s="47">
        <v>5.0864200000000004</v>
      </c>
      <c r="G724" s="47">
        <v>5.0864200000000004</v>
      </c>
      <c r="H724" s="73">
        <v>4.412312</v>
      </c>
      <c r="I724" s="73">
        <v>403200</v>
      </c>
    </row>
    <row r="725" spans="1:9" x14ac:dyDescent="0.3">
      <c r="A725" s="72" t="str">
        <f t="shared" si="31"/>
        <v>1995</v>
      </c>
      <c r="B725" s="72" t="str">
        <f t="shared" si="32"/>
        <v>Jul</v>
      </c>
      <c r="C725" s="74">
        <v>34911</v>
      </c>
      <c r="D725" s="47">
        <v>5.0864200000000004</v>
      </c>
      <c r="E725" s="47">
        <v>5.3333329999999997</v>
      </c>
      <c r="F725" s="47">
        <v>5.0864200000000004</v>
      </c>
      <c r="G725" s="47">
        <v>5.2839510000000001</v>
      </c>
      <c r="H725" s="73">
        <v>4.5836639999999997</v>
      </c>
      <c r="I725" s="73">
        <v>1300000</v>
      </c>
    </row>
    <row r="726" spans="1:9" x14ac:dyDescent="0.3">
      <c r="A726" s="72" t="str">
        <f t="shared" si="31"/>
        <v>1995</v>
      </c>
      <c r="B726" s="72" t="str">
        <f t="shared" si="32"/>
        <v>Aug</v>
      </c>
      <c r="C726" s="74">
        <v>34912</v>
      </c>
      <c r="D726" s="47">
        <v>5.1851849999999997</v>
      </c>
      <c r="E726" s="47">
        <v>5.2839510000000001</v>
      </c>
      <c r="F726" s="47">
        <v>4.8395060000000001</v>
      </c>
      <c r="G726" s="47">
        <v>5.0864200000000004</v>
      </c>
      <c r="H726" s="73">
        <v>4.412312</v>
      </c>
      <c r="I726" s="73">
        <v>1618200</v>
      </c>
    </row>
    <row r="727" spans="1:9" x14ac:dyDescent="0.3">
      <c r="A727" s="72" t="str">
        <f t="shared" si="31"/>
        <v>1995</v>
      </c>
      <c r="B727" s="72" t="str">
        <f t="shared" si="32"/>
        <v>Aug</v>
      </c>
      <c r="C727" s="74">
        <v>34913</v>
      </c>
      <c r="D727" s="47">
        <v>5.0370369999999998</v>
      </c>
      <c r="E727" s="47">
        <v>5.135802</v>
      </c>
      <c r="F727" s="47">
        <v>4.8888889999999998</v>
      </c>
      <c r="G727" s="47">
        <v>4.8888889999999998</v>
      </c>
      <c r="H727" s="73">
        <v>4.2409619999999997</v>
      </c>
      <c r="I727" s="73">
        <v>614800</v>
      </c>
    </row>
    <row r="728" spans="1:9" x14ac:dyDescent="0.3">
      <c r="A728" s="72" t="str">
        <f t="shared" si="31"/>
        <v>1995</v>
      </c>
      <c r="B728" s="72" t="str">
        <f t="shared" si="32"/>
        <v>Aug</v>
      </c>
      <c r="C728" s="74">
        <v>34914</v>
      </c>
      <c r="D728" s="47">
        <v>4.7901230000000004</v>
      </c>
      <c r="E728" s="47">
        <v>4.9382720000000004</v>
      </c>
      <c r="F728" s="47">
        <v>4.6419750000000004</v>
      </c>
      <c r="G728" s="47">
        <v>4.8148150000000003</v>
      </c>
      <c r="H728" s="73">
        <v>4.176704</v>
      </c>
      <c r="I728" s="73">
        <v>754200</v>
      </c>
    </row>
    <row r="729" spans="1:9" x14ac:dyDescent="0.3">
      <c r="A729" s="72" t="str">
        <f t="shared" si="31"/>
        <v>1995</v>
      </c>
      <c r="B729" s="72" t="str">
        <f t="shared" si="32"/>
        <v>Aug</v>
      </c>
      <c r="C729" s="74">
        <v>34915</v>
      </c>
      <c r="D729" s="47">
        <v>4.8395060000000001</v>
      </c>
      <c r="E729" s="47">
        <v>4.987654</v>
      </c>
      <c r="F729" s="47">
        <v>4.7901230000000004</v>
      </c>
      <c r="G729" s="47">
        <v>4.987654</v>
      </c>
      <c r="H729" s="73">
        <v>4.3266369999999998</v>
      </c>
      <c r="I729" s="73">
        <v>252000</v>
      </c>
    </row>
    <row r="730" spans="1:9" x14ac:dyDescent="0.3">
      <c r="A730" s="72" t="str">
        <f t="shared" si="31"/>
        <v>1995</v>
      </c>
      <c r="B730" s="72" t="str">
        <f t="shared" si="32"/>
        <v>Aug</v>
      </c>
      <c r="C730" s="74">
        <v>34918</v>
      </c>
      <c r="D730" s="47">
        <v>4.8888889999999998</v>
      </c>
      <c r="E730" s="47">
        <v>4.987654</v>
      </c>
      <c r="F730" s="47">
        <v>4.8888889999999998</v>
      </c>
      <c r="G730" s="47">
        <v>4.987654</v>
      </c>
      <c r="H730" s="73">
        <v>4.3266369999999998</v>
      </c>
      <c r="I730" s="73">
        <v>361300</v>
      </c>
    </row>
    <row r="731" spans="1:9" x14ac:dyDescent="0.3">
      <c r="A731" s="72" t="str">
        <f t="shared" si="31"/>
        <v>1995</v>
      </c>
      <c r="B731" s="72" t="str">
        <f t="shared" si="32"/>
        <v>Aug</v>
      </c>
      <c r="C731" s="74">
        <v>34919</v>
      </c>
      <c r="D731" s="47">
        <v>4.987654</v>
      </c>
      <c r="E731" s="47">
        <v>4.987654</v>
      </c>
      <c r="F731" s="47">
        <v>4.8395060000000001</v>
      </c>
      <c r="G731" s="47">
        <v>4.9351849999999997</v>
      </c>
      <c r="H731" s="73">
        <v>4.2811209999999997</v>
      </c>
      <c r="I731" s="73">
        <v>220900</v>
      </c>
    </row>
    <row r="732" spans="1:9" x14ac:dyDescent="0.3">
      <c r="A732" s="72" t="str">
        <f t="shared" si="31"/>
        <v>1995</v>
      </c>
      <c r="B732" s="72" t="str">
        <f t="shared" si="32"/>
        <v>Aug</v>
      </c>
      <c r="C732" s="74">
        <v>34920</v>
      </c>
      <c r="D732" s="47">
        <v>4.8888889999999998</v>
      </c>
      <c r="E732" s="47">
        <v>4.987654</v>
      </c>
      <c r="F732" s="47">
        <v>4.8888889999999998</v>
      </c>
      <c r="G732" s="47">
        <v>4.987654</v>
      </c>
      <c r="H732" s="73">
        <v>4.3266369999999998</v>
      </c>
      <c r="I732" s="73">
        <v>294400</v>
      </c>
    </row>
    <row r="733" spans="1:9" x14ac:dyDescent="0.3">
      <c r="A733" s="72" t="str">
        <f t="shared" si="31"/>
        <v>1995</v>
      </c>
      <c r="B733" s="72" t="str">
        <f t="shared" si="32"/>
        <v>Aug</v>
      </c>
      <c r="C733" s="74">
        <v>34921</v>
      </c>
      <c r="D733" s="47">
        <v>4.987654</v>
      </c>
      <c r="E733" s="47">
        <v>4.987654</v>
      </c>
      <c r="F733" s="47">
        <v>4.8888889999999998</v>
      </c>
      <c r="G733" s="47">
        <v>4.987654</v>
      </c>
      <c r="H733" s="73">
        <v>4.3266369999999998</v>
      </c>
      <c r="I733" s="73">
        <v>195700</v>
      </c>
    </row>
    <row r="734" spans="1:9" x14ac:dyDescent="0.3">
      <c r="A734" s="72" t="str">
        <f t="shared" si="31"/>
        <v>1995</v>
      </c>
      <c r="B734" s="72" t="str">
        <f t="shared" si="32"/>
        <v>Aug</v>
      </c>
      <c r="C734" s="74">
        <v>34922</v>
      </c>
      <c r="D734" s="47">
        <v>4.987654</v>
      </c>
      <c r="E734" s="47">
        <v>5.0864200000000004</v>
      </c>
      <c r="F734" s="47">
        <v>4.8888889999999998</v>
      </c>
      <c r="G734" s="47">
        <v>5.0864200000000004</v>
      </c>
      <c r="H734" s="73">
        <v>4.412312</v>
      </c>
      <c r="I734" s="73">
        <v>264600</v>
      </c>
    </row>
    <row r="735" spans="1:9" x14ac:dyDescent="0.3">
      <c r="A735" s="72" t="str">
        <f t="shared" si="31"/>
        <v>1995</v>
      </c>
      <c r="B735" s="72" t="str">
        <f t="shared" si="32"/>
        <v>Aug</v>
      </c>
      <c r="C735" s="74">
        <v>34925</v>
      </c>
      <c r="D735" s="47">
        <v>5.0864200000000004</v>
      </c>
      <c r="E735" s="47">
        <v>5.432099</v>
      </c>
      <c r="F735" s="47">
        <v>4.987654</v>
      </c>
      <c r="G735" s="47">
        <v>5.3086419999999999</v>
      </c>
      <c r="H735" s="73">
        <v>4.6050829999999996</v>
      </c>
      <c r="I735" s="73">
        <v>466600</v>
      </c>
    </row>
    <row r="736" spans="1:9" x14ac:dyDescent="0.3">
      <c r="A736" s="72" t="str">
        <f t="shared" si="31"/>
        <v>1995</v>
      </c>
      <c r="B736" s="72" t="str">
        <f t="shared" si="32"/>
        <v>Aug</v>
      </c>
      <c r="C736" s="74">
        <v>34926</v>
      </c>
      <c r="D736" s="47">
        <v>5.3827160000000003</v>
      </c>
      <c r="E736" s="47">
        <v>5.3827160000000003</v>
      </c>
      <c r="F736" s="47">
        <v>5.1728399999999999</v>
      </c>
      <c r="G736" s="47">
        <v>5.2592590000000001</v>
      </c>
      <c r="H736" s="73">
        <v>4.5622439999999997</v>
      </c>
      <c r="I736" s="73">
        <v>631900</v>
      </c>
    </row>
    <row r="737" spans="1:9" x14ac:dyDescent="0.3">
      <c r="A737" s="72" t="str">
        <f t="shared" si="31"/>
        <v>1995</v>
      </c>
      <c r="B737" s="72" t="str">
        <f t="shared" si="32"/>
        <v>Aug</v>
      </c>
      <c r="C737" s="74">
        <v>34927</v>
      </c>
      <c r="D737" s="47">
        <v>5.2098769999999996</v>
      </c>
      <c r="E737" s="47">
        <v>5.3827160000000003</v>
      </c>
      <c r="F737" s="47">
        <v>5.2098769999999996</v>
      </c>
      <c r="G737" s="47">
        <v>5.3209879999999998</v>
      </c>
      <c r="H737" s="73">
        <v>4.6157919999999999</v>
      </c>
      <c r="I737" s="73">
        <v>433500</v>
      </c>
    </row>
    <row r="738" spans="1:9" x14ac:dyDescent="0.3">
      <c r="A738" s="72" t="str">
        <f t="shared" si="31"/>
        <v>1995</v>
      </c>
      <c r="B738" s="72" t="str">
        <f t="shared" si="32"/>
        <v>Aug</v>
      </c>
      <c r="C738" s="74">
        <v>34928</v>
      </c>
      <c r="D738" s="47">
        <v>5.3333329999999997</v>
      </c>
      <c r="E738" s="47">
        <v>5.4814819999999997</v>
      </c>
      <c r="F738" s="47">
        <v>5.2839510000000001</v>
      </c>
      <c r="G738" s="47">
        <v>5.4814819999999997</v>
      </c>
      <c r="H738" s="73">
        <v>4.7550160000000004</v>
      </c>
      <c r="I738" s="73">
        <v>599400</v>
      </c>
    </row>
    <row r="739" spans="1:9" x14ac:dyDescent="0.3">
      <c r="A739" s="72" t="str">
        <f t="shared" si="31"/>
        <v>1995</v>
      </c>
      <c r="B739" s="72" t="str">
        <f t="shared" si="32"/>
        <v>Aug</v>
      </c>
      <c r="C739" s="74">
        <v>34929</v>
      </c>
      <c r="D739" s="47">
        <v>5.5308640000000002</v>
      </c>
      <c r="E739" s="47">
        <v>5.555555</v>
      </c>
      <c r="F739" s="47">
        <v>5.432099</v>
      </c>
      <c r="G739" s="47">
        <v>5.5308640000000002</v>
      </c>
      <c r="H739" s="73">
        <v>4.7978540000000001</v>
      </c>
      <c r="I739" s="73">
        <v>763300</v>
      </c>
    </row>
    <row r="740" spans="1:9" x14ac:dyDescent="0.3">
      <c r="A740" s="72" t="str">
        <f t="shared" si="31"/>
        <v>1995</v>
      </c>
      <c r="B740" s="72" t="str">
        <f t="shared" si="32"/>
        <v>Aug</v>
      </c>
      <c r="C740" s="74">
        <v>34932</v>
      </c>
      <c r="D740" s="47">
        <v>5.5308640000000002</v>
      </c>
      <c r="E740" s="47">
        <v>5.580247</v>
      </c>
      <c r="F740" s="47">
        <v>5.432099</v>
      </c>
      <c r="G740" s="47">
        <v>5.580247</v>
      </c>
      <c r="H740" s="73">
        <v>4.8406929999999999</v>
      </c>
      <c r="I740" s="73">
        <v>133600</v>
      </c>
    </row>
    <row r="741" spans="1:9" x14ac:dyDescent="0.3">
      <c r="A741" s="72" t="str">
        <f t="shared" si="31"/>
        <v>1995</v>
      </c>
      <c r="B741" s="72" t="str">
        <f t="shared" si="32"/>
        <v>Aug</v>
      </c>
      <c r="C741" s="74">
        <v>34933</v>
      </c>
      <c r="D741" s="47">
        <v>5.4814819999999997</v>
      </c>
      <c r="E741" s="47">
        <v>5.580247</v>
      </c>
      <c r="F741" s="47">
        <v>5.3333329999999997</v>
      </c>
      <c r="G741" s="47">
        <v>5.3580249999999996</v>
      </c>
      <c r="H741" s="73">
        <v>4.6479220000000003</v>
      </c>
      <c r="I741" s="73">
        <v>704700</v>
      </c>
    </row>
    <row r="742" spans="1:9" x14ac:dyDescent="0.3">
      <c r="A742" s="72" t="str">
        <f t="shared" si="31"/>
        <v>1995</v>
      </c>
      <c r="B742" s="72" t="str">
        <f t="shared" si="32"/>
        <v>Aug</v>
      </c>
      <c r="C742" s="74">
        <v>34934</v>
      </c>
      <c r="D742" s="47">
        <v>5.3827160000000003</v>
      </c>
      <c r="E742" s="47">
        <v>5.6296299999999997</v>
      </c>
      <c r="F742" s="47">
        <v>5.3333329999999997</v>
      </c>
      <c r="G742" s="47">
        <v>5.6049389999999999</v>
      </c>
      <c r="H742" s="73">
        <v>4.8621129999999999</v>
      </c>
      <c r="I742" s="73">
        <v>265500</v>
      </c>
    </row>
    <row r="743" spans="1:9" x14ac:dyDescent="0.3">
      <c r="A743" s="72" t="str">
        <f t="shared" si="31"/>
        <v>1995</v>
      </c>
      <c r="B743" s="72" t="str">
        <f t="shared" si="32"/>
        <v>Aug</v>
      </c>
      <c r="C743" s="74">
        <v>34935</v>
      </c>
      <c r="D743" s="47">
        <v>5.6296299999999997</v>
      </c>
      <c r="E743" s="47">
        <v>5.7777779999999996</v>
      </c>
      <c r="F743" s="47">
        <v>5.4814819999999997</v>
      </c>
      <c r="G743" s="47">
        <v>5.6543210000000004</v>
      </c>
      <c r="H743" s="73">
        <v>4.9049490000000002</v>
      </c>
      <c r="I743" s="73">
        <v>901900</v>
      </c>
    </row>
    <row r="744" spans="1:9" x14ac:dyDescent="0.3">
      <c r="A744" s="72" t="str">
        <f t="shared" si="31"/>
        <v>1995</v>
      </c>
      <c r="B744" s="72" t="str">
        <f t="shared" si="32"/>
        <v>Aug</v>
      </c>
      <c r="C744" s="74">
        <v>34936</v>
      </c>
      <c r="D744" s="47">
        <v>5.580247</v>
      </c>
      <c r="E744" s="47">
        <v>5.6790120000000002</v>
      </c>
      <c r="F744" s="47">
        <v>5.580247</v>
      </c>
      <c r="G744" s="47">
        <v>5.6049389999999999</v>
      </c>
      <c r="H744" s="73">
        <v>4.8621129999999999</v>
      </c>
      <c r="I744" s="73">
        <v>149800</v>
      </c>
    </row>
    <row r="745" spans="1:9" x14ac:dyDescent="0.3">
      <c r="A745" s="72" t="str">
        <f t="shared" si="31"/>
        <v>1995</v>
      </c>
      <c r="B745" s="72" t="str">
        <f t="shared" si="32"/>
        <v>Aug</v>
      </c>
      <c r="C745" s="74">
        <v>34939</v>
      </c>
      <c r="D745" s="47">
        <v>5.6790120000000002</v>
      </c>
      <c r="E745" s="47">
        <v>5.6790120000000002</v>
      </c>
      <c r="F745" s="47">
        <v>5.580247</v>
      </c>
      <c r="G745" s="47">
        <v>5.6790120000000002</v>
      </c>
      <c r="H745" s="73">
        <v>4.9263680000000001</v>
      </c>
      <c r="I745" s="73">
        <v>487900</v>
      </c>
    </row>
    <row r="746" spans="1:9" x14ac:dyDescent="0.3">
      <c r="A746" s="72" t="str">
        <f t="shared" si="31"/>
        <v>1995</v>
      </c>
      <c r="B746" s="72" t="str">
        <f t="shared" si="32"/>
        <v>Aug</v>
      </c>
      <c r="C746" s="74">
        <v>34940</v>
      </c>
      <c r="D746" s="47">
        <v>5.6296299999999997</v>
      </c>
      <c r="E746" s="47">
        <v>5.6790120000000002</v>
      </c>
      <c r="F746" s="47">
        <v>5.580247</v>
      </c>
      <c r="G746" s="47">
        <v>5.6296299999999997</v>
      </c>
      <c r="H746" s="73">
        <v>4.8835300000000004</v>
      </c>
      <c r="I746" s="73">
        <v>701500</v>
      </c>
    </row>
    <row r="747" spans="1:9" x14ac:dyDescent="0.3">
      <c r="A747" s="72" t="str">
        <f t="shared" si="31"/>
        <v>1995</v>
      </c>
      <c r="B747" s="72" t="str">
        <f t="shared" si="32"/>
        <v>Aug</v>
      </c>
      <c r="C747" s="74">
        <v>34941</v>
      </c>
      <c r="D747" s="47">
        <v>5.6296299999999997</v>
      </c>
      <c r="E747" s="47">
        <v>5.7777779999999996</v>
      </c>
      <c r="F747" s="47">
        <v>5.580247</v>
      </c>
      <c r="G747" s="47">
        <v>5.7283949999999999</v>
      </c>
      <c r="H747" s="73">
        <v>4.9692059999999998</v>
      </c>
      <c r="I747" s="73">
        <v>514300</v>
      </c>
    </row>
    <row r="748" spans="1:9" x14ac:dyDescent="0.3">
      <c r="A748" s="72" t="str">
        <f t="shared" si="31"/>
        <v>1995</v>
      </c>
      <c r="B748" s="72" t="str">
        <f t="shared" si="32"/>
        <v>Aug</v>
      </c>
      <c r="C748" s="74">
        <v>34942</v>
      </c>
      <c r="D748" s="47">
        <v>5.7777779999999996</v>
      </c>
      <c r="E748" s="47">
        <v>5.7777779999999996</v>
      </c>
      <c r="F748" s="47">
        <v>5.6296299999999997</v>
      </c>
      <c r="G748" s="47">
        <v>5.6543210000000004</v>
      </c>
      <c r="H748" s="73">
        <v>4.9049490000000002</v>
      </c>
      <c r="I748" s="73">
        <v>162900</v>
      </c>
    </row>
    <row r="749" spans="1:9" x14ac:dyDescent="0.3">
      <c r="A749" s="72" t="str">
        <f t="shared" si="31"/>
        <v>1995</v>
      </c>
      <c r="B749" s="72" t="str">
        <f t="shared" si="32"/>
        <v>Sep</v>
      </c>
      <c r="C749" s="74">
        <v>34943</v>
      </c>
      <c r="D749" s="47">
        <v>5.7283949999999999</v>
      </c>
      <c r="E749" s="47">
        <v>5.7777779999999996</v>
      </c>
      <c r="F749" s="47">
        <v>5.6543210000000004</v>
      </c>
      <c r="G749" s="47">
        <v>5.7283949999999999</v>
      </c>
      <c r="H749" s="73">
        <v>4.9692059999999998</v>
      </c>
      <c r="I749" s="73">
        <v>214600</v>
      </c>
    </row>
    <row r="750" spans="1:9" x14ac:dyDescent="0.3">
      <c r="A750" s="72" t="str">
        <f t="shared" si="31"/>
        <v>1995</v>
      </c>
      <c r="B750" s="72" t="str">
        <f t="shared" si="32"/>
        <v>Sep</v>
      </c>
      <c r="C750" s="74">
        <v>34947</v>
      </c>
      <c r="D750" s="47">
        <v>5.6790120000000002</v>
      </c>
      <c r="E750" s="47">
        <v>5.7777779999999996</v>
      </c>
      <c r="F750" s="47">
        <v>5.6790120000000002</v>
      </c>
      <c r="G750" s="47">
        <v>5.7530869999999998</v>
      </c>
      <c r="H750" s="73">
        <v>4.9906240000000004</v>
      </c>
      <c r="I750" s="73">
        <v>779500</v>
      </c>
    </row>
    <row r="751" spans="1:9" x14ac:dyDescent="0.3">
      <c r="A751" s="72" t="str">
        <f t="shared" si="31"/>
        <v>1995</v>
      </c>
      <c r="B751" s="72" t="str">
        <f t="shared" si="32"/>
        <v>Sep</v>
      </c>
      <c r="C751" s="74">
        <v>34948</v>
      </c>
      <c r="D751" s="47">
        <v>5.7777779999999996</v>
      </c>
      <c r="E751" s="47">
        <v>5.9259259999999996</v>
      </c>
      <c r="F751" s="47">
        <v>5.7037040000000001</v>
      </c>
      <c r="G751" s="47">
        <v>5.7901230000000004</v>
      </c>
      <c r="H751" s="73">
        <v>5.0227550000000001</v>
      </c>
      <c r="I751" s="73">
        <v>1054900</v>
      </c>
    </row>
    <row r="752" spans="1:9" x14ac:dyDescent="0.3">
      <c r="A752" s="72" t="str">
        <f t="shared" si="31"/>
        <v>1995</v>
      </c>
      <c r="B752" s="72" t="str">
        <f t="shared" si="32"/>
        <v>Sep</v>
      </c>
      <c r="C752" s="74">
        <v>34949</v>
      </c>
      <c r="D752" s="47">
        <v>5.7777779999999996</v>
      </c>
      <c r="E752" s="47">
        <v>5.8765429999999999</v>
      </c>
      <c r="F752" s="47">
        <v>5.6790120000000002</v>
      </c>
      <c r="G752" s="47">
        <v>5.7283949999999999</v>
      </c>
      <c r="H752" s="73">
        <v>4.9692059999999998</v>
      </c>
      <c r="I752" s="73">
        <v>1161100</v>
      </c>
    </row>
    <row r="753" spans="1:9" x14ac:dyDescent="0.3">
      <c r="A753" s="72" t="str">
        <f t="shared" si="31"/>
        <v>1995</v>
      </c>
      <c r="B753" s="72" t="str">
        <f t="shared" si="32"/>
        <v>Sep</v>
      </c>
      <c r="C753" s="74">
        <v>34950</v>
      </c>
      <c r="D753" s="47">
        <v>5.7283949999999999</v>
      </c>
      <c r="E753" s="47">
        <v>5.7777779999999996</v>
      </c>
      <c r="F753" s="47">
        <v>5.3333329999999997</v>
      </c>
      <c r="G753" s="47">
        <v>5.5308640000000002</v>
      </c>
      <c r="H753" s="73">
        <v>4.7978540000000001</v>
      </c>
      <c r="I753" s="73">
        <v>2620300</v>
      </c>
    </row>
    <row r="754" spans="1:9" x14ac:dyDescent="0.3">
      <c r="A754" s="72" t="str">
        <f t="shared" si="31"/>
        <v>1995</v>
      </c>
      <c r="B754" s="72" t="str">
        <f t="shared" si="32"/>
        <v>Sep</v>
      </c>
      <c r="C754" s="74">
        <v>34953</v>
      </c>
      <c r="D754" s="47">
        <v>5.432099</v>
      </c>
      <c r="E754" s="47">
        <v>5.4814819999999997</v>
      </c>
      <c r="F754" s="47">
        <v>5.3333329999999997</v>
      </c>
      <c r="G754" s="47">
        <v>5.3333329999999997</v>
      </c>
      <c r="H754" s="73">
        <v>4.6265029999999996</v>
      </c>
      <c r="I754" s="73">
        <v>955900</v>
      </c>
    </row>
    <row r="755" spans="1:9" x14ac:dyDescent="0.3">
      <c r="A755" s="72" t="str">
        <f t="shared" si="31"/>
        <v>1995</v>
      </c>
      <c r="B755" s="72" t="str">
        <f t="shared" si="32"/>
        <v>Sep</v>
      </c>
      <c r="C755" s="74">
        <v>34954</v>
      </c>
      <c r="D755" s="47">
        <v>5.3333329999999997</v>
      </c>
      <c r="E755" s="47">
        <v>5.3333329999999997</v>
      </c>
      <c r="F755" s="47">
        <v>5.1604939999999999</v>
      </c>
      <c r="G755" s="47">
        <v>5.1851849999999997</v>
      </c>
      <c r="H755" s="73">
        <v>4.4979880000000003</v>
      </c>
      <c r="I755" s="73">
        <v>1192000</v>
      </c>
    </row>
    <row r="756" spans="1:9" x14ac:dyDescent="0.3">
      <c r="A756" s="72" t="str">
        <f t="shared" si="31"/>
        <v>1995</v>
      </c>
      <c r="B756" s="72" t="str">
        <f t="shared" si="32"/>
        <v>Sep</v>
      </c>
      <c r="C756" s="74">
        <v>34955</v>
      </c>
      <c r="D756" s="47">
        <v>5.1851849999999997</v>
      </c>
      <c r="E756" s="47">
        <v>5.2098769999999996</v>
      </c>
      <c r="F756" s="47">
        <v>4.987654</v>
      </c>
      <c r="G756" s="47">
        <v>5.012346</v>
      </c>
      <c r="H756" s="73">
        <v>4.3480549999999996</v>
      </c>
      <c r="I756" s="73">
        <v>997600</v>
      </c>
    </row>
    <row r="757" spans="1:9" x14ac:dyDescent="0.3">
      <c r="A757" s="72" t="str">
        <f t="shared" si="31"/>
        <v>1995</v>
      </c>
      <c r="B757" s="72" t="str">
        <f t="shared" si="32"/>
        <v>Sep</v>
      </c>
      <c r="C757" s="74">
        <v>34956</v>
      </c>
      <c r="D757" s="47">
        <v>5.0864200000000004</v>
      </c>
      <c r="E757" s="47">
        <v>5.135802</v>
      </c>
      <c r="F757" s="47">
        <v>4.987654</v>
      </c>
      <c r="G757" s="47">
        <v>5.135802</v>
      </c>
      <c r="H757" s="73">
        <v>4.4551499999999997</v>
      </c>
      <c r="I757" s="73">
        <v>2477400</v>
      </c>
    </row>
    <row r="758" spans="1:9" x14ac:dyDescent="0.3">
      <c r="A758" s="72" t="str">
        <f t="shared" si="31"/>
        <v>1995</v>
      </c>
      <c r="B758" s="72" t="str">
        <f t="shared" si="32"/>
        <v>Sep</v>
      </c>
      <c r="C758" s="74">
        <v>34957</v>
      </c>
      <c r="D758" s="47">
        <v>5.135802</v>
      </c>
      <c r="E758" s="47">
        <v>5.1604939999999999</v>
      </c>
      <c r="F758" s="47">
        <v>5.0864200000000004</v>
      </c>
      <c r="G758" s="47">
        <v>5.1111110000000002</v>
      </c>
      <c r="H758" s="73">
        <v>4.433732</v>
      </c>
      <c r="I758" s="73">
        <v>835600</v>
      </c>
    </row>
    <row r="759" spans="1:9" x14ac:dyDescent="0.3">
      <c r="A759" s="72" t="str">
        <f t="shared" si="31"/>
        <v>1995</v>
      </c>
      <c r="B759" s="72" t="str">
        <f t="shared" si="32"/>
        <v>Sep</v>
      </c>
      <c r="C759" s="74">
        <v>34960</v>
      </c>
      <c r="D759" s="47">
        <v>5.0864200000000004</v>
      </c>
      <c r="E759" s="47">
        <v>5.2345680000000003</v>
      </c>
      <c r="F759" s="47">
        <v>5.0370369999999998</v>
      </c>
      <c r="G759" s="47">
        <v>5.135802</v>
      </c>
      <c r="H759" s="73">
        <v>4.4551499999999997</v>
      </c>
      <c r="I759" s="73">
        <v>895200</v>
      </c>
    </row>
    <row r="760" spans="1:9" x14ac:dyDescent="0.3">
      <c r="A760" s="72" t="str">
        <f t="shared" si="31"/>
        <v>1995</v>
      </c>
      <c r="B760" s="72" t="str">
        <f t="shared" si="32"/>
        <v>Sep</v>
      </c>
      <c r="C760" s="74">
        <v>34961</v>
      </c>
      <c r="D760" s="47">
        <v>5.1604939999999999</v>
      </c>
      <c r="E760" s="47">
        <v>5.6790120000000002</v>
      </c>
      <c r="F760" s="47">
        <v>5.135802</v>
      </c>
      <c r="G760" s="47">
        <v>5.5308640000000002</v>
      </c>
      <c r="H760" s="73">
        <v>4.7978540000000001</v>
      </c>
      <c r="I760" s="73">
        <v>3486300</v>
      </c>
    </row>
    <row r="761" spans="1:9" x14ac:dyDescent="0.3">
      <c r="A761" s="72" t="str">
        <f t="shared" si="31"/>
        <v>1995</v>
      </c>
      <c r="B761" s="72" t="str">
        <f t="shared" si="32"/>
        <v>Sep</v>
      </c>
      <c r="C761" s="74">
        <v>34962</v>
      </c>
      <c r="D761" s="47">
        <v>5.6296299999999997</v>
      </c>
      <c r="E761" s="47">
        <v>5.6790120000000002</v>
      </c>
      <c r="F761" s="47">
        <v>5.4814819999999997</v>
      </c>
      <c r="G761" s="47">
        <v>5.580247</v>
      </c>
      <c r="H761" s="73">
        <v>4.8406929999999999</v>
      </c>
      <c r="I761" s="73">
        <v>806100</v>
      </c>
    </row>
    <row r="762" spans="1:9" x14ac:dyDescent="0.3">
      <c r="A762" s="72" t="str">
        <f t="shared" si="31"/>
        <v>1995</v>
      </c>
      <c r="B762" s="72" t="str">
        <f t="shared" si="32"/>
        <v>Sep</v>
      </c>
      <c r="C762" s="74">
        <v>34963</v>
      </c>
      <c r="D762" s="47">
        <v>5.6296299999999997</v>
      </c>
      <c r="E762" s="47">
        <v>5.6296299999999997</v>
      </c>
      <c r="F762" s="47">
        <v>5.3333329999999997</v>
      </c>
      <c r="G762" s="47">
        <v>5.4814819999999997</v>
      </c>
      <c r="H762" s="73">
        <v>4.7550160000000004</v>
      </c>
      <c r="I762" s="73">
        <v>843700</v>
      </c>
    </row>
    <row r="763" spans="1:9" x14ac:dyDescent="0.3">
      <c r="A763" s="72" t="str">
        <f t="shared" si="31"/>
        <v>1995</v>
      </c>
      <c r="B763" s="72" t="str">
        <f t="shared" si="32"/>
        <v>Sep</v>
      </c>
      <c r="C763" s="74">
        <v>34964</v>
      </c>
      <c r="D763" s="47">
        <v>5.4814819999999997</v>
      </c>
      <c r="E763" s="47">
        <v>5.4814819999999997</v>
      </c>
      <c r="F763" s="47">
        <v>5.2839510000000001</v>
      </c>
      <c r="G763" s="47">
        <v>5.2839510000000001</v>
      </c>
      <c r="H763" s="73">
        <v>4.5836639999999997</v>
      </c>
      <c r="I763" s="73">
        <v>171400</v>
      </c>
    </row>
    <row r="764" spans="1:9" x14ac:dyDescent="0.3">
      <c r="A764" s="72" t="str">
        <f t="shared" si="31"/>
        <v>1995</v>
      </c>
      <c r="B764" s="72" t="str">
        <f t="shared" si="32"/>
        <v>Sep</v>
      </c>
      <c r="C764" s="74">
        <v>34967</v>
      </c>
      <c r="D764" s="47">
        <v>5.3827160000000003</v>
      </c>
      <c r="E764" s="47">
        <v>5.3827160000000003</v>
      </c>
      <c r="F764" s="47">
        <v>5.0864200000000004</v>
      </c>
      <c r="G764" s="47">
        <v>5.1851849999999997</v>
      </c>
      <c r="H764" s="73">
        <v>4.4979880000000003</v>
      </c>
      <c r="I764" s="73">
        <v>488800</v>
      </c>
    </row>
    <row r="765" spans="1:9" x14ac:dyDescent="0.3">
      <c r="A765" s="72" t="str">
        <f t="shared" si="31"/>
        <v>1995</v>
      </c>
      <c r="B765" s="72" t="str">
        <f t="shared" si="32"/>
        <v>Sep</v>
      </c>
      <c r="C765" s="74">
        <v>34968</v>
      </c>
      <c r="D765" s="47">
        <v>5.1851849999999997</v>
      </c>
      <c r="E765" s="47">
        <v>5.2839510000000001</v>
      </c>
      <c r="F765" s="47">
        <v>5.135802</v>
      </c>
      <c r="G765" s="47">
        <v>5.2345680000000003</v>
      </c>
      <c r="H765" s="73">
        <v>4.5408249999999999</v>
      </c>
      <c r="I765" s="73">
        <v>219600</v>
      </c>
    </row>
    <row r="766" spans="1:9" x14ac:dyDescent="0.3">
      <c r="A766" s="72" t="str">
        <f t="shared" si="31"/>
        <v>1995</v>
      </c>
      <c r="B766" s="72" t="str">
        <f t="shared" si="32"/>
        <v>Sep</v>
      </c>
      <c r="C766" s="74">
        <v>34969</v>
      </c>
      <c r="D766" s="47">
        <v>5.2098769999999996</v>
      </c>
      <c r="E766" s="47">
        <v>5.2345680000000003</v>
      </c>
      <c r="F766" s="47">
        <v>5.135802</v>
      </c>
      <c r="G766" s="47">
        <v>5.135802</v>
      </c>
      <c r="H766" s="73">
        <v>4.4551499999999997</v>
      </c>
      <c r="I766" s="73">
        <v>168300</v>
      </c>
    </row>
    <row r="767" spans="1:9" x14ac:dyDescent="0.3">
      <c r="A767" s="72" t="str">
        <f t="shared" si="31"/>
        <v>1995</v>
      </c>
      <c r="B767" s="72" t="str">
        <f t="shared" si="32"/>
        <v>Sep</v>
      </c>
      <c r="C767" s="74">
        <v>34970</v>
      </c>
      <c r="D767" s="47">
        <v>5.2345680000000003</v>
      </c>
      <c r="E767" s="47">
        <v>5.3333329999999997</v>
      </c>
      <c r="F767" s="47">
        <v>5.135802</v>
      </c>
      <c r="G767" s="47">
        <v>5.3333329999999997</v>
      </c>
      <c r="H767" s="73">
        <v>4.6265029999999996</v>
      </c>
      <c r="I767" s="73">
        <v>307000</v>
      </c>
    </row>
    <row r="768" spans="1:9" x14ac:dyDescent="0.3">
      <c r="A768" s="72" t="str">
        <f t="shared" si="31"/>
        <v>1995</v>
      </c>
      <c r="B768" s="72" t="str">
        <f t="shared" si="32"/>
        <v>Sep</v>
      </c>
      <c r="C768" s="74">
        <v>34971</v>
      </c>
      <c r="D768" s="47">
        <v>5.2592590000000001</v>
      </c>
      <c r="E768" s="47">
        <v>5.3333329999999997</v>
      </c>
      <c r="F768" s="47">
        <v>5.2345680000000003</v>
      </c>
      <c r="G768" s="47">
        <v>5.2839510000000001</v>
      </c>
      <c r="H768" s="73">
        <v>4.5836639999999997</v>
      </c>
      <c r="I768" s="73">
        <v>285700</v>
      </c>
    </row>
    <row r="769" spans="1:9" x14ac:dyDescent="0.3">
      <c r="A769" s="72" t="str">
        <f t="shared" si="31"/>
        <v>1995</v>
      </c>
      <c r="B769" s="72" t="str">
        <f t="shared" si="32"/>
        <v>Oct</v>
      </c>
      <c r="C769" s="74">
        <v>34974</v>
      </c>
      <c r="D769" s="47">
        <v>5.3333329999999997</v>
      </c>
      <c r="E769" s="47">
        <v>5.3333329999999997</v>
      </c>
      <c r="F769" s="47">
        <v>5.2345680000000003</v>
      </c>
      <c r="G769" s="47">
        <v>5.2839510000000001</v>
      </c>
      <c r="H769" s="73">
        <v>4.5836639999999997</v>
      </c>
      <c r="I769" s="73">
        <v>91900</v>
      </c>
    </row>
    <row r="770" spans="1:9" x14ac:dyDescent="0.3">
      <c r="A770" s="72" t="str">
        <f t="shared" si="31"/>
        <v>1995</v>
      </c>
      <c r="B770" s="72" t="str">
        <f t="shared" si="32"/>
        <v>Oct</v>
      </c>
      <c r="C770" s="74">
        <v>34975</v>
      </c>
      <c r="D770" s="47">
        <v>5.2345680000000003</v>
      </c>
      <c r="E770" s="47">
        <v>5.3333329999999997</v>
      </c>
      <c r="F770" s="47">
        <v>5.135802</v>
      </c>
      <c r="G770" s="47">
        <v>5.135802</v>
      </c>
      <c r="H770" s="73">
        <v>4.4551499999999997</v>
      </c>
      <c r="I770" s="73">
        <v>611700</v>
      </c>
    </row>
    <row r="771" spans="1:9" x14ac:dyDescent="0.3">
      <c r="A771" s="72" t="str">
        <f t="shared" ref="A771:A834" si="33">TEXT(C771,"YYYY")</f>
        <v>1995</v>
      </c>
      <c r="B771" s="72" t="str">
        <f t="shared" ref="B771:B834" si="34">TEXT(C771,"MMM")</f>
        <v>Oct</v>
      </c>
      <c r="C771" s="74">
        <v>34976</v>
      </c>
      <c r="D771" s="47">
        <v>5.2345680000000003</v>
      </c>
      <c r="E771" s="47">
        <v>5.2345680000000003</v>
      </c>
      <c r="F771" s="47">
        <v>5.135802</v>
      </c>
      <c r="G771" s="47">
        <v>5.2345680000000003</v>
      </c>
      <c r="H771" s="73">
        <v>4.5408249999999999</v>
      </c>
      <c r="I771" s="73">
        <v>42400</v>
      </c>
    </row>
    <row r="772" spans="1:9" x14ac:dyDescent="0.3">
      <c r="A772" s="72" t="str">
        <f t="shared" si="33"/>
        <v>1995</v>
      </c>
      <c r="B772" s="72" t="str">
        <f t="shared" si="34"/>
        <v>Oct</v>
      </c>
      <c r="C772" s="74">
        <v>34977</v>
      </c>
      <c r="D772" s="47">
        <v>5.2345680000000003</v>
      </c>
      <c r="E772" s="47">
        <v>5.2345680000000003</v>
      </c>
      <c r="F772" s="47">
        <v>5.0864200000000004</v>
      </c>
      <c r="G772" s="47">
        <v>5.135802</v>
      </c>
      <c r="H772" s="73">
        <v>4.4551499999999997</v>
      </c>
      <c r="I772" s="73">
        <v>342400</v>
      </c>
    </row>
    <row r="773" spans="1:9" x14ac:dyDescent="0.3">
      <c r="A773" s="72" t="str">
        <f t="shared" si="33"/>
        <v>1995</v>
      </c>
      <c r="B773" s="72" t="str">
        <f t="shared" si="34"/>
        <v>Oct</v>
      </c>
      <c r="C773" s="74">
        <v>34978</v>
      </c>
      <c r="D773" s="47">
        <v>5.2345680000000003</v>
      </c>
      <c r="E773" s="47">
        <v>5.2345680000000003</v>
      </c>
      <c r="F773" s="47">
        <v>5.0864200000000004</v>
      </c>
      <c r="G773" s="47">
        <v>5.1851849999999997</v>
      </c>
      <c r="H773" s="73">
        <v>4.4979880000000003</v>
      </c>
      <c r="I773" s="73">
        <v>153900</v>
      </c>
    </row>
    <row r="774" spans="1:9" x14ac:dyDescent="0.3">
      <c r="A774" s="72" t="str">
        <f t="shared" si="33"/>
        <v>1995</v>
      </c>
      <c r="B774" s="72" t="str">
        <f t="shared" si="34"/>
        <v>Oct</v>
      </c>
      <c r="C774" s="74">
        <v>34981</v>
      </c>
      <c r="D774" s="47">
        <v>5.1851849999999997</v>
      </c>
      <c r="E774" s="47">
        <v>5.1851849999999997</v>
      </c>
      <c r="F774" s="47">
        <v>5.0864200000000004</v>
      </c>
      <c r="G774" s="47">
        <v>5.1851849999999997</v>
      </c>
      <c r="H774" s="73">
        <v>4.4979880000000003</v>
      </c>
      <c r="I774" s="73">
        <v>135900</v>
      </c>
    </row>
    <row r="775" spans="1:9" x14ac:dyDescent="0.3">
      <c r="A775" s="72" t="str">
        <f t="shared" si="33"/>
        <v>1995</v>
      </c>
      <c r="B775" s="72" t="str">
        <f t="shared" si="34"/>
        <v>Oct</v>
      </c>
      <c r="C775" s="74">
        <v>34982</v>
      </c>
      <c r="D775" s="47">
        <v>5.1851849999999997</v>
      </c>
      <c r="E775" s="47">
        <v>5.1851849999999997</v>
      </c>
      <c r="F775" s="47">
        <v>5.0370369999999998</v>
      </c>
      <c r="G775" s="47">
        <v>5.135802</v>
      </c>
      <c r="H775" s="73">
        <v>4.4551499999999997</v>
      </c>
      <c r="I775" s="73">
        <v>88300</v>
      </c>
    </row>
    <row r="776" spans="1:9" x14ac:dyDescent="0.3">
      <c r="A776" s="72" t="str">
        <f t="shared" si="33"/>
        <v>1995</v>
      </c>
      <c r="B776" s="72" t="str">
        <f t="shared" si="34"/>
        <v>Oct</v>
      </c>
      <c r="C776" s="74">
        <v>34983</v>
      </c>
      <c r="D776" s="47">
        <v>5.1851849999999997</v>
      </c>
      <c r="E776" s="47">
        <v>5.1851849999999997</v>
      </c>
      <c r="F776" s="47">
        <v>5.012346</v>
      </c>
      <c r="G776" s="47">
        <v>5.0864200000000004</v>
      </c>
      <c r="H776" s="73">
        <v>4.412312</v>
      </c>
      <c r="I776" s="73">
        <v>261100</v>
      </c>
    </row>
    <row r="777" spans="1:9" x14ac:dyDescent="0.3">
      <c r="A777" s="72" t="str">
        <f t="shared" si="33"/>
        <v>1995</v>
      </c>
      <c r="B777" s="72" t="str">
        <f t="shared" si="34"/>
        <v>Oct</v>
      </c>
      <c r="C777" s="74">
        <v>34984</v>
      </c>
      <c r="D777" s="47">
        <v>5.0864200000000004</v>
      </c>
      <c r="E777" s="47">
        <v>5.0864200000000004</v>
      </c>
      <c r="F777" s="47">
        <v>4.987654</v>
      </c>
      <c r="G777" s="47">
        <v>5.0864200000000004</v>
      </c>
      <c r="H777" s="73">
        <v>4.412312</v>
      </c>
      <c r="I777" s="73">
        <v>155800</v>
      </c>
    </row>
    <row r="778" spans="1:9" x14ac:dyDescent="0.3">
      <c r="A778" s="72" t="str">
        <f t="shared" si="33"/>
        <v>1995</v>
      </c>
      <c r="B778" s="72" t="str">
        <f t="shared" si="34"/>
        <v>Oct</v>
      </c>
      <c r="C778" s="74">
        <v>34985</v>
      </c>
      <c r="D778" s="47">
        <v>4.987654</v>
      </c>
      <c r="E778" s="47">
        <v>5.0864200000000004</v>
      </c>
      <c r="F778" s="47">
        <v>4.987654</v>
      </c>
      <c r="G778" s="47">
        <v>5.012346</v>
      </c>
      <c r="H778" s="73">
        <v>4.3480549999999996</v>
      </c>
      <c r="I778" s="73">
        <v>253300</v>
      </c>
    </row>
    <row r="779" spans="1:9" x14ac:dyDescent="0.3">
      <c r="A779" s="72" t="str">
        <f t="shared" si="33"/>
        <v>1995</v>
      </c>
      <c r="B779" s="72" t="str">
        <f t="shared" si="34"/>
        <v>Oct</v>
      </c>
      <c r="C779" s="74">
        <v>34988</v>
      </c>
      <c r="D779" s="47">
        <v>4.987654</v>
      </c>
      <c r="E779" s="47">
        <v>5.0370369999999998</v>
      </c>
      <c r="F779" s="47">
        <v>4.8395060000000001</v>
      </c>
      <c r="G779" s="47">
        <v>4.864198</v>
      </c>
      <c r="H779" s="73">
        <v>4.2195419999999997</v>
      </c>
      <c r="I779" s="73">
        <v>752100</v>
      </c>
    </row>
    <row r="780" spans="1:9" x14ac:dyDescent="0.3">
      <c r="A780" s="72" t="str">
        <f t="shared" si="33"/>
        <v>1995</v>
      </c>
      <c r="B780" s="72" t="str">
        <f t="shared" si="34"/>
        <v>Oct</v>
      </c>
      <c r="C780" s="74">
        <v>34989</v>
      </c>
      <c r="D780" s="47">
        <v>4.9382720000000004</v>
      </c>
      <c r="E780" s="47">
        <v>4.987654</v>
      </c>
      <c r="F780" s="47">
        <v>4.8395060000000001</v>
      </c>
      <c r="G780" s="47">
        <v>4.9382720000000004</v>
      </c>
      <c r="H780" s="73">
        <v>4.2837990000000001</v>
      </c>
      <c r="I780" s="73">
        <v>1115700</v>
      </c>
    </row>
    <row r="781" spans="1:9" x14ac:dyDescent="0.3">
      <c r="A781" s="72" t="str">
        <f t="shared" si="33"/>
        <v>1995</v>
      </c>
      <c r="B781" s="72" t="str">
        <f t="shared" si="34"/>
        <v>Oct</v>
      </c>
      <c r="C781" s="74">
        <v>34990</v>
      </c>
      <c r="D781" s="47">
        <v>4.987654</v>
      </c>
      <c r="E781" s="47">
        <v>4.987654</v>
      </c>
      <c r="F781" s="47">
        <v>4.8888889999999998</v>
      </c>
      <c r="G781" s="47">
        <v>4.9259259999999996</v>
      </c>
      <c r="H781" s="73">
        <v>4.2730889999999997</v>
      </c>
      <c r="I781" s="73">
        <v>976200</v>
      </c>
    </row>
    <row r="782" spans="1:9" x14ac:dyDescent="0.3">
      <c r="A782" s="72" t="str">
        <f t="shared" si="33"/>
        <v>1995</v>
      </c>
      <c r="B782" s="72" t="str">
        <f t="shared" si="34"/>
        <v>Oct</v>
      </c>
      <c r="C782" s="74">
        <v>34991</v>
      </c>
      <c r="D782" s="47">
        <v>4.8888889999999998</v>
      </c>
      <c r="E782" s="47">
        <v>4.9382720000000004</v>
      </c>
      <c r="F782" s="47">
        <v>4.6913580000000001</v>
      </c>
      <c r="G782" s="47">
        <v>4.8148150000000003</v>
      </c>
      <c r="H782" s="73">
        <v>4.176704</v>
      </c>
      <c r="I782" s="73">
        <v>663400</v>
      </c>
    </row>
    <row r="783" spans="1:9" x14ac:dyDescent="0.3">
      <c r="A783" s="72" t="str">
        <f t="shared" si="33"/>
        <v>1995</v>
      </c>
      <c r="B783" s="72" t="str">
        <f t="shared" si="34"/>
        <v>Oct</v>
      </c>
      <c r="C783" s="74">
        <v>34992</v>
      </c>
      <c r="D783" s="47">
        <v>4.864198</v>
      </c>
      <c r="E783" s="47">
        <v>4.864198</v>
      </c>
      <c r="F783" s="47">
        <v>4.4938269999999996</v>
      </c>
      <c r="G783" s="47">
        <v>4.6172839999999997</v>
      </c>
      <c r="H783" s="73">
        <v>4.0053510000000001</v>
      </c>
      <c r="I783" s="73">
        <v>4295800</v>
      </c>
    </row>
    <row r="784" spans="1:9" x14ac:dyDescent="0.3">
      <c r="A784" s="72" t="str">
        <f t="shared" si="33"/>
        <v>1995</v>
      </c>
      <c r="B784" s="72" t="str">
        <f t="shared" si="34"/>
        <v>Oct</v>
      </c>
      <c r="C784" s="74">
        <v>34995</v>
      </c>
      <c r="D784" s="47">
        <v>4.4938269999999996</v>
      </c>
      <c r="E784" s="47">
        <v>4.5925929999999999</v>
      </c>
      <c r="F784" s="47">
        <v>4.2469130000000002</v>
      </c>
      <c r="G784" s="47">
        <v>4.5925929999999999</v>
      </c>
      <c r="H784" s="73">
        <v>3.9839329999999999</v>
      </c>
      <c r="I784" s="73">
        <v>2525100</v>
      </c>
    </row>
    <row r="785" spans="1:9" x14ac:dyDescent="0.3">
      <c r="A785" s="72" t="str">
        <f t="shared" si="33"/>
        <v>1995</v>
      </c>
      <c r="B785" s="72" t="str">
        <f t="shared" si="34"/>
        <v>Oct</v>
      </c>
      <c r="C785" s="74">
        <v>34996</v>
      </c>
      <c r="D785" s="47">
        <v>4.5432100000000002</v>
      </c>
      <c r="E785" s="47">
        <v>4.7407409999999999</v>
      </c>
      <c r="F785" s="47">
        <v>4.4938269999999996</v>
      </c>
      <c r="G785" s="47">
        <v>4.6419750000000004</v>
      </c>
      <c r="H785" s="73">
        <v>4.02677</v>
      </c>
      <c r="I785" s="73">
        <v>245200</v>
      </c>
    </row>
    <row r="786" spans="1:9" x14ac:dyDescent="0.3">
      <c r="A786" s="72" t="str">
        <f t="shared" si="33"/>
        <v>1995</v>
      </c>
      <c r="B786" s="72" t="str">
        <f t="shared" si="34"/>
        <v>Oct</v>
      </c>
      <c r="C786" s="74">
        <v>34997</v>
      </c>
      <c r="D786" s="47">
        <v>4.7407409999999999</v>
      </c>
      <c r="E786" s="47">
        <v>4.7407409999999999</v>
      </c>
      <c r="F786" s="47">
        <v>4.5925929999999999</v>
      </c>
      <c r="G786" s="47">
        <v>4.6419750000000004</v>
      </c>
      <c r="H786" s="73">
        <v>4.02677</v>
      </c>
      <c r="I786" s="73">
        <v>247200</v>
      </c>
    </row>
    <row r="787" spans="1:9" x14ac:dyDescent="0.3">
      <c r="A787" s="72" t="str">
        <f t="shared" si="33"/>
        <v>1995</v>
      </c>
      <c r="B787" s="72" t="str">
        <f t="shared" si="34"/>
        <v>Oct</v>
      </c>
      <c r="C787" s="74">
        <v>34998</v>
      </c>
      <c r="D787" s="47">
        <v>4.6666670000000003</v>
      </c>
      <c r="E787" s="47">
        <v>4.6666670000000003</v>
      </c>
      <c r="F787" s="47">
        <v>4.2962959999999999</v>
      </c>
      <c r="G787" s="47">
        <v>4.3703700000000003</v>
      </c>
      <c r="H787" s="73">
        <v>3.7911609999999998</v>
      </c>
      <c r="I787" s="73">
        <v>1671900</v>
      </c>
    </row>
    <row r="788" spans="1:9" x14ac:dyDescent="0.3">
      <c r="A788" s="72" t="str">
        <f t="shared" si="33"/>
        <v>1995</v>
      </c>
      <c r="B788" s="72" t="str">
        <f t="shared" si="34"/>
        <v>Oct</v>
      </c>
      <c r="C788" s="74">
        <v>34999</v>
      </c>
      <c r="D788" s="47">
        <v>3.7037040000000001</v>
      </c>
      <c r="E788" s="47">
        <v>4.0493829999999997</v>
      </c>
      <c r="F788" s="47">
        <v>3.7037040000000001</v>
      </c>
      <c r="G788" s="47">
        <v>3.8271609999999998</v>
      </c>
      <c r="H788" s="73">
        <v>3.3199429999999999</v>
      </c>
      <c r="I788" s="73">
        <v>5840200</v>
      </c>
    </row>
    <row r="789" spans="1:9" x14ac:dyDescent="0.3">
      <c r="A789" s="72" t="str">
        <f t="shared" si="33"/>
        <v>1995</v>
      </c>
      <c r="B789" s="72" t="str">
        <f t="shared" si="34"/>
        <v>Oct</v>
      </c>
      <c r="C789" s="74">
        <v>35002</v>
      </c>
      <c r="D789" s="47">
        <v>4</v>
      </c>
      <c r="E789" s="47">
        <v>4.3950610000000001</v>
      </c>
      <c r="F789" s="47">
        <v>3.9506169999999998</v>
      </c>
      <c r="G789" s="47">
        <v>4.2222220000000004</v>
      </c>
      <c r="H789" s="73">
        <v>3.6626460000000001</v>
      </c>
      <c r="I789" s="73">
        <v>1643100</v>
      </c>
    </row>
    <row r="790" spans="1:9" x14ac:dyDescent="0.3">
      <c r="A790" s="72" t="str">
        <f t="shared" si="33"/>
        <v>1995</v>
      </c>
      <c r="B790" s="72" t="str">
        <f t="shared" si="34"/>
        <v>Oct</v>
      </c>
      <c r="C790" s="74">
        <v>35003</v>
      </c>
      <c r="D790" s="47">
        <v>4.2962959999999999</v>
      </c>
      <c r="E790" s="47">
        <v>4.3456789999999996</v>
      </c>
      <c r="F790" s="47">
        <v>4.1481479999999999</v>
      </c>
      <c r="G790" s="47">
        <v>4.2962959999999999</v>
      </c>
      <c r="H790" s="73">
        <v>3.7269040000000002</v>
      </c>
      <c r="I790" s="73">
        <v>1697800</v>
      </c>
    </row>
    <row r="791" spans="1:9" x14ac:dyDescent="0.3">
      <c r="A791" s="72" t="str">
        <f t="shared" si="33"/>
        <v>1995</v>
      </c>
      <c r="B791" s="72" t="str">
        <f t="shared" si="34"/>
        <v>Nov</v>
      </c>
      <c r="C791" s="74">
        <v>35004</v>
      </c>
      <c r="D791" s="47">
        <v>4.1481479999999999</v>
      </c>
      <c r="E791" s="47">
        <v>4.2469130000000002</v>
      </c>
      <c r="F791" s="47">
        <v>4.0740740000000004</v>
      </c>
      <c r="G791" s="47">
        <v>4.0740740000000004</v>
      </c>
      <c r="H791" s="73">
        <v>3.5341339999999999</v>
      </c>
      <c r="I791" s="73">
        <v>318100</v>
      </c>
    </row>
    <row r="792" spans="1:9" x14ac:dyDescent="0.3">
      <c r="A792" s="72" t="str">
        <f t="shared" si="33"/>
        <v>1995</v>
      </c>
      <c r="B792" s="72" t="str">
        <f t="shared" si="34"/>
        <v>Nov</v>
      </c>
      <c r="C792" s="74">
        <v>35005</v>
      </c>
      <c r="D792" s="47">
        <v>4.1481479999999999</v>
      </c>
      <c r="E792" s="47">
        <v>4.1481479999999999</v>
      </c>
      <c r="F792" s="47">
        <v>4.0493829999999997</v>
      </c>
      <c r="G792" s="47">
        <v>4.0493829999999997</v>
      </c>
      <c r="H792" s="73">
        <v>3.5127139999999999</v>
      </c>
      <c r="I792" s="73">
        <v>299700</v>
      </c>
    </row>
    <row r="793" spans="1:9" x14ac:dyDescent="0.3">
      <c r="A793" s="72" t="str">
        <f t="shared" si="33"/>
        <v>1995</v>
      </c>
      <c r="B793" s="72" t="str">
        <f t="shared" si="34"/>
        <v>Nov</v>
      </c>
      <c r="C793" s="74">
        <v>35006</v>
      </c>
      <c r="D793" s="47">
        <v>4.1481479999999999</v>
      </c>
      <c r="E793" s="47">
        <v>4.1481479999999999</v>
      </c>
      <c r="F793" s="47">
        <v>4</v>
      </c>
      <c r="G793" s="47">
        <v>4</v>
      </c>
      <c r="H793" s="73">
        <v>3.4698760000000002</v>
      </c>
      <c r="I793" s="73">
        <v>1142200</v>
      </c>
    </row>
    <row r="794" spans="1:9" x14ac:dyDescent="0.3">
      <c r="A794" s="72" t="str">
        <f t="shared" si="33"/>
        <v>1995</v>
      </c>
      <c r="B794" s="72" t="str">
        <f t="shared" si="34"/>
        <v>Nov</v>
      </c>
      <c r="C794" s="74">
        <v>35009</v>
      </c>
      <c r="D794" s="47">
        <v>4.0987650000000002</v>
      </c>
      <c r="E794" s="47">
        <v>4.0987650000000002</v>
      </c>
      <c r="F794" s="47">
        <v>3.9012349999999998</v>
      </c>
      <c r="G794" s="47">
        <v>3.9506169999999998</v>
      </c>
      <c r="H794" s="73">
        <v>3.427038</v>
      </c>
      <c r="I794" s="73">
        <v>493300</v>
      </c>
    </row>
    <row r="795" spans="1:9" x14ac:dyDescent="0.3">
      <c r="A795" s="72" t="str">
        <f t="shared" si="33"/>
        <v>1995</v>
      </c>
      <c r="B795" s="72" t="str">
        <f t="shared" si="34"/>
        <v>Nov</v>
      </c>
      <c r="C795" s="74">
        <v>35010</v>
      </c>
      <c r="D795" s="47">
        <v>4</v>
      </c>
      <c r="E795" s="47">
        <v>4</v>
      </c>
      <c r="F795" s="47">
        <v>3.8518520000000001</v>
      </c>
      <c r="G795" s="47">
        <v>3.9506169999999998</v>
      </c>
      <c r="H795" s="73">
        <v>3.427038</v>
      </c>
      <c r="I795" s="73">
        <v>653400</v>
      </c>
    </row>
    <row r="796" spans="1:9" x14ac:dyDescent="0.3">
      <c r="A796" s="72" t="str">
        <f t="shared" si="33"/>
        <v>1995</v>
      </c>
      <c r="B796" s="72" t="str">
        <f t="shared" si="34"/>
        <v>Nov</v>
      </c>
      <c r="C796" s="74">
        <v>35011</v>
      </c>
      <c r="D796" s="47">
        <v>3.9506169999999998</v>
      </c>
      <c r="E796" s="47">
        <v>4.2469130000000002</v>
      </c>
      <c r="F796" s="47">
        <v>3.9506169999999998</v>
      </c>
      <c r="G796" s="47">
        <v>4.1975309999999997</v>
      </c>
      <c r="H796" s="73">
        <v>3.641229</v>
      </c>
      <c r="I796" s="73">
        <v>481900</v>
      </c>
    </row>
    <row r="797" spans="1:9" x14ac:dyDescent="0.3">
      <c r="A797" s="72" t="str">
        <f t="shared" si="33"/>
        <v>1995</v>
      </c>
      <c r="B797" s="72" t="str">
        <f t="shared" si="34"/>
        <v>Nov</v>
      </c>
      <c r="C797" s="74">
        <v>35012</v>
      </c>
      <c r="D797" s="47">
        <v>4.1481479999999999</v>
      </c>
      <c r="E797" s="47">
        <v>4.6419750000000004</v>
      </c>
      <c r="F797" s="47">
        <v>4.1481479999999999</v>
      </c>
      <c r="G797" s="47">
        <v>4.6419750000000004</v>
      </c>
      <c r="H797" s="73">
        <v>4.02677</v>
      </c>
      <c r="I797" s="73">
        <v>978900</v>
      </c>
    </row>
    <row r="798" spans="1:9" x14ac:dyDescent="0.3">
      <c r="A798" s="72" t="str">
        <f t="shared" si="33"/>
        <v>1995</v>
      </c>
      <c r="B798" s="72" t="str">
        <f t="shared" si="34"/>
        <v>Nov</v>
      </c>
      <c r="C798" s="74">
        <v>35013</v>
      </c>
      <c r="D798" s="47">
        <v>4.5185180000000003</v>
      </c>
      <c r="E798" s="47">
        <v>4.6913580000000001</v>
      </c>
      <c r="F798" s="47">
        <v>4.4938269999999996</v>
      </c>
      <c r="G798" s="47">
        <v>4.5432100000000002</v>
      </c>
      <c r="H798" s="73">
        <v>3.9410949999999998</v>
      </c>
      <c r="I798" s="73">
        <v>435300</v>
      </c>
    </row>
    <row r="799" spans="1:9" x14ac:dyDescent="0.3">
      <c r="A799" s="72" t="str">
        <f t="shared" si="33"/>
        <v>1995</v>
      </c>
      <c r="B799" s="72" t="str">
        <f t="shared" si="34"/>
        <v>Nov</v>
      </c>
      <c r="C799" s="74">
        <v>35016</v>
      </c>
      <c r="D799" s="47">
        <v>4.5432100000000002</v>
      </c>
      <c r="E799" s="47">
        <v>4.7407409999999999</v>
      </c>
      <c r="F799" s="47">
        <v>4.4938269999999996</v>
      </c>
      <c r="G799" s="47">
        <v>4.5925929999999999</v>
      </c>
      <c r="H799" s="73">
        <v>3.9839329999999999</v>
      </c>
      <c r="I799" s="73">
        <v>295800</v>
      </c>
    </row>
    <row r="800" spans="1:9" x14ac:dyDescent="0.3">
      <c r="A800" s="72" t="str">
        <f t="shared" si="33"/>
        <v>1995</v>
      </c>
      <c r="B800" s="72" t="str">
        <f t="shared" si="34"/>
        <v>Nov</v>
      </c>
      <c r="C800" s="74">
        <v>35017</v>
      </c>
      <c r="D800" s="47">
        <v>4.5432100000000002</v>
      </c>
      <c r="E800" s="47">
        <v>4.5432100000000002</v>
      </c>
      <c r="F800" s="47">
        <v>4.4691359999999998</v>
      </c>
      <c r="G800" s="47">
        <v>4.4814819999999997</v>
      </c>
      <c r="H800" s="73">
        <v>3.8875470000000001</v>
      </c>
      <c r="I800" s="73">
        <v>501400</v>
      </c>
    </row>
    <row r="801" spans="1:9" x14ac:dyDescent="0.3">
      <c r="A801" s="72" t="str">
        <f t="shared" si="33"/>
        <v>1995</v>
      </c>
      <c r="B801" s="72" t="str">
        <f t="shared" si="34"/>
        <v>Nov</v>
      </c>
      <c r="C801" s="74">
        <v>35018</v>
      </c>
      <c r="D801" s="47">
        <v>4.5432100000000002</v>
      </c>
      <c r="E801" s="47">
        <v>4.5432100000000002</v>
      </c>
      <c r="F801" s="47">
        <v>4.444445</v>
      </c>
      <c r="G801" s="47">
        <v>4.4938269999999996</v>
      </c>
      <c r="H801" s="73">
        <v>3.8982559999999999</v>
      </c>
      <c r="I801" s="73">
        <v>587400</v>
      </c>
    </row>
    <row r="802" spans="1:9" x14ac:dyDescent="0.3">
      <c r="A802" s="72" t="str">
        <f t="shared" si="33"/>
        <v>1995</v>
      </c>
      <c r="B802" s="72" t="str">
        <f t="shared" si="34"/>
        <v>Nov</v>
      </c>
      <c r="C802" s="74">
        <v>35019</v>
      </c>
      <c r="D802" s="47">
        <v>4.444445</v>
      </c>
      <c r="E802" s="47">
        <v>4.4938269999999996</v>
      </c>
      <c r="F802" s="47">
        <v>4.444445</v>
      </c>
      <c r="G802" s="47">
        <v>4.4938269999999996</v>
      </c>
      <c r="H802" s="73">
        <v>3.8982559999999999</v>
      </c>
      <c r="I802" s="73">
        <v>74800</v>
      </c>
    </row>
    <row r="803" spans="1:9" x14ac:dyDescent="0.3">
      <c r="A803" s="72" t="str">
        <f t="shared" si="33"/>
        <v>1995</v>
      </c>
      <c r="B803" s="72" t="str">
        <f t="shared" si="34"/>
        <v>Nov</v>
      </c>
      <c r="C803" s="74">
        <v>35020</v>
      </c>
      <c r="D803" s="47">
        <v>4.4938269999999996</v>
      </c>
      <c r="E803" s="47">
        <v>4.4938269999999996</v>
      </c>
      <c r="F803" s="47">
        <v>4.3950610000000001</v>
      </c>
      <c r="G803" s="47">
        <v>4.4691359999999998</v>
      </c>
      <c r="H803" s="73">
        <v>3.8768370000000001</v>
      </c>
      <c r="I803" s="73">
        <v>152700</v>
      </c>
    </row>
    <row r="804" spans="1:9" x14ac:dyDescent="0.3">
      <c r="A804" s="72" t="str">
        <f t="shared" si="33"/>
        <v>1995</v>
      </c>
      <c r="B804" s="72" t="str">
        <f t="shared" si="34"/>
        <v>Nov</v>
      </c>
      <c r="C804" s="74">
        <v>35023</v>
      </c>
      <c r="D804" s="47">
        <v>4.4691359999999998</v>
      </c>
      <c r="E804" s="47">
        <v>4.4938269999999996</v>
      </c>
      <c r="F804" s="47">
        <v>4.3456789999999996</v>
      </c>
      <c r="G804" s="47">
        <v>4.444445</v>
      </c>
      <c r="H804" s="73">
        <v>3.8554170000000001</v>
      </c>
      <c r="I804" s="73">
        <v>480700</v>
      </c>
    </row>
    <row r="805" spans="1:9" x14ac:dyDescent="0.3">
      <c r="A805" s="72" t="str">
        <f t="shared" si="33"/>
        <v>1995</v>
      </c>
      <c r="B805" s="72" t="str">
        <f t="shared" si="34"/>
        <v>Nov</v>
      </c>
      <c r="C805" s="74">
        <v>35024</v>
      </c>
      <c r="D805" s="47">
        <v>4.4938269999999996</v>
      </c>
      <c r="E805" s="47">
        <v>4.4938269999999996</v>
      </c>
      <c r="F805" s="47">
        <v>4.2962959999999999</v>
      </c>
      <c r="G805" s="47">
        <v>4.2962959999999999</v>
      </c>
      <c r="H805" s="73">
        <v>3.7269040000000002</v>
      </c>
      <c r="I805" s="73">
        <v>236200</v>
      </c>
    </row>
    <row r="806" spans="1:9" x14ac:dyDescent="0.3">
      <c r="A806" s="72" t="str">
        <f t="shared" si="33"/>
        <v>1995</v>
      </c>
      <c r="B806" s="72" t="str">
        <f t="shared" si="34"/>
        <v>Nov</v>
      </c>
      <c r="C806" s="74">
        <v>35025</v>
      </c>
      <c r="D806" s="47">
        <v>4.3456789999999996</v>
      </c>
      <c r="E806" s="47">
        <v>4.3456789999999996</v>
      </c>
      <c r="F806" s="47">
        <v>4.1975309999999997</v>
      </c>
      <c r="G806" s="47">
        <v>4.1975309999999997</v>
      </c>
      <c r="H806" s="73">
        <v>3.641229</v>
      </c>
      <c r="I806" s="73">
        <v>260500</v>
      </c>
    </row>
    <row r="807" spans="1:9" x14ac:dyDescent="0.3">
      <c r="A807" s="72" t="str">
        <f t="shared" si="33"/>
        <v>1995</v>
      </c>
      <c r="B807" s="72" t="str">
        <f t="shared" si="34"/>
        <v>Nov</v>
      </c>
      <c r="C807" s="74">
        <v>35027</v>
      </c>
      <c r="D807" s="47">
        <v>4.1975309999999997</v>
      </c>
      <c r="E807" s="47">
        <v>4.2962959999999999</v>
      </c>
      <c r="F807" s="47">
        <v>4.1975309999999997</v>
      </c>
      <c r="G807" s="47">
        <v>4.2222220000000004</v>
      </c>
      <c r="H807" s="73">
        <v>3.6626460000000001</v>
      </c>
      <c r="I807" s="73">
        <v>52800</v>
      </c>
    </row>
    <row r="808" spans="1:9" x14ac:dyDescent="0.3">
      <c r="A808" s="72" t="str">
        <f t="shared" si="33"/>
        <v>1995</v>
      </c>
      <c r="B808" s="72" t="str">
        <f t="shared" si="34"/>
        <v>Nov</v>
      </c>
      <c r="C808" s="74">
        <v>35030</v>
      </c>
      <c r="D808" s="47">
        <v>4.2469130000000002</v>
      </c>
      <c r="E808" s="47">
        <v>4.2469130000000002</v>
      </c>
      <c r="F808" s="47">
        <v>4.0987650000000002</v>
      </c>
      <c r="G808" s="47">
        <v>4.1481479999999999</v>
      </c>
      <c r="H808" s="73">
        <v>3.5983909999999999</v>
      </c>
      <c r="I808" s="73">
        <v>221500</v>
      </c>
    </row>
    <row r="809" spans="1:9" x14ac:dyDescent="0.3">
      <c r="A809" s="72" t="str">
        <f t="shared" si="33"/>
        <v>1995</v>
      </c>
      <c r="B809" s="72" t="str">
        <f t="shared" si="34"/>
        <v>Nov</v>
      </c>
      <c r="C809" s="74">
        <v>35031</v>
      </c>
      <c r="D809" s="47">
        <v>4.0987650000000002</v>
      </c>
      <c r="E809" s="47">
        <v>4.444445</v>
      </c>
      <c r="F809" s="47">
        <v>4.0987650000000002</v>
      </c>
      <c r="G809" s="47">
        <v>4.444445</v>
      </c>
      <c r="H809" s="73">
        <v>3.8554170000000001</v>
      </c>
      <c r="I809" s="73">
        <v>523300</v>
      </c>
    </row>
    <row r="810" spans="1:9" x14ac:dyDescent="0.3">
      <c r="A810" s="72" t="str">
        <f t="shared" si="33"/>
        <v>1995</v>
      </c>
      <c r="B810" s="72" t="str">
        <f t="shared" si="34"/>
        <v>Nov</v>
      </c>
      <c r="C810" s="74">
        <v>35032</v>
      </c>
      <c r="D810" s="47">
        <v>4.4938269999999996</v>
      </c>
      <c r="E810" s="47">
        <v>4.5432100000000002</v>
      </c>
      <c r="F810" s="47">
        <v>4.3950610000000001</v>
      </c>
      <c r="G810" s="47">
        <v>4.5432100000000002</v>
      </c>
      <c r="H810" s="73">
        <v>3.9410949999999998</v>
      </c>
      <c r="I810" s="73">
        <v>141000</v>
      </c>
    </row>
    <row r="811" spans="1:9" x14ac:dyDescent="0.3">
      <c r="A811" s="72" t="str">
        <f t="shared" si="33"/>
        <v>1995</v>
      </c>
      <c r="B811" s="72" t="str">
        <f t="shared" si="34"/>
        <v>Nov</v>
      </c>
      <c r="C811" s="74">
        <v>35033</v>
      </c>
      <c r="D811" s="47">
        <v>4.3950610000000001</v>
      </c>
      <c r="E811" s="47">
        <v>4.5432100000000002</v>
      </c>
      <c r="F811" s="47">
        <v>4.3950610000000001</v>
      </c>
      <c r="G811" s="47">
        <v>4.444445</v>
      </c>
      <c r="H811" s="73">
        <v>3.8554170000000001</v>
      </c>
      <c r="I811" s="73">
        <v>81100</v>
      </c>
    </row>
    <row r="812" spans="1:9" x14ac:dyDescent="0.3">
      <c r="A812" s="72" t="str">
        <f t="shared" si="33"/>
        <v>1995</v>
      </c>
      <c r="B812" s="72" t="str">
        <f t="shared" si="34"/>
        <v>Dec</v>
      </c>
      <c r="C812" s="74">
        <v>35034</v>
      </c>
      <c r="D812" s="47">
        <v>4.5432100000000002</v>
      </c>
      <c r="E812" s="47">
        <v>4.5432100000000002</v>
      </c>
      <c r="F812" s="47">
        <v>4.3950610000000001</v>
      </c>
      <c r="G812" s="47">
        <v>4.5432100000000002</v>
      </c>
      <c r="H812" s="73">
        <v>3.9410949999999998</v>
      </c>
      <c r="I812" s="73">
        <v>86400</v>
      </c>
    </row>
    <row r="813" spans="1:9" x14ac:dyDescent="0.3">
      <c r="A813" s="72" t="str">
        <f t="shared" si="33"/>
        <v>1995</v>
      </c>
      <c r="B813" s="72" t="str">
        <f t="shared" si="34"/>
        <v>Dec</v>
      </c>
      <c r="C813" s="74">
        <v>35037</v>
      </c>
      <c r="D813" s="47">
        <v>4.5432100000000002</v>
      </c>
      <c r="E813" s="47">
        <v>4.6419750000000004</v>
      </c>
      <c r="F813" s="47">
        <v>4.444445</v>
      </c>
      <c r="G813" s="47">
        <v>4.5185180000000003</v>
      </c>
      <c r="H813" s="73">
        <v>3.9196749999999998</v>
      </c>
      <c r="I813" s="73">
        <v>228700</v>
      </c>
    </row>
    <row r="814" spans="1:9" x14ac:dyDescent="0.3">
      <c r="A814" s="72" t="str">
        <f t="shared" si="33"/>
        <v>1995</v>
      </c>
      <c r="B814" s="72" t="str">
        <f t="shared" si="34"/>
        <v>Dec</v>
      </c>
      <c r="C814" s="74">
        <v>35038</v>
      </c>
      <c r="D814" s="47">
        <v>4.4938269999999996</v>
      </c>
      <c r="E814" s="47">
        <v>4.6419750000000004</v>
      </c>
      <c r="F814" s="47">
        <v>4.444445</v>
      </c>
      <c r="G814" s="47">
        <v>4.6419750000000004</v>
      </c>
      <c r="H814" s="73">
        <v>4.02677</v>
      </c>
      <c r="I814" s="73">
        <v>608800</v>
      </c>
    </row>
    <row r="815" spans="1:9" x14ac:dyDescent="0.3">
      <c r="A815" s="72" t="str">
        <f t="shared" si="33"/>
        <v>1995</v>
      </c>
      <c r="B815" s="72" t="str">
        <f t="shared" si="34"/>
        <v>Dec</v>
      </c>
      <c r="C815" s="74">
        <v>35039</v>
      </c>
      <c r="D815" s="47">
        <v>4.5432100000000002</v>
      </c>
      <c r="E815" s="47">
        <v>4.6419750000000004</v>
      </c>
      <c r="F815" s="47">
        <v>4.4938269999999996</v>
      </c>
      <c r="G815" s="47">
        <v>4.567901</v>
      </c>
      <c r="H815" s="73">
        <v>3.962513</v>
      </c>
      <c r="I815" s="73">
        <v>415300</v>
      </c>
    </row>
    <row r="816" spans="1:9" x14ac:dyDescent="0.3">
      <c r="A816" s="72" t="str">
        <f t="shared" si="33"/>
        <v>1995</v>
      </c>
      <c r="B816" s="72" t="str">
        <f t="shared" si="34"/>
        <v>Dec</v>
      </c>
      <c r="C816" s="74">
        <v>35040</v>
      </c>
      <c r="D816" s="47">
        <v>4.6419750000000004</v>
      </c>
      <c r="E816" s="47">
        <v>4.6419750000000004</v>
      </c>
      <c r="F816" s="47">
        <v>4.3456789999999996</v>
      </c>
      <c r="G816" s="47">
        <v>4.444445</v>
      </c>
      <c r="H816" s="73">
        <v>3.8554170000000001</v>
      </c>
      <c r="I816" s="73">
        <v>200400</v>
      </c>
    </row>
    <row r="817" spans="1:9" x14ac:dyDescent="0.3">
      <c r="A817" s="72" t="str">
        <f t="shared" si="33"/>
        <v>1995</v>
      </c>
      <c r="B817" s="72" t="str">
        <f t="shared" si="34"/>
        <v>Dec</v>
      </c>
      <c r="C817" s="74">
        <v>35041</v>
      </c>
      <c r="D817" s="47">
        <v>4.3456789999999996</v>
      </c>
      <c r="E817" s="47">
        <v>4.444445</v>
      </c>
      <c r="F817" s="47">
        <v>4.2962959999999999</v>
      </c>
      <c r="G817" s="47">
        <v>4.3456789999999996</v>
      </c>
      <c r="H817" s="73">
        <v>3.7697430000000001</v>
      </c>
      <c r="I817" s="73">
        <v>238200</v>
      </c>
    </row>
    <row r="818" spans="1:9" x14ac:dyDescent="0.3">
      <c r="A818" s="72" t="str">
        <f t="shared" si="33"/>
        <v>1995</v>
      </c>
      <c r="B818" s="72" t="str">
        <f t="shared" si="34"/>
        <v>Dec</v>
      </c>
      <c r="C818" s="74">
        <v>35044</v>
      </c>
      <c r="D818" s="47">
        <v>4.2962959999999999</v>
      </c>
      <c r="E818" s="47">
        <v>4.3950610000000001</v>
      </c>
      <c r="F818" s="47">
        <v>4.1481479999999999</v>
      </c>
      <c r="G818" s="47">
        <v>4.2469130000000002</v>
      </c>
      <c r="H818" s="73">
        <v>3.6840660000000001</v>
      </c>
      <c r="I818" s="73">
        <v>238200</v>
      </c>
    </row>
    <row r="819" spans="1:9" x14ac:dyDescent="0.3">
      <c r="A819" s="72" t="str">
        <f t="shared" si="33"/>
        <v>1995</v>
      </c>
      <c r="B819" s="72" t="str">
        <f t="shared" si="34"/>
        <v>Dec</v>
      </c>
      <c r="C819" s="74">
        <v>35045</v>
      </c>
      <c r="D819" s="47">
        <v>4.2962959999999999</v>
      </c>
      <c r="E819" s="47">
        <v>4.2962959999999999</v>
      </c>
      <c r="F819" s="47">
        <v>4.1481479999999999</v>
      </c>
      <c r="G819" s="47">
        <v>4.1481479999999999</v>
      </c>
      <c r="H819" s="73">
        <v>3.5983909999999999</v>
      </c>
      <c r="I819" s="73">
        <v>87000</v>
      </c>
    </row>
    <row r="820" spans="1:9" x14ac:dyDescent="0.3">
      <c r="A820" s="72" t="str">
        <f t="shared" si="33"/>
        <v>1995</v>
      </c>
      <c r="B820" s="72" t="str">
        <f t="shared" si="34"/>
        <v>Dec</v>
      </c>
      <c r="C820" s="74">
        <v>35046</v>
      </c>
      <c r="D820" s="47">
        <v>4.2469130000000002</v>
      </c>
      <c r="E820" s="47">
        <v>4.2469130000000002</v>
      </c>
      <c r="F820" s="47">
        <v>4.0987650000000002</v>
      </c>
      <c r="G820" s="47">
        <v>4.1481479999999999</v>
      </c>
      <c r="H820" s="73">
        <v>3.5983909999999999</v>
      </c>
      <c r="I820" s="73">
        <v>109500</v>
      </c>
    </row>
    <row r="821" spans="1:9" x14ac:dyDescent="0.3">
      <c r="A821" s="72" t="str">
        <f t="shared" si="33"/>
        <v>1995</v>
      </c>
      <c r="B821" s="72" t="str">
        <f t="shared" si="34"/>
        <v>Dec</v>
      </c>
      <c r="C821" s="74">
        <v>35047</v>
      </c>
      <c r="D821" s="47">
        <v>4.0987650000000002</v>
      </c>
      <c r="E821" s="47">
        <v>4.2469130000000002</v>
      </c>
      <c r="F821" s="47">
        <v>4.0987650000000002</v>
      </c>
      <c r="G821" s="47">
        <v>4.1728399999999999</v>
      </c>
      <c r="H821" s="73">
        <v>3.6198090000000001</v>
      </c>
      <c r="I821" s="73">
        <v>376600</v>
      </c>
    </row>
    <row r="822" spans="1:9" x14ac:dyDescent="0.3">
      <c r="A822" s="72" t="str">
        <f t="shared" si="33"/>
        <v>1995</v>
      </c>
      <c r="B822" s="72" t="str">
        <f t="shared" si="34"/>
        <v>Dec</v>
      </c>
      <c r="C822" s="74">
        <v>35048</v>
      </c>
      <c r="D822" s="47">
        <v>4.2469130000000002</v>
      </c>
      <c r="E822" s="47">
        <v>4.3950610000000001</v>
      </c>
      <c r="F822" s="47">
        <v>4.1481479999999999</v>
      </c>
      <c r="G822" s="47">
        <v>4.2962959999999999</v>
      </c>
      <c r="H822" s="73">
        <v>3.7269040000000002</v>
      </c>
      <c r="I822" s="73">
        <v>247000</v>
      </c>
    </row>
    <row r="823" spans="1:9" x14ac:dyDescent="0.3">
      <c r="A823" s="72" t="str">
        <f t="shared" si="33"/>
        <v>1995</v>
      </c>
      <c r="B823" s="72" t="str">
        <f t="shared" si="34"/>
        <v>Dec</v>
      </c>
      <c r="C823" s="74">
        <v>35051</v>
      </c>
      <c r="D823" s="47">
        <v>4.2962959999999999</v>
      </c>
      <c r="E823" s="47">
        <v>4.2962959999999999</v>
      </c>
      <c r="F823" s="47">
        <v>3.9506169999999998</v>
      </c>
      <c r="G823" s="47">
        <v>4.0493829999999997</v>
      </c>
      <c r="H823" s="73">
        <v>3.5127139999999999</v>
      </c>
      <c r="I823" s="73">
        <v>530700</v>
      </c>
    </row>
    <row r="824" spans="1:9" x14ac:dyDescent="0.3">
      <c r="A824" s="72" t="str">
        <f t="shared" si="33"/>
        <v>1995</v>
      </c>
      <c r="B824" s="72" t="str">
        <f t="shared" si="34"/>
        <v>Dec</v>
      </c>
      <c r="C824" s="74">
        <v>35052</v>
      </c>
      <c r="D824" s="47">
        <v>4.0493829999999997</v>
      </c>
      <c r="E824" s="47">
        <v>4.1975309999999997</v>
      </c>
      <c r="F824" s="47">
        <v>4</v>
      </c>
      <c r="G824" s="47">
        <v>4.1975309999999997</v>
      </c>
      <c r="H824" s="73">
        <v>3.641229</v>
      </c>
      <c r="I824" s="73">
        <v>224100</v>
      </c>
    </row>
    <row r="825" spans="1:9" x14ac:dyDescent="0.3">
      <c r="A825" s="72" t="str">
        <f t="shared" si="33"/>
        <v>1995</v>
      </c>
      <c r="B825" s="72" t="str">
        <f t="shared" si="34"/>
        <v>Dec</v>
      </c>
      <c r="C825" s="74">
        <v>35053</v>
      </c>
      <c r="D825" s="47">
        <v>4.1481479999999999</v>
      </c>
      <c r="E825" s="47">
        <v>4.5432100000000002</v>
      </c>
      <c r="F825" s="47">
        <v>4.1481479999999999</v>
      </c>
      <c r="G825" s="47">
        <v>4.4938269999999996</v>
      </c>
      <c r="H825" s="73">
        <v>3.8982559999999999</v>
      </c>
      <c r="I825" s="73">
        <v>589200</v>
      </c>
    </row>
    <row r="826" spans="1:9" x14ac:dyDescent="0.3">
      <c r="A826" s="72" t="str">
        <f t="shared" si="33"/>
        <v>1995</v>
      </c>
      <c r="B826" s="72" t="str">
        <f t="shared" si="34"/>
        <v>Dec</v>
      </c>
      <c r="C826" s="74">
        <v>35054</v>
      </c>
      <c r="D826" s="47">
        <v>4.4938269999999996</v>
      </c>
      <c r="E826" s="47">
        <v>4.4938269999999996</v>
      </c>
      <c r="F826" s="47">
        <v>4.2962959999999999</v>
      </c>
      <c r="G826" s="47">
        <v>4.3456789999999996</v>
      </c>
      <c r="H826" s="73">
        <v>3.7697430000000001</v>
      </c>
      <c r="I826" s="73">
        <v>725800</v>
      </c>
    </row>
    <row r="827" spans="1:9" x14ac:dyDescent="0.3">
      <c r="A827" s="72" t="str">
        <f t="shared" si="33"/>
        <v>1995</v>
      </c>
      <c r="B827" s="72" t="str">
        <f t="shared" si="34"/>
        <v>Dec</v>
      </c>
      <c r="C827" s="74">
        <v>35055</v>
      </c>
      <c r="D827" s="47">
        <v>4.2962959999999999</v>
      </c>
      <c r="E827" s="47">
        <v>4.3456789999999996</v>
      </c>
      <c r="F827" s="47">
        <v>4.1975309999999997</v>
      </c>
      <c r="G827" s="47">
        <v>4.2962959999999999</v>
      </c>
      <c r="H827" s="73">
        <v>3.7269040000000002</v>
      </c>
      <c r="I827" s="73">
        <v>102100</v>
      </c>
    </row>
    <row r="828" spans="1:9" x14ac:dyDescent="0.3">
      <c r="A828" s="72" t="str">
        <f t="shared" si="33"/>
        <v>1995</v>
      </c>
      <c r="B828" s="72" t="str">
        <f t="shared" si="34"/>
        <v>Dec</v>
      </c>
      <c r="C828" s="74">
        <v>35059</v>
      </c>
      <c r="D828" s="47">
        <v>4.3456789999999996</v>
      </c>
      <c r="E828" s="47">
        <v>4.3456789999999996</v>
      </c>
      <c r="F828" s="47">
        <v>4.1975309999999997</v>
      </c>
      <c r="G828" s="47">
        <v>4.3456789999999996</v>
      </c>
      <c r="H828" s="73">
        <v>3.7697430000000001</v>
      </c>
      <c r="I828" s="73">
        <v>168900</v>
      </c>
    </row>
    <row r="829" spans="1:9" x14ac:dyDescent="0.3">
      <c r="A829" s="72" t="str">
        <f t="shared" si="33"/>
        <v>1995</v>
      </c>
      <c r="B829" s="72" t="str">
        <f t="shared" si="34"/>
        <v>Dec</v>
      </c>
      <c r="C829" s="74">
        <v>35060</v>
      </c>
      <c r="D829" s="47">
        <v>4.2962959999999999</v>
      </c>
      <c r="E829" s="47">
        <v>4.3209879999999998</v>
      </c>
      <c r="F829" s="47">
        <v>4.1975309999999997</v>
      </c>
      <c r="G829" s="47">
        <v>4.2469130000000002</v>
      </c>
      <c r="H829" s="73">
        <v>3.6840660000000001</v>
      </c>
      <c r="I829" s="73">
        <v>299700</v>
      </c>
    </row>
    <row r="830" spans="1:9" x14ac:dyDescent="0.3">
      <c r="A830" s="72" t="str">
        <f t="shared" si="33"/>
        <v>1995</v>
      </c>
      <c r="B830" s="72" t="str">
        <f t="shared" si="34"/>
        <v>Dec</v>
      </c>
      <c r="C830" s="74">
        <v>35061</v>
      </c>
      <c r="D830" s="47">
        <v>4.3456789999999996</v>
      </c>
      <c r="E830" s="47">
        <v>4.3456789999999996</v>
      </c>
      <c r="F830" s="47">
        <v>4.2469130000000002</v>
      </c>
      <c r="G830" s="47">
        <v>4.2469130000000002</v>
      </c>
      <c r="H830" s="73">
        <v>3.6840660000000001</v>
      </c>
      <c r="I830" s="73">
        <v>76900</v>
      </c>
    </row>
    <row r="831" spans="1:9" x14ac:dyDescent="0.3">
      <c r="A831" s="72" t="str">
        <f t="shared" si="33"/>
        <v>1995</v>
      </c>
      <c r="B831" s="72" t="str">
        <f t="shared" si="34"/>
        <v>Dec</v>
      </c>
      <c r="C831" s="74">
        <v>35062</v>
      </c>
      <c r="D831" s="47">
        <v>4.3456789999999996</v>
      </c>
      <c r="E831" s="47">
        <v>4.3456789999999996</v>
      </c>
      <c r="F831" s="47">
        <v>4.1975309999999997</v>
      </c>
      <c r="G831" s="47">
        <v>4.2469130000000002</v>
      </c>
      <c r="H831" s="73">
        <v>3.6840660000000001</v>
      </c>
      <c r="I831" s="73">
        <v>275400</v>
      </c>
    </row>
    <row r="832" spans="1:9" x14ac:dyDescent="0.3">
      <c r="A832" s="72" t="str">
        <f t="shared" si="33"/>
        <v>1996</v>
      </c>
      <c r="B832" s="72" t="str">
        <f t="shared" si="34"/>
        <v>Jan</v>
      </c>
      <c r="C832" s="74">
        <v>35066</v>
      </c>
      <c r="D832" s="47">
        <v>4.2469130000000002</v>
      </c>
      <c r="E832" s="47">
        <v>4.2962959999999999</v>
      </c>
      <c r="F832" s="47">
        <v>4.1975309999999997</v>
      </c>
      <c r="G832" s="47">
        <v>4.2962959999999999</v>
      </c>
      <c r="H832" s="73">
        <v>3.7269040000000002</v>
      </c>
      <c r="I832" s="73">
        <v>139900</v>
      </c>
    </row>
    <row r="833" spans="1:9" x14ac:dyDescent="0.3">
      <c r="A833" s="72" t="str">
        <f t="shared" si="33"/>
        <v>1996</v>
      </c>
      <c r="B833" s="72" t="str">
        <f t="shared" si="34"/>
        <v>Jan</v>
      </c>
      <c r="C833" s="74">
        <v>35067</v>
      </c>
      <c r="D833" s="47">
        <v>4.1975309999999997</v>
      </c>
      <c r="E833" s="47">
        <v>4.3950610000000001</v>
      </c>
      <c r="F833" s="47">
        <v>4.1975309999999997</v>
      </c>
      <c r="G833" s="47">
        <v>4.2469130000000002</v>
      </c>
      <c r="H833" s="73">
        <v>3.6840660000000001</v>
      </c>
      <c r="I833" s="73">
        <v>370500</v>
      </c>
    </row>
    <row r="834" spans="1:9" x14ac:dyDescent="0.3">
      <c r="A834" s="72" t="str">
        <f t="shared" si="33"/>
        <v>1996</v>
      </c>
      <c r="B834" s="72" t="str">
        <f t="shared" si="34"/>
        <v>Jan</v>
      </c>
      <c r="C834" s="74">
        <v>35068</v>
      </c>
      <c r="D834" s="47">
        <v>4.3950610000000001</v>
      </c>
      <c r="E834" s="47">
        <v>4.3950610000000001</v>
      </c>
      <c r="F834" s="47">
        <v>4.2469130000000002</v>
      </c>
      <c r="G834" s="47">
        <v>4.3950610000000001</v>
      </c>
      <c r="H834" s="73">
        <v>3.8125810000000002</v>
      </c>
      <c r="I834" s="73">
        <v>1854900</v>
      </c>
    </row>
    <row r="835" spans="1:9" x14ac:dyDescent="0.3">
      <c r="A835" s="72" t="str">
        <f t="shared" ref="A835:A898" si="35">TEXT(C835,"YYYY")</f>
        <v>1996</v>
      </c>
      <c r="B835" s="72" t="str">
        <f t="shared" ref="B835:B898" si="36">TEXT(C835,"MMM")</f>
        <v>Jan</v>
      </c>
      <c r="C835" s="74">
        <v>35069</v>
      </c>
      <c r="D835" s="47">
        <v>4.3950610000000001</v>
      </c>
      <c r="E835" s="47">
        <v>4.3950610000000001</v>
      </c>
      <c r="F835" s="47">
        <v>4.1975309999999997</v>
      </c>
      <c r="G835" s="47">
        <v>4.2469130000000002</v>
      </c>
      <c r="H835" s="73">
        <v>3.6840660000000001</v>
      </c>
      <c r="I835" s="73">
        <v>217900</v>
      </c>
    </row>
    <row r="836" spans="1:9" x14ac:dyDescent="0.3">
      <c r="A836" s="72" t="str">
        <f t="shared" si="35"/>
        <v>1996</v>
      </c>
      <c r="B836" s="72" t="str">
        <f t="shared" si="36"/>
        <v>Jan</v>
      </c>
      <c r="C836" s="74">
        <v>35072</v>
      </c>
      <c r="D836" s="47">
        <v>4.2962959999999999</v>
      </c>
      <c r="E836" s="47">
        <v>4.2962959999999999</v>
      </c>
      <c r="F836" s="47">
        <v>4.1481479999999999</v>
      </c>
      <c r="G836" s="47">
        <v>4.2962959999999999</v>
      </c>
      <c r="H836" s="73">
        <v>3.7269040000000002</v>
      </c>
      <c r="I836" s="73">
        <v>31600</v>
      </c>
    </row>
    <row r="837" spans="1:9" x14ac:dyDescent="0.3">
      <c r="A837" s="72" t="str">
        <f t="shared" si="35"/>
        <v>1996</v>
      </c>
      <c r="B837" s="72" t="str">
        <f t="shared" si="36"/>
        <v>Jan</v>
      </c>
      <c r="C837" s="74">
        <v>35073</v>
      </c>
      <c r="D837" s="47">
        <v>4.1481479999999999</v>
      </c>
      <c r="E837" s="47">
        <v>4.2962959999999999</v>
      </c>
      <c r="F837" s="47">
        <v>4.1481479999999999</v>
      </c>
      <c r="G837" s="47">
        <v>4.2469130000000002</v>
      </c>
      <c r="H837" s="73">
        <v>3.6840660000000001</v>
      </c>
      <c r="I837" s="73">
        <v>90000</v>
      </c>
    </row>
    <row r="838" spans="1:9" x14ac:dyDescent="0.3">
      <c r="A838" s="72" t="str">
        <f t="shared" si="35"/>
        <v>1996</v>
      </c>
      <c r="B838" s="72" t="str">
        <f t="shared" si="36"/>
        <v>Jan</v>
      </c>
      <c r="C838" s="74">
        <v>35074</v>
      </c>
      <c r="D838" s="47">
        <v>4.1481479999999999</v>
      </c>
      <c r="E838" s="47">
        <v>4.2469130000000002</v>
      </c>
      <c r="F838" s="47">
        <v>4.0987650000000002</v>
      </c>
      <c r="G838" s="47">
        <v>4.1481479999999999</v>
      </c>
      <c r="H838" s="73">
        <v>3.5983909999999999</v>
      </c>
      <c r="I838" s="73">
        <v>128400</v>
      </c>
    </row>
    <row r="839" spans="1:9" x14ac:dyDescent="0.3">
      <c r="A839" s="72" t="str">
        <f t="shared" si="35"/>
        <v>1996</v>
      </c>
      <c r="B839" s="72" t="str">
        <f t="shared" si="36"/>
        <v>Jan</v>
      </c>
      <c r="C839" s="74">
        <v>35075</v>
      </c>
      <c r="D839" s="47">
        <v>4.1975309999999997</v>
      </c>
      <c r="E839" s="47">
        <v>4.444445</v>
      </c>
      <c r="F839" s="47">
        <v>4.1481479999999999</v>
      </c>
      <c r="G839" s="47">
        <v>4.3950610000000001</v>
      </c>
      <c r="H839" s="73">
        <v>3.8125810000000002</v>
      </c>
      <c r="I839" s="73">
        <v>1387000</v>
      </c>
    </row>
    <row r="840" spans="1:9" x14ac:dyDescent="0.3">
      <c r="A840" s="72" t="str">
        <f t="shared" si="35"/>
        <v>1996</v>
      </c>
      <c r="B840" s="72" t="str">
        <f t="shared" si="36"/>
        <v>Jan</v>
      </c>
      <c r="C840" s="74">
        <v>35076</v>
      </c>
      <c r="D840" s="47">
        <v>4.3950610000000001</v>
      </c>
      <c r="E840" s="47">
        <v>4.3950610000000001</v>
      </c>
      <c r="F840" s="47">
        <v>4.1481479999999999</v>
      </c>
      <c r="G840" s="47">
        <v>4.2962959999999999</v>
      </c>
      <c r="H840" s="73">
        <v>3.7269040000000002</v>
      </c>
      <c r="I840" s="73">
        <v>470700</v>
      </c>
    </row>
    <row r="841" spans="1:9" x14ac:dyDescent="0.3">
      <c r="A841" s="72" t="str">
        <f t="shared" si="35"/>
        <v>1996</v>
      </c>
      <c r="B841" s="72" t="str">
        <f t="shared" si="36"/>
        <v>Jan</v>
      </c>
      <c r="C841" s="74">
        <v>35079</v>
      </c>
      <c r="D841" s="47">
        <v>4.2962959999999999</v>
      </c>
      <c r="E841" s="47">
        <v>4.2962959999999999</v>
      </c>
      <c r="F841" s="47">
        <v>4.1975309999999997</v>
      </c>
      <c r="G841" s="47">
        <v>4.1975309999999997</v>
      </c>
      <c r="H841" s="73">
        <v>3.641229</v>
      </c>
      <c r="I841" s="73">
        <v>152700</v>
      </c>
    </row>
    <row r="842" spans="1:9" x14ac:dyDescent="0.3">
      <c r="A842" s="72" t="str">
        <f t="shared" si="35"/>
        <v>1996</v>
      </c>
      <c r="B842" s="72" t="str">
        <f t="shared" si="36"/>
        <v>Jan</v>
      </c>
      <c r="C842" s="74">
        <v>35080</v>
      </c>
      <c r="D842" s="47">
        <v>4.2469130000000002</v>
      </c>
      <c r="E842" s="47">
        <v>4.2469130000000002</v>
      </c>
      <c r="F842" s="47">
        <v>4.1481479999999999</v>
      </c>
      <c r="G842" s="47">
        <v>4.1975309999999997</v>
      </c>
      <c r="H842" s="73">
        <v>3.641229</v>
      </c>
      <c r="I842" s="73">
        <v>234900</v>
      </c>
    </row>
    <row r="843" spans="1:9" x14ac:dyDescent="0.3">
      <c r="A843" s="72" t="str">
        <f t="shared" si="35"/>
        <v>1996</v>
      </c>
      <c r="B843" s="72" t="str">
        <f t="shared" si="36"/>
        <v>Jan</v>
      </c>
      <c r="C843" s="74">
        <v>35081</v>
      </c>
      <c r="D843" s="47">
        <v>4.1975309999999997</v>
      </c>
      <c r="E843" s="47">
        <v>4.1975309999999997</v>
      </c>
      <c r="F843" s="47">
        <v>4</v>
      </c>
      <c r="G843" s="47">
        <v>4.1481479999999999</v>
      </c>
      <c r="H843" s="73">
        <v>3.5983909999999999</v>
      </c>
      <c r="I843" s="73">
        <v>145800</v>
      </c>
    </row>
    <row r="844" spans="1:9" x14ac:dyDescent="0.3">
      <c r="A844" s="72" t="str">
        <f t="shared" si="35"/>
        <v>1996</v>
      </c>
      <c r="B844" s="72" t="str">
        <f t="shared" si="36"/>
        <v>Jan</v>
      </c>
      <c r="C844" s="74">
        <v>35082</v>
      </c>
      <c r="D844" s="47">
        <v>4.1481479999999999</v>
      </c>
      <c r="E844" s="47">
        <v>4.1975309999999997</v>
      </c>
      <c r="F844" s="47">
        <v>4.0493829999999997</v>
      </c>
      <c r="G844" s="47">
        <v>4.0987650000000002</v>
      </c>
      <c r="H844" s="73">
        <v>3.555552</v>
      </c>
      <c r="I844" s="73">
        <v>100000</v>
      </c>
    </row>
    <row r="845" spans="1:9" x14ac:dyDescent="0.3">
      <c r="A845" s="72" t="str">
        <f t="shared" si="35"/>
        <v>1996</v>
      </c>
      <c r="B845" s="72" t="str">
        <f t="shared" si="36"/>
        <v>Jan</v>
      </c>
      <c r="C845" s="74">
        <v>35083</v>
      </c>
      <c r="D845" s="47">
        <v>4.1975309999999997</v>
      </c>
      <c r="E845" s="47">
        <v>4.1975309999999997</v>
      </c>
      <c r="F845" s="47">
        <v>4.0987650000000002</v>
      </c>
      <c r="G845" s="47">
        <v>4.1975309999999997</v>
      </c>
      <c r="H845" s="73">
        <v>3.641229</v>
      </c>
      <c r="I845" s="73">
        <v>49500</v>
      </c>
    </row>
    <row r="846" spans="1:9" x14ac:dyDescent="0.3">
      <c r="A846" s="72" t="str">
        <f t="shared" si="35"/>
        <v>1996</v>
      </c>
      <c r="B846" s="72" t="str">
        <f t="shared" si="36"/>
        <v>Jan</v>
      </c>
      <c r="C846" s="74">
        <v>35086</v>
      </c>
      <c r="D846" s="47">
        <v>4.1975309999999997</v>
      </c>
      <c r="E846" s="47">
        <v>4.3456789999999996</v>
      </c>
      <c r="F846" s="47">
        <v>4.1481479999999999</v>
      </c>
      <c r="G846" s="47">
        <v>4.2716050000000001</v>
      </c>
      <c r="H846" s="73">
        <v>3.7054849999999999</v>
      </c>
      <c r="I846" s="73">
        <v>363300</v>
      </c>
    </row>
    <row r="847" spans="1:9" x14ac:dyDescent="0.3">
      <c r="A847" s="72" t="str">
        <f t="shared" si="35"/>
        <v>1996</v>
      </c>
      <c r="B847" s="72" t="str">
        <f t="shared" si="36"/>
        <v>Jan</v>
      </c>
      <c r="C847" s="74">
        <v>35087</v>
      </c>
      <c r="D847" s="47">
        <v>4.2962959999999999</v>
      </c>
      <c r="E847" s="47">
        <v>4.3456789999999996</v>
      </c>
      <c r="F847" s="47">
        <v>4.2469130000000002</v>
      </c>
      <c r="G847" s="47">
        <v>4.3456789999999996</v>
      </c>
      <c r="H847" s="73">
        <v>3.7697430000000001</v>
      </c>
      <c r="I847" s="73">
        <v>190300</v>
      </c>
    </row>
    <row r="848" spans="1:9" x14ac:dyDescent="0.3">
      <c r="A848" s="72" t="str">
        <f t="shared" si="35"/>
        <v>1996</v>
      </c>
      <c r="B848" s="72" t="str">
        <f t="shared" si="36"/>
        <v>Jan</v>
      </c>
      <c r="C848" s="74">
        <v>35088</v>
      </c>
      <c r="D848" s="47">
        <v>4.419753</v>
      </c>
      <c r="E848" s="47">
        <v>4.444445</v>
      </c>
      <c r="F848" s="47">
        <v>4.3456789999999996</v>
      </c>
      <c r="G848" s="47">
        <v>4.3580249999999996</v>
      </c>
      <c r="H848" s="73">
        <v>3.7804519999999999</v>
      </c>
      <c r="I848" s="73">
        <v>843700</v>
      </c>
    </row>
    <row r="849" spans="1:9" x14ac:dyDescent="0.3">
      <c r="A849" s="72" t="str">
        <f t="shared" si="35"/>
        <v>1996</v>
      </c>
      <c r="B849" s="72" t="str">
        <f t="shared" si="36"/>
        <v>Jan</v>
      </c>
      <c r="C849" s="74">
        <v>35089</v>
      </c>
      <c r="D849" s="47">
        <v>4.3950610000000001</v>
      </c>
      <c r="E849" s="47">
        <v>4.3950610000000001</v>
      </c>
      <c r="F849" s="47">
        <v>4.1481479999999999</v>
      </c>
      <c r="G849" s="47">
        <v>4.2469130000000002</v>
      </c>
      <c r="H849" s="73">
        <v>3.6840660000000001</v>
      </c>
      <c r="I849" s="73">
        <v>409200</v>
      </c>
    </row>
    <row r="850" spans="1:9" x14ac:dyDescent="0.3">
      <c r="A850" s="72" t="str">
        <f t="shared" si="35"/>
        <v>1996</v>
      </c>
      <c r="B850" s="72" t="str">
        <f t="shared" si="36"/>
        <v>Jan</v>
      </c>
      <c r="C850" s="74">
        <v>35090</v>
      </c>
      <c r="D850" s="47">
        <v>4.2469130000000002</v>
      </c>
      <c r="E850" s="47">
        <v>4.2962959999999999</v>
      </c>
      <c r="F850" s="47">
        <v>4.1481479999999999</v>
      </c>
      <c r="G850" s="47">
        <v>4.2962959999999999</v>
      </c>
      <c r="H850" s="73">
        <v>3.7269040000000002</v>
      </c>
      <c r="I850" s="73">
        <v>147100</v>
      </c>
    </row>
    <row r="851" spans="1:9" x14ac:dyDescent="0.3">
      <c r="A851" s="72" t="str">
        <f t="shared" si="35"/>
        <v>1996</v>
      </c>
      <c r="B851" s="72" t="str">
        <f t="shared" si="36"/>
        <v>Jan</v>
      </c>
      <c r="C851" s="74">
        <v>35093</v>
      </c>
      <c r="D851" s="47">
        <v>4.2962959999999999</v>
      </c>
      <c r="E851" s="47">
        <v>4.444445</v>
      </c>
      <c r="F851" s="47">
        <v>4.1975309999999997</v>
      </c>
      <c r="G851" s="47">
        <v>4.444445</v>
      </c>
      <c r="H851" s="73">
        <v>3.8554170000000001</v>
      </c>
      <c r="I851" s="73">
        <v>879000</v>
      </c>
    </row>
    <row r="852" spans="1:9" x14ac:dyDescent="0.3">
      <c r="A852" s="72" t="str">
        <f t="shared" si="35"/>
        <v>1996</v>
      </c>
      <c r="B852" s="72" t="str">
        <f t="shared" si="36"/>
        <v>Jan</v>
      </c>
      <c r="C852" s="74">
        <v>35094</v>
      </c>
      <c r="D852" s="47">
        <v>4.444445</v>
      </c>
      <c r="E852" s="47">
        <v>4.5925929999999999</v>
      </c>
      <c r="F852" s="47">
        <v>4.3950610000000001</v>
      </c>
      <c r="G852" s="47">
        <v>4.5185180000000003</v>
      </c>
      <c r="H852" s="73">
        <v>3.9196749999999998</v>
      </c>
      <c r="I852" s="73">
        <v>154000</v>
      </c>
    </row>
    <row r="853" spans="1:9" x14ac:dyDescent="0.3">
      <c r="A853" s="72" t="str">
        <f t="shared" si="35"/>
        <v>1996</v>
      </c>
      <c r="B853" s="72" t="str">
        <f t="shared" si="36"/>
        <v>Jan</v>
      </c>
      <c r="C853" s="74">
        <v>35095</v>
      </c>
      <c r="D853" s="47">
        <v>4.5925929999999999</v>
      </c>
      <c r="E853" s="47">
        <v>4.7901230000000004</v>
      </c>
      <c r="F853" s="47">
        <v>4.444445</v>
      </c>
      <c r="G853" s="47">
        <v>4.5432100000000002</v>
      </c>
      <c r="H853" s="73">
        <v>3.9410949999999998</v>
      </c>
      <c r="I853" s="73">
        <v>669100</v>
      </c>
    </row>
    <row r="854" spans="1:9" x14ac:dyDescent="0.3">
      <c r="A854" s="72" t="str">
        <f t="shared" si="35"/>
        <v>1996</v>
      </c>
      <c r="B854" s="72" t="str">
        <f t="shared" si="36"/>
        <v>Feb</v>
      </c>
      <c r="C854" s="74">
        <v>35096</v>
      </c>
      <c r="D854" s="47">
        <v>4.5925929999999999</v>
      </c>
      <c r="E854" s="47">
        <v>4.6419750000000004</v>
      </c>
      <c r="F854" s="47">
        <v>4.4938269999999996</v>
      </c>
      <c r="G854" s="47">
        <v>4.5185180000000003</v>
      </c>
      <c r="H854" s="73">
        <v>3.9196749999999998</v>
      </c>
      <c r="I854" s="73">
        <v>340300</v>
      </c>
    </row>
    <row r="855" spans="1:9" x14ac:dyDescent="0.3">
      <c r="A855" s="72" t="str">
        <f t="shared" si="35"/>
        <v>1996</v>
      </c>
      <c r="B855" s="72" t="str">
        <f t="shared" si="36"/>
        <v>Feb</v>
      </c>
      <c r="C855" s="74">
        <v>35097</v>
      </c>
      <c r="D855" s="47">
        <v>4.4938269999999996</v>
      </c>
      <c r="E855" s="47">
        <v>4.6419750000000004</v>
      </c>
      <c r="F855" s="47">
        <v>4.4938269999999996</v>
      </c>
      <c r="G855" s="47">
        <v>4.4938269999999996</v>
      </c>
      <c r="H855" s="73">
        <v>3.8982559999999999</v>
      </c>
      <c r="I855" s="73">
        <v>643900</v>
      </c>
    </row>
    <row r="856" spans="1:9" x14ac:dyDescent="0.3">
      <c r="A856" s="72" t="str">
        <f t="shared" si="35"/>
        <v>1996</v>
      </c>
      <c r="B856" s="72" t="str">
        <f t="shared" si="36"/>
        <v>Feb</v>
      </c>
      <c r="C856" s="74">
        <v>35100</v>
      </c>
      <c r="D856" s="47">
        <v>4.4938269999999996</v>
      </c>
      <c r="E856" s="47">
        <v>4.6419750000000004</v>
      </c>
      <c r="F856" s="47">
        <v>4.4938269999999996</v>
      </c>
      <c r="G856" s="47">
        <v>4.567901</v>
      </c>
      <c r="H856" s="73">
        <v>3.962513</v>
      </c>
      <c r="I856" s="73">
        <v>304600</v>
      </c>
    </row>
    <row r="857" spans="1:9" x14ac:dyDescent="0.3">
      <c r="A857" s="72" t="str">
        <f t="shared" si="35"/>
        <v>1996</v>
      </c>
      <c r="B857" s="72" t="str">
        <f t="shared" si="36"/>
        <v>Feb</v>
      </c>
      <c r="C857" s="74">
        <v>35101</v>
      </c>
      <c r="D857" s="47">
        <v>4.6419750000000004</v>
      </c>
      <c r="E857" s="47">
        <v>4.6913580000000001</v>
      </c>
      <c r="F857" s="47">
        <v>4.5925929999999999</v>
      </c>
      <c r="G857" s="47">
        <v>4.5925929999999999</v>
      </c>
      <c r="H857" s="73">
        <v>3.9839329999999999</v>
      </c>
      <c r="I857" s="73">
        <v>385600</v>
      </c>
    </row>
    <row r="858" spans="1:9" x14ac:dyDescent="0.3">
      <c r="A858" s="72" t="str">
        <f t="shared" si="35"/>
        <v>1996</v>
      </c>
      <c r="B858" s="72" t="str">
        <f t="shared" si="36"/>
        <v>Feb</v>
      </c>
      <c r="C858" s="74">
        <v>35102</v>
      </c>
      <c r="D858" s="47">
        <v>4.6913580000000001</v>
      </c>
      <c r="E858" s="47">
        <v>4.6913580000000001</v>
      </c>
      <c r="F858" s="47">
        <v>4.5432100000000002</v>
      </c>
      <c r="G858" s="47">
        <v>4.6419750000000004</v>
      </c>
      <c r="H858" s="73">
        <v>4.02677</v>
      </c>
      <c r="I858" s="73">
        <v>378000</v>
      </c>
    </row>
    <row r="859" spans="1:9" x14ac:dyDescent="0.3">
      <c r="A859" s="72" t="str">
        <f t="shared" si="35"/>
        <v>1996</v>
      </c>
      <c r="B859" s="72" t="str">
        <f t="shared" si="36"/>
        <v>Feb</v>
      </c>
      <c r="C859" s="74">
        <v>35103</v>
      </c>
      <c r="D859" s="47">
        <v>4.6419750000000004</v>
      </c>
      <c r="E859" s="47">
        <v>4.6419750000000004</v>
      </c>
      <c r="F859" s="47">
        <v>4.5432100000000002</v>
      </c>
      <c r="G859" s="47">
        <v>4.5925929999999999</v>
      </c>
      <c r="H859" s="73">
        <v>3.9839329999999999</v>
      </c>
      <c r="I859" s="73">
        <v>224700</v>
      </c>
    </row>
    <row r="860" spans="1:9" x14ac:dyDescent="0.3">
      <c r="A860" s="72" t="str">
        <f t="shared" si="35"/>
        <v>1996</v>
      </c>
      <c r="B860" s="72" t="str">
        <f t="shared" si="36"/>
        <v>Feb</v>
      </c>
      <c r="C860" s="74">
        <v>35104</v>
      </c>
      <c r="D860" s="47">
        <v>4.6419750000000004</v>
      </c>
      <c r="E860" s="47">
        <v>4.6419750000000004</v>
      </c>
      <c r="F860" s="47">
        <v>4.5432100000000002</v>
      </c>
      <c r="G860" s="47">
        <v>4.6419750000000004</v>
      </c>
      <c r="H860" s="73">
        <v>4.02677</v>
      </c>
      <c r="I860" s="73">
        <v>504400</v>
      </c>
    </row>
    <row r="861" spans="1:9" x14ac:dyDescent="0.3">
      <c r="A861" s="72" t="str">
        <f t="shared" si="35"/>
        <v>1996</v>
      </c>
      <c r="B861" s="72" t="str">
        <f t="shared" si="36"/>
        <v>Feb</v>
      </c>
      <c r="C861" s="74">
        <v>35107</v>
      </c>
      <c r="D861" s="47">
        <v>4.5432100000000002</v>
      </c>
      <c r="E861" s="47">
        <v>4.7901230000000004</v>
      </c>
      <c r="F861" s="47">
        <v>4.5432100000000002</v>
      </c>
      <c r="G861" s="47">
        <v>4.6913580000000001</v>
      </c>
      <c r="H861" s="73">
        <v>4.0696099999999999</v>
      </c>
      <c r="I861" s="73">
        <v>347100</v>
      </c>
    </row>
    <row r="862" spans="1:9" x14ac:dyDescent="0.3">
      <c r="A862" s="72" t="str">
        <f t="shared" si="35"/>
        <v>1996</v>
      </c>
      <c r="B862" s="72" t="str">
        <f t="shared" si="36"/>
        <v>Feb</v>
      </c>
      <c r="C862" s="74">
        <v>35108</v>
      </c>
      <c r="D862" s="47">
        <v>4.6913580000000001</v>
      </c>
      <c r="E862" s="47">
        <v>4.8888889999999998</v>
      </c>
      <c r="F862" s="47">
        <v>4.6419750000000004</v>
      </c>
      <c r="G862" s="47">
        <v>4.7407409999999999</v>
      </c>
      <c r="H862" s="73">
        <v>4.1124460000000003</v>
      </c>
      <c r="I862" s="73">
        <v>481900</v>
      </c>
    </row>
    <row r="863" spans="1:9" x14ac:dyDescent="0.3">
      <c r="A863" s="72" t="str">
        <f t="shared" si="35"/>
        <v>1996</v>
      </c>
      <c r="B863" s="72" t="str">
        <f t="shared" si="36"/>
        <v>Feb</v>
      </c>
      <c r="C863" s="74">
        <v>35109</v>
      </c>
      <c r="D863" s="47">
        <v>4.7901230000000004</v>
      </c>
      <c r="E863" s="47">
        <v>4.8888889999999998</v>
      </c>
      <c r="F863" s="47">
        <v>4.7407409999999999</v>
      </c>
      <c r="G863" s="47">
        <v>4.8395060000000001</v>
      </c>
      <c r="H863" s="73">
        <v>4.1981219999999997</v>
      </c>
      <c r="I863" s="73">
        <v>270600</v>
      </c>
    </row>
    <row r="864" spans="1:9" x14ac:dyDescent="0.3">
      <c r="A864" s="72" t="str">
        <f t="shared" si="35"/>
        <v>1996</v>
      </c>
      <c r="B864" s="72" t="str">
        <f t="shared" si="36"/>
        <v>Feb</v>
      </c>
      <c r="C864" s="74">
        <v>35110</v>
      </c>
      <c r="D864" s="47">
        <v>4.8395060000000001</v>
      </c>
      <c r="E864" s="47">
        <v>5.2098769999999996</v>
      </c>
      <c r="F864" s="47">
        <v>4.7407409999999999</v>
      </c>
      <c r="G864" s="47">
        <v>5.135802</v>
      </c>
      <c r="H864" s="73">
        <v>4.4551499999999997</v>
      </c>
      <c r="I864" s="73">
        <v>1003600</v>
      </c>
    </row>
    <row r="865" spans="1:9" x14ac:dyDescent="0.3">
      <c r="A865" s="72" t="str">
        <f t="shared" si="35"/>
        <v>1996</v>
      </c>
      <c r="B865" s="72" t="str">
        <f t="shared" si="36"/>
        <v>Feb</v>
      </c>
      <c r="C865" s="74">
        <v>35111</v>
      </c>
      <c r="D865" s="47">
        <v>5.135802</v>
      </c>
      <c r="E865" s="47">
        <v>5.3086419999999999</v>
      </c>
      <c r="F865" s="47">
        <v>5.0370369999999998</v>
      </c>
      <c r="G865" s="47">
        <v>5.2839510000000001</v>
      </c>
      <c r="H865" s="73">
        <v>4.5836639999999997</v>
      </c>
      <c r="I865" s="73">
        <v>874000</v>
      </c>
    </row>
    <row r="866" spans="1:9" x14ac:dyDescent="0.3">
      <c r="A866" s="72" t="str">
        <f t="shared" si="35"/>
        <v>1996</v>
      </c>
      <c r="B866" s="72" t="str">
        <f t="shared" si="36"/>
        <v>Feb</v>
      </c>
      <c r="C866" s="74">
        <v>35115</v>
      </c>
      <c r="D866" s="47">
        <v>5.1851849999999997</v>
      </c>
      <c r="E866" s="47">
        <v>5.3827160000000003</v>
      </c>
      <c r="F866" s="47">
        <v>5.0864200000000004</v>
      </c>
      <c r="G866" s="47">
        <v>5.2345680000000003</v>
      </c>
      <c r="H866" s="73">
        <v>4.5408249999999999</v>
      </c>
      <c r="I866" s="73">
        <v>759300</v>
      </c>
    </row>
    <row r="867" spans="1:9" x14ac:dyDescent="0.3">
      <c r="A867" s="72" t="str">
        <f t="shared" si="35"/>
        <v>1996</v>
      </c>
      <c r="B867" s="72" t="str">
        <f t="shared" si="36"/>
        <v>Feb</v>
      </c>
      <c r="C867" s="74">
        <v>35116</v>
      </c>
      <c r="D867" s="47">
        <v>5.2345680000000003</v>
      </c>
      <c r="E867" s="47">
        <v>5.2839510000000001</v>
      </c>
      <c r="F867" s="47">
        <v>5.1851849999999997</v>
      </c>
      <c r="G867" s="47">
        <v>5.2345680000000003</v>
      </c>
      <c r="H867" s="73">
        <v>4.5408249999999999</v>
      </c>
      <c r="I867" s="73">
        <v>427200</v>
      </c>
    </row>
    <row r="868" spans="1:9" x14ac:dyDescent="0.3">
      <c r="A868" s="72" t="str">
        <f t="shared" si="35"/>
        <v>1996</v>
      </c>
      <c r="B868" s="72" t="str">
        <f t="shared" si="36"/>
        <v>Feb</v>
      </c>
      <c r="C868" s="74">
        <v>35117</v>
      </c>
      <c r="D868" s="47">
        <v>5.3333329999999997</v>
      </c>
      <c r="E868" s="47">
        <v>5.3827160000000003</v>
      </c>
      <c r="F868" s="47">
        <v>5.2345680000000003</v>
      </c>
      <c r="G868" s="47">
        <v>5.3086419999999999</v>
      </c>
      <c r="H868" s="73">
        <v>4.6050829999999996</v>
      </c>
      <c r="I868" s="73">
        <v>405100</v>
      </c>
    </row>
    <row r="869" spans="1:9" x14ac:dyDescent="0.3">
      <c r="A869" s="72" t="str">
        <f t="shared" si="35"/>
        <v>1996</v>
      </c>
      <c r="B869" s="72" t="str">
        <f t="shared" si="36"/>
        <v>Feb</v>
      </c>
      <c r="C869" s="74">
        <v>35118</v>
      </c>
      <c r="D869" s="47">
        <v>4.987654</v>
      </c>
      <c r="E869" s="47">
        <v>5.1851849999999997</v>
      </c>
      <c r="F869" s="47">
        <v>4.7407409999999999</v>
      </c>
      <c r="G869" s="47">
        <v>4.8888889999999998</v>
      </c>
      <c r="H869" s="73">
        <v>4.2409619999999997</v>
      </c>
      <c r="I869" s="73">
        <v>2121000</v>
      </c>
    </row>
    <row r="870" spans="1:9" x14ac:dyDescent="0.3">
      <c r="A870" s="72" t="str">
        <f t="shared" si="35"/>
        <v>1996</v>
      </c>
      <c r="B870" s="72" t="str">
        <f t="shared" si="36"/>
        <v>Feb</v>
      </c>
      <c r="C870" s="74">
        <v>35121</v>
      </c>
      <c r="D870" s="47">
        <v>4.8395060000000001</v>
      </c>
      <c r="E870" s="47">
        <v>4.8888889999999998</v>
      </c>
      <c r="F870" s="47">
        <v>4.7407409999999999</v>
      </c>
      <c r="G870" s="47">
        <v>4.8395060000000001</v>
      </c>
      <c r="H870" s="73">
        <v>4.1981219999999997</v>
      </c>
      <c r="I870" s="73">
        <v>458500</v>
      </c>
    </row>
    <row r="871" spans="1:9" x14ac:dyDescent="0.3">
      <c r="A871" s="72" t="str">
        <f t="shared" si="35"/>
        <v>1996</v>
      </c>
      <c r="B871" s="72" t="str">
        <f t="shared" si="36"/>
        <v>Feb</v>
      </c>
      <c r="C871" s="74">
        <v>35122</v>
      </c>
      <c r="D871" s="47">
        <v>4.8395060000000001</v>
      </c>
      <c r="E871" s="47">
        <v>4.8395060000000001</v>
      </c>
      <c r="F871" s="47">
        <v>4.6913580000000001</v>
      </c>
      <c r="G871" s="47">
        <v>4.6913580000000001</v>
      </c>
      <c r="H871" s="73">
        <v>4.0696099999999999</v>
      </c>
      <c r="I871" s="73">
        <v>477100</v>
      </c>
    </row>
    <row r="872" spans="1:9" x14ac:dyDescent="0.3">
      <c r="A872" s="72" t="str">
        <f t="shared" si="35"/>
        <v>1996</v>
      </c>
      <c r="B872" s="72" t="str">
        <f t="shared" si="36"/>
        <v>Feb</v>
      </c>
      <c r="C872" s="74">
        <v>35123</v>
      </c>
      <c r="D872" s="47">
        <v>4.6913580000000001</v>
      </c>
      <c r="E872" s="47">
        <v>4.8395060000000001</v>
      </c>
      <c r="F872" s="47">
        <v>4.6913580000000001</v>
      </c>
      <c r="G872" s="47">
        <v>4.7901230000000004</v>
      </c>
      <c r="H872" s="73">
        <v>4.155284</v>
      </c>
      <c r="I872" s="73">
        <v>191700</v>
      </c>
    </row>
    <row r="873" spans="1:9" x14ac:dyDescent="0.3">
      <c r="A873" s="72" t="str">
        <f t="shared" si="35"/>
        <v>1996</v>
      </c>
      <c r="B873" s="72" t="str">
        <f t="shared" si="36"/>
        <v>Feb</v>
      </c>
      <c r="C873" s="74">
        <v>35124</v>
      </c>
      <c r="D873" s="47">
        <v>4.8395060000000001</v>
      </c>
      <c r="E873" s="47">
        <v>4.9382720000000004</v>
      </c>
      <c r="F873" s="47">
        <v>4.7407409999999999</v>
      </c>
      <c r="G873" s="47">
        <v>4.9135799999999996</v>
      </c>
      <c r="H873" s="73">
        <v>4.2623800000000003</v>
      </c>
      <c r="I873" s="73">
        <v>287500</v>
      </c>
    </row>
    <row r="874" spans="1:9" x14ac:dyDescent="0.3">
      <c r="A874" s="72" t="str">
        <f t="shared" si="35"/>
        <v>1996</v>
      </c>
      <c r="B874" s="72" t="str">
        <f t="shared" si="36"/>
        <v>Mar</v>
      </c>
      <c r="C874" s="74">
        <v>35125</v>
      </c>
      <c r="D874" s="47">
        <v>4.987654</v>
      </c>
      <c r="E874" s="47">
        <v>4.987654</v>
      </c>
      <c r="F874" s="47">
        <v>4.8395060000000001</v>
      </c>
      <c r="G874" s="47">
        <v>4.9382720000000004</v>
      </c>
      <c r="H874" s="73">
        <v>4.2837990000000001</v>
      </c>
      <c r="I874" s="73">
        <v>40500</v>
      </c>
    </row>
    <row r="875" spans="1:9" x14ac:dyDescent="0.3">
      <c r="A875" s="72" t="str">
        <f t="shared" si="35"/>
        <v>1996</v>
      </c>
      <c r="B875" s="72" t="str">
        <f t="shared" si="36"/>
        <v>Mar</v>
      </c>
      <c r="C875" s="74">
        <v>35128</v>
      </c>
      <c r="D875" s="47">
        <v>4.9382720000000004</v>
      </c>
      <c r="E875" s="47">
        <v>5.1111110000000002</v>
      </c>
      <c r="F875" s="47">
        <v>4.8395060000000001</v>
      </c>
      <c r="G875" s="47">
        <v>5.0370369999999998</v>
      </c>
      <c r="H875" s="73">
        <v>4.3694740000000003</v>
      </c>
      <c r="I875" s="73">
        <v>684600</v>
      </c>
    </row>
    <row r="876" spans="1:9" x14ac:dyDescent="0.3">
      <c r="A876" s="72" t="str">
        <f t="shared" si="35"/>
        <v>1996</v>
      </c>
      <c r="B876" s="72" t="str">
        <f t="shared" si="36"/>
        <v>Mar</v>
      </c>
      <c r="C876" s="74">
        <v>35129</v>
      </c>
      <c r="D876" s="47">
        <v>4.987654</v>
      </c>
      <c r="E876" s="47">
        <v>5.2345680000000003</v>
      </c>
      <c r="F876" s="47">
        <v>4.987654</v>
      </c>
      <c r="G876" s="47">
        <v>5.2345680000000003</v>
      </c>
      <c r="H876" s="73">
        <v>4.5408249999999999</v>
      </c>
      <c r="I876" s="73">
        <v>405000</v>
      </c>
    </row>
    <row r="877" spans="1:9" x14ac:dyDescent="0.3">
      <c r="A877" s="72" t="str">
        <f t="shared" si="35"/>
        <v>1996</v>
      </c>
      <c r="B877" s="72" t="str">
        <f t="shared" si="36"/>
        <v>Mar</v>
      </c>
      <c r="C877" s="74">
        <v>35130</v>
      </c>
      <c r="D877" s="47">
        <v>5.135802</v>
      </c>
      <c r="E877" s="47">
        <v>5.2345680000000003</v>
      </c>
      <c r="F877" s="47">
        <v>5.0370369999999998</v>
      </c>
      <c r="G877" s="47">
        <v>5.135802</v>
      </c>
      <c r="H877" s="73">
        <v>4.4551499999999997</v>
      </c>
      <c r="I877" s="73">
        <v>203800</v>
      </c>
    </row>
    <row r="878" spans="1:9" x14ac:dyDescent="0.3">
      <c r="A878" s="72" t="str">
        <f t="shared" si="35"/>
        <v>1996</v>
      </c>
      <c r="B878" s="72" t="str">
        <f t="shared" si="36"/>
        <v>Mar</v>
      </c>
      <c r="C878" s="74">
        <v>35131</v>
      </c>
      <c r="D878" s="47">
        <v>5.0617279999999996</v>
      </c>
      <c r="E878" s="47">
        <v>5.135802</v>
      </c>
      <c r="F878" s="47">
        <v>5.0617279999999996</v>
      </c>
      <c r="G878" s="47">
        <v>5.1111110000000002</v>
      </c>
      <c r="H878" s="73">
        <v>4.433732</v>
      </c>
      <c r="I878" s="73">
        <v>307900</v>
      </c>
    </row>
    <row r="879" spans="1:9" x14ac:dyDescent="0.3">
      <c r="A879" s="72" t="str">
        <f t="shared" si="35"/>
        <v>1996</v>
      </c>
      <c r="B879" s="72" t="str">
        <f t="shared" si="36"/>
        <v>Mar</v>
      </c>
      <c r="C879" s="74">
        <v>35132</v>
      </c>
      <c r="D879" s="47">
        <v>5.0370369999999998</v>
      </c>
      <c r="E879" s="47">
        <v>5.0864200000000004</v>
      </c>
      <c r="F879" s="47">
        <v>4.987654</v>
      </c>
      <c r="G879" s="47">
        <v>4.987654</v>
      </c>
      <c r="H879" s="73">
        <v>4.3266369999999998</v>
      </c>
      <c r="I879" s="73">
        <v>508200</v>
      </c>
    </row>
    <row r="880" spans="1:9" x14ac:dyDescent="0.3">
      <c r="A880" s="72" t="str">
        <f t="shared" si="35"/>
        <v>1996</v>
      </c>
      <c r="B880" s="72" t="str">
        <f t="shared" si="36"/>
        <v>Mar</v>
      </c>
      <c r="C880" s="74">
        <v>35135</v>
      </c>
      <c r="D880" s="47">
        <v>5.0370369999999998</v>
      </c>
      <c r="E880" s="47">
        <v>5.1851849999999997</v>
      </c>
      <c r="F880" s="47">
        <v>4.987654</v>
      </c>
      <c r="G880" s="47">
        <v>5.1851849999999997</v>
      </c>
      <c r="H880" s="73">
        <v>4.4979880000000003</v>
      </c>
      <c r="I880" s="73">
        <v>556800</v>
      </c>
    </row>
    <row r="881" spans="1:9" x14ac:dyDescent="0.3">
      <c r="A881" s="72" t="str">
        <f t="shared" si="35"/>
        <v>1996</v>
      </c>
      <c r="B881" s="72" t="str">
        <f t="shared" si="36"/>
        <v>Mar</v>
      </c>
      <c r="C881" s="74">
        <v>35136</v>
      </c>
      <c r="D881" s="47">
        <v>5.0864200000000004</v>
      </c>
      <c r="E881" s="47">
        <v>5.1851849999999997</v>
      </c>
      <c r="F881" s="47">
        <v>4.987654</v>
      </c>
      <c r="G881" s="47">
        <v>5.0864200000000004</v>
      </c>
      <c r="H881" s="73">
        <v>4.412312</v>
      </c>
      <c r="I881" s="73">
        <v>1441000</v>
      </c>
    </row>
    <row r="882" spans="1:9" x14ac:dyDescent="0.3">
      <c r="A882" s="72" t="str">
        <f t="shared" si="35"/>
        <v>1996</v>
      </c>
      <c r="B882" s="72" t="str">
        <f t="shared" si="36"/>
        <v>Mar</v>
      </c>
      <c r="C882" s="74">
        <v>35137</v>
      </c>
      <c r="D882" s="47">
        <v>5.0864200000000004</v>
      </c>
      <c r="E882" s="47">
        <v>5.3333329999999997</v>
      </c>
      <c r="F882" s="47">
        <v>4.987654</v>
      </c>
      <c r="G882" s="47">
        <v>5.2345680000000003</v>
      </c>
      <c r="H882" s="73">
        <v>4.5408249999999999</v>
      </c>
      <c r="I882" s="73">
        <v>654900</v>
      </c>
    </row>
    <row r="883" spans="1:9" x14ac:dyDescent="0.3">
      <c r="A883" s="72" t="str">
        <f t="shared" si="35"/>
        <v>1996</v>
      </c>
      <c r="B883" s="72" t="str">
        <f t="shared" si="36"/>
        <v>Mar</v>
      </c>
      <c r="C883" s="74">
        <v>35138</v>
      </c>
      <c r="D883" s="47">
        <v>5.2345680000000003</v>
      </c>
      <c r="E883" s="47">
        <v>5.432099</v>
      </c>
      <c r="F883" s="47">
        <v>5.2345680000000003</v>
      </c>
      <c r="G883" s="47">
        <v>5.3827160000000003</v>
      </c>
      <c r="H883" s="73">
        <v>4.6693410000000002</v>
      </c>
      <c r="I883" s="73">
        <v>411000</v>
      </c>
    </row>
    <row r="884" spans="1:9" x14ac:dyDescent="0.3">
      <c r="A884" s="72" t="str">
        <f t="shared" si="35"/>
        <v>1996</v>
      </c>
      <c r="B884" s="72" t="str">
        <f t="shared" si="36"/>
        <v>Mar</v>
      </c>
      <c r="C884" s="74">
        <v>35139</v>
      </c>
      <c r="D884" s="47">
        <v>5.3827160000000003</v>
      </c>
      <c r="E884" s="47">
        <v>5.432099</v>
      </c>
      <c r="F884" s="47">
        <v>5.2839510000000001</v>
      </c>
      <c r="G884" s="47">
        <v>5.432099</v>
      </c>
      <c r="H884" s="73">
        <v>4.7121779999999998</v>
      </c>
      <c r="I884" s="73">
        <v>341500</v>
      </c>
    </row>
    <row r="885" spans="1:9" x14ac:dyDescent="0.3">
      <c r="A885" s="72" t="str">
        <f t="shared" si="35"/>
        <v>1996</v>
      </c>
      <c r="B885" s="72" t="str">
        <f t="shared" si="36"/>
        <v>Mar</v>
      </c>
      <c r="C885" s="74">
        <v>35142</v>
      </c>
      <c r="D885" s="47">
        <v>5.3333329999999997</v>
      </c>
      <c r="E885" s="47">
        <v>5.5308640000000002</v>
      </c>
      <c r="F885" s="47">
        <v>5.3333329999999997</v>
      </c>
      <c r="G885" s="47">
        <v>5.5308640000000002</v>
      </c>
      <c r="H885" s="73">
        <v>4.7978540000000001</v>
      </c>
      <c r="I885" s="73">
        <v>266100</v>
      </c>
    </row>
    <row r="886" spans="1:9" x14ac:dyDescent="0.3">
      <c r="A886" s="72" t="str">
        <f t="shared" si="35"/>
        <v>1996</v>
      </c>
      <c r="B886" s="72" t="str">
        <f t="shared" si="36"/>
        <v>Mar</v>
      </c>
      <c r="C886" s="74">
        <v>35143</v>
      </c>
      <c r="D886" s="47">
        <v>5.432099</v>
      </c>
      <c r="E886" s="47">
        <v>5.580247</v>
      </c>
      <c r="F886" s="47">
        <v>5.3333329999999997</v>
      </c>
      <c r="G886" s="47">
        <v>5.4814819999999997</v>
      </c>
      <c r="H886" s="73">
        <v>4.7550160000000004</v>
      </c>
      <c r="I886" s="73">
        <v>341500</v>
      </c>
    </row>
    <row r="887" spans="1:9" x14ac:dyDescent="0.3">
      <c r="A887" s="72" t="str">
        <f t="shared" si="35"/>
        <v>1996</v>
      </c>
      <c r="B887" s="72" t="str">
        <f t="shared" si="36"/>
        <v>Mar</v>
      </c>
      <c r="C887" s="74">
        <v>35144</v>
      </c>
      <c r="D887" s="47">
        <v>5.5308640000000002</v>
      </c>
      <c r="E887" s="47">
        <v>5.5308640000000002</v>
      </c>
      <c r="F887" s="47">
        <v>5.3333329999999997</v>
      </c>
      <c r="G887" s="47">
        <v>5.3827160000000003</v>
      </c>
      <c r="H887" s="73">
        <v>4.6693410000000002</v>
      </c>
      <c r="I887" s="73">
        <v>382600</v>
      </c>
    </row>
    <row r="888" spans="1:9" x14ac:dyDescent="0.3">
      <c r="A888" s="72" t="str">
        <f t="shared" si="35"/>
        <v>1996</v>
      </c>
      <c r="B888" s="72" t="str">
        <f t="shared" si="36"/>
        <v>Mar</v>
      </c>
      <c r="C888" s="74">
        <v>35145</v>
      </c>
      <c r="D888" s="47">
        <v>5.4814819999999997</v>
      </c>
      <c r="E888" s="47">
        <v>5.4814819999999997</v>
      </c>
      <c r="F888" s="47">
        <v>5.3827160000000003</v>
      </c>
      <c r="G888" s="47">
        <v>5.3827160000000003</v>
      </c>
      <c r="H888" s="73">
        <v>4.6693410000000002</v>
      </c>
      <c r="I888" s="73">
        <v>134500</v>
      </c>
    </row>
    <row r="889" spans="1:9" x14ac:dyDescent="0.3">
      <c r="A889" s="72" t="str">
        <f t="shared" si="35"/>
        <v>1996</v>
      </c>
      <c r="B889" s="72" t="str">
        <f t="shared" si="36"/>
        <v>Mar</v>
      </c>
      <c r="C889" s="74">
        <v>35146</v>
      </c>
      <c r="D889" s="47">
        <v>5.4814819999999997</v>
      </c>
      <c r="E889" s="47">
        <v>5.4814819999999997</v>
      </c>
      <c r="F889" s="47">
        <v>5.3827160000000003</v>
      </c>
      <c r="G889" s="47">
        <v>5.4814819999999997</v>
      </c>
      <c r="H889" s="73">
        <v>4.7550160000000004</v>
      </c>
      <c r="I889" s="73">
        <v>88300</v>
      </c>
    </row>
    <row r="890" spans="1:9" x14ac:dyDescent="0.3">
      <c r="A890" s="72" t="str">
        <f t="shared" si="35"/>
        <v>1996</v>
      </c>
      <c r="B890" s="72" t="str">
        <f t="shared" si="36"/>
        <v>Mar</v>
      </c>
      <c r="C890" s="74">
        <v>35149</v>
      </c>
      <c r="D890" s="47">
        <v>5.3827160000000003</v>
      </c>
      <c r="E890" s="47">
        <v>5.4814819999999997</v>
      </c>
      <c r="F890" s="47">
        <v>5.3827160000000003</v>
      </c>
      <c r="G890" s="47">
        <v>5.4814819999999997</v>
      </c>
      <c r="H890" s="73">
        <v>4.7550160000000004</v>
      </c>
      <c r="I890" s="73">
        <v>116200</v>
      </c>
    </row>
    <row r="891" spans="1:9" x14ac:dyDescent="0.3">
      <c r="A891" s="72" t="str">
        <f t="shared" si="35"/>
        <v>1996</v>
      </c>
      <c r="B891" s="72" t="str">
        <f t="shared" si="36"/>
        <v>Mar</v>
      </c>
      <c r="C891" s="74">
        <v>35150</v>
      </c>
      <c r="D891" s="47">
        <v>5.4814819999999997</v>
      </c>
      <c r="E891" s="47">
        <v>5.580247</v>
      </c>
      <c r="F891" s="47">
        <v>5.3827160000000003</v>
      </c>
      <c r="G891" s="47">
        <v>5.4814819999999997</v>
      </c>
      <c r="H891" s="73">
        <v>4.7550160000000004</v>
      </c>
      <c r="I891" s="73">
        <v>295600</v>
      </c>
    </row>
    <row r="892" spans="1:9" x14ac:dyDescent="0.3">
      <c r="A892" s="72" t="str">
        <f t="shared" si="35"/>
        <v>1996</v>
      </c>
      <c r="B892" s="72" t="str">
        <f t="shared" si="36"/>
        <v>Mar</v>
      </c>
      <c r="C892" s="74">
        <v>35151</v>
      </c>
      <c r="D892" s="47">
        <v>5.580247</v>
      </c>
      <c r="E892" s="47">
        <v>5.580247</v>
      </c>
      <c r="F892" s="47">
        <v>5.4814819999999997</v>
      </c>
      <c r="G892" s="47">
        <v>5.580247</v>
      </c>
      <c r="H892" s="73">
        <v>4.8406929999999999</v>
      </c>
      <c r="I892" s="73">
        <v>238900</v>
      </c>
    </row>
    <row r="893" spans="1:9" x14ac:dyDescent="0.3">
      <c r="A893" s="72" t="str">
        <f t="shared" si="35"/>
        <v>1996</v>
      </c>
      <c r="B893" s="72" t="str">
        <f t="shared" si="36"/>
        <v>Mar</v>
      </c>
      <c r="C893" s="74">
        <v>35152</v>
      </c>
      <c r="D893" s="47">
        <v>5.4814819999999997</v>
      </c>
      <c r="E893" s="47">
        <v>5.5308640000000002</v>
      </c>
      <c r="F893" s="47">
        <v>5.4567899999999998</v>
      </c>
      <c r="G893" s="47">
        <v>5.5308640000000002</v>
      </c>
      <c r="H893" s="73">
        <v>4.7978540000000001</v>
      </c>
      <c r="I893" s="73">
        <v>310000</v>
      </c>
    </row>
    <row r="894" spans="1:9" x14ac:dyDescent="0.3">
      <c r="A894" s="72" t="str">
        <f t="shared" si="35"/>
        <v>1996</v>
      </c>
      <c r="B894" s="72" t="str">
        <f t="shared" si="36"/>
        <v>Mar</v>
      </c>
      <c r="C894" s="74">
        <v>35153</v>
      </c>
      <c r="D894" s="47">
        <v>5.4814819999999997</v>
      </c>
      <c r="E894" s="47">
        <v>5.5308640000000002</v>
      </c>
      <c r="F894" s="47">
        <v>5.2345680000000003</v>
      </c>
      <c r="G894" s="47">
        <v>5.3333329999999997</v>
      </c>
      <c r="H894" s="73">
        <v>4.6265029999999996</v>
      </c>
      <c r="I894" s="73">
        <v>515200</v>
      </c>
    </row>
    <row r="895" spans="1:9" x14ac:dyDescent="0.3">
      <c r="A895" s="72" t="str">
        <f t="shared" si="35"/>
        <v>1996</v>
      </c>
      <c r="B895" s="72" t="str">
        <f t="shared" si="36"/>
        <v>Apr</v>
      </c>
      <c r="C895" s="74">
        <v>35156</v>
      </c>
      <c r="D895" s="47">
        <v>5.3333329999999997</v>
      </c>
      <c r="E895" s="47">
        <v>5.3333329999999997</v>
      </c>
      <c r="F895" s="47">
        <v>5.0864200000000004</v>
      </c>
      <c r="G895" s="47">
        <v>5.135802</v>
      </c>
      <c r="H895" s="73">
        <v>4.4551499999999997</v>
      </c>
      <c r="I895" s="73">
        <v>284400</v>
      </c>
    </row>
    <row r="896" spans="1:9" x14ac:dyDescent="0.3">
      <c r="A896" s="72" t="str">
        <f t="shared" si="35"/>
        <v>1996</v>
      </c>
      <c r="B896" s="72" t="str">
        <f t="shared" si="36"/>
        <v>Apr</v>
      </c>
      <c r="C896" s="74">
        <v>35157</v>
      </c>
      <c r="D896" s="47">
        <v>5.1851849999999997</v>
      </c>
      <c r="E896" s="47">
        <v>5.1851849999999997</v>
      </c>
      <c r="F896" s="47">
        <v>4.9382720000000004</v>
      </c>
      <c r="G896" s="47">
        <v>5</v>
      </c>
      <c r="H896" s="73">
        <v>4.3373470000000003</v>
      </c>
      <c r="I896" s="73">
        <v>1032700</v>
      </c>
    </row>
    <row r="897" spans="1:9" x14ac:dyDescent="0.3">
      <c r="A897" s="72" t="str">
        <f t="shared" si="35"/>
        <v>1996</v>
      </c>
      <c r="B897" s="72" t="str">
        <f t="shared" si="36"/>
        <v>Apr</v>
      </c>
      <c r="C897" s="74">
        <v>35158</v>
      </c>
      <c r="D897" s="47">
        <v>5.0370369999999998</v>
      </c>
      <c r="E897" s="47">
        <v>5.135802</v>
      </c>
      <c r="F897" s="47">
        <v>5.012346</v>
      </c>
      <c r="G897" s="47">
        <v>5.135802</v>
      </c>
      <c r="H897" s="73">
        <v>4.4551499999999997</v>
      </c>
      <c r="I897" s="73">
        <v>475200</v>
      </c>
    </row>
    <row r="898" spans="1:9" x14ac:dyDescent="0.3">
      <c r="A898" s="72" t="str">
        <f t="shared" si="35"/>
        <v>1996</v>
      </c>
      <c r="B898" s="72" t="str">
        <f t="shared" si="36"/>
        <v>Apr</v>
      </c>
      <c r="C898" s="74">
        <v>35159</v>
      </c>
      <c r="D898" s="47">
        <v>5.135802</v>
      </c>
      <c r="E898" s="47">
        <v>5.2839510000000001</v>
      </c>
      <c r="F898" s="47">
        <v>5.0617279999999996</v>
      </c>
      <c r="G898" s="47">
        <v>5.0864200000000004</v>
      </c>
      <c r="H898" s="73">
        <v>4.412312</v>
      </c>
      <c r="I898" s="73">
        <v>319900</v>
      </c>
    </row>
    <row r="899" spans="1:9" x14ac:dyDescent="0.3">
      <c r="A899" s="72" t="str">
        <f t="shared" ref="A899:A962" si="37">TEXT(C899,"YYYY")</f>
        <v>1996</v>
      </c>
      <c r="B899" s="72" t="str">
        <f t="shared" ref="B899:B962" si="38">TEXT(C899,"MMM")</f>
        <v>Apr</v>
      </c>
      <c r="C899" s="74">
        <v>35163</v>
      </c>
      <c r="D899" s="47">
        <v>5.0370369999999998</v>
      </c>
      <c r="E899" s="47">
        <v>5.135802</v>
      </c>
      <c r="F899" s="47">
        <v>4.987654</v>
      </c>
      <c r="G899" s="47">
        <v>5.135802</v>
      </c>
      <c r="H899" s="73">
        <v>4.4551499999999997</v>
      </c>
      <c r="I899" s="73">
        <v>187200</v>
      </c>
    </row>
    <row r="900" spans="1:9" x14ac:dyDescent="0.3">
      <c r="A900" s="72" t="str">
        <f t="shared" si="37"/>
        <v>1996</v>
      </c>
      <c r="B900" s="72" t="str">
        <f t="shared" si="38"/>
        <v>Apr</v>
      </c>
      <c r="C900" s="74">
        <v>35164</v>
      </c>
      <c r="D900" s="47">
        <v>5.0370369999999998</v>
      </c>
      <c r="E900" s="47">
        <v>5.2345680000000003</v>
      </c>
      <c r="F900" s="47">
        <v>5.0370369999999998</v>
      </c>
      <c r="G900" s="47">
        <v>5.1851849999999997</v>
      </c>
      <c r="H900" s="73">
        <v>4.4979880000000003</v>
      </c>
      <c r="I900" s="73">
        <v>145000</v>
      </c>
    </row>
    <row r="901" spans="1:9" x14ac:dyDescent="0.3">
      <c r="A901" s="72" t="str">
        <f t="shared" si="37"/>
        <v>1996</v>
      </c>
      <c r="B901" s="72" t="str">
        <f t="shared" si="38"/>
        <v>Apr</v>
      </c>
      <c r="C901" s="74">
        <v>35165</v>
      </c>
      <c r="D901" s="47">
        <v>5.1851849999999997</v>
      </c>
      <c r="E901" s="47">
        <v>5.4814819999999997</v>
      </c>
      <c r="F901" s="47">
        <v>5.135802</v>
      </c>
      <c r="G901" s="47">
        <v>5.3827160000000003</v>
      </c>
      <c r="H901" s="73">
        <v>4.6693410000000002</v>
      </c>
      <c r="I901" s="73">
        <v>573300</v>
      </c>
    </row>
    <row r="902" spans="1:9" x14ac:dyDescent="0.3">
      <c r="A902" s="72" t="str">
        <f t="shared" si="37"/>
        <v>1996</v>
      </c>
      <c r="B902" s="72" t="str">
        <f t="shared" si="38"/>
        <v>Apr</v>
      </c>
      <c r="C902" s="74">
        <v>35166</v>
      </c>
      <c r="D902" s="47">
        <v>5.432099</v>
      </c>
      <c r="E902" s="47">
        <v>5.5308640000000002</v>
      </c>
      <c r="F902" s="47">
        <v>5.3333329999999997</v>
      </c>
      <c r="G902" s="47">
        <v>5.3827160000000003</v>
      </c>
      <c r="H902" s="73">
        <v>4.6693410000000002</v>
      </c>
      <c r="I902" s="73">
        <v>415000</v>
      </c>
    </row>
    <row r="903" spans="1:9" x14ac:dyDescent="0.3">
      <c r="A903" s="72" t="str">
        <f t="shared" si="37"/>
        <v>1996</v>
      </c>
      <c r="B903" s="72" t="str">
        <f t="shared" si="38"/>
        <v>Apr</v>
      </c>
      <c r="C903" s="74">
        <v>35167</v>
      </c>
      <c r="D903" s="47">
        <v>5.3827160000000003</v>
      </c>
      <c r="E903" s="47">
        <v>5.4814819999999997</v>
      </c>
      <c r="F903" s="47">
        <v>5.2839510000000001</v>
      </c>
      <c r="G903" s="47">
        <v>5.3333329999999997</v>
      </c>
      <c r="H903" s="73">
        <v>4.6265029999999996</v>
      </c>
      <c r="I903" s="73">
        <v>152100</v>
      </c>
    </row>
    <row r="904" spans="1:9" x14ac:dyDescent="0.3">
      <c r="A904" s="72" t="str">
        <f t="shared" si="37"/>
        <v>1996</v>
      </c>
      <c r="B904" s="72" t="str">
        <f t="shared" si="38"/>
        <v>Apr</v>
      </c>
      <c r="C904" s="74">
        <v>35170</v>
      </c>
      <c r="D904" s="47">
        <v>5.3827160000000003</v>
      </c>
      <c r="E904" s="47">
        <v>5.580247</v>
      </c>
      <c r="F904" s="47">
        <v>5.3333329999999997</v>
      </c>
      <c r="G904" s="47">
        <v>5.4814819999999997</v>
      </c>
      <c r="H904" s="73">
        <v>4.7550160000000004</v>
      </c>
      <c r="I904" s="73">
        <v>852700</v>
      </c>
    </row>
    <row r="905" spans="1:9" x14ac:dyDescent="0.3">
      <c r="A905" s="72" t="str">
        <f t="shared" si="37"/>
        <v>1996</v>
      </c>
      <c r="B905" s="72" t="str">
        <f t="shared" si="38"/>
        <v>Apr</v>
      </c>
      <c r="C905" s="74">
        <v>35171</v>
      </c>
      <c r="D905" s="47">
        <v>5.4814819999999997</v>
      </c>
      <c r="E905" s="47">
        <v>5.580247</v>
      </c>
      <c r="F905" s="47">
        <v>5.3333329999999997</v>
      </c>
      <c r="G905" s="47">
        <v>5.3827160000000003</v>
      </c>
      <c r="H905" s="73">
        <v>4.6693410000000002</v>
      </c>
      <c r="I905" s="73">
        <v>370800</v>
      </c>
    </row>
    <row r="906" spans="1:9" x14ac:dyDescent="0.3">
      <c r="A906" s="72" t="str">
        <f t="shared" si="37"/>
        <v>1996</v>
      </c>
      <c r="B906" s="72" t="str">
        <f t="shared" si="38"/>
        <v>Apr</v>
      </c>
      <c r="C906" s="74">
        <v>35172</v>
      </c>
      <c r="D906" s="47">
        <v>5.3827160000000003</v>
      </c>
      <c r="E906" s="47">
        <v>5.432099</v>
      </c>
      <c r="F906" s="47">
        <v>5.3827160000000003</v>
      </c>
      <c r="G906" s="47">
        <v>5.4074070000000001</v>
      </c>
      <c r="H906" s="73">
        <v>4.69076</v>
      </c>
      <c r="I906" s="73">
        <v>62700</v>
      </c>
    </row>
    <row r="907" spans="1:9" x14ac:dyDescent="0.3">
      <c r="A907" s="72" t="str">
        <f t="shared" si="37"/>
        <v>1996</v>
      </c>
      <c r="B907" s="72" t="str">
        <f t="shared" si="38"/>
        <v>Apr</v>
      </c>
      <c r="C907" s="74">
        <v>35173</v>
      </c>
      <c r="D907" s="47">
        <v>5.3827160000000003</v>
      </c>
      <c r="E907" s="47">
        <v>5.432099</v>
      </c>
      <c r="F907" s="47">
        <v>5.3827160000000003</v>
      </c>
      <c r="G907" s="47">
        <v>5.4074070000000001</v>
      </c>
      <c r="H907" s="73">
        <v>4.69076</v>
      </c>
      <c r="I907" s="73">
        <v>126900</v>
      </c>
    </row>
    <row r="908" spans="1:9" x14ac:dyDescent="0.3">
      <c r="A908" s="72" t="str">
        <f t="shared" si="37"/>
        <v>1996</v>
      </c>
      <c r="B908" s="72" t="str">
        <f t="shared" si="38"/>
        <v>Apr</v>
      </c>
      <c r="C908" s="74">
        <v>35174</v>
      </c>
      <c r="D908" s="47">
        <v>5.432099</v>
      </c>
      <c r="E908" s="47">
        <v>5.4814819999999997</v>
      </c>
      <c r="F908" s="47">
        <v>5.3827160000000003</v>
      </c>
      <c r="G908" s="47">
        <v>5.4814819999999997</v>
      </c>
      <c r="H908" s="73">
        <v>4.7550160000000004</v>
      </c>
      <c r="I908" s="73">
        <v>157200</v>
      </c>
    </row>
    <row r="909" spans="1:9" x14ac:dyDescent="0.3">
      <c r="A909" s="72" t="str">
        <f t="shared" si="37"/>
        <v>1996</v>
      </c>
      <c r="B909" s="72" t="str">
        <f t="shared" si="38"/>
        <v>Apr</v>
      </c>
      <c r="C909" s="74">
        <v>35177</v>
      </c>
      <c r="D909" s="47">
        <v>5.4814819999999997</v>
      </c>
      <c r="E909" s="47">
        <v>5.4814819999999997</v>
      </c>
      <c r="F909" s="47">
        <v>5.3827160000000003</v>
      </c>
      <c r="G909" s="47">
        <v>5.4074070000000001</v>
      </c>
      <c r="H909" s="73">
        <v>4.69076</v>
      </c>
      <c r="I909" s="73">
        <v>171400</v>
      </c>
    </row>
    <row r="910" spans="1:9" x14ac:dyDescent="0.3">
      <c r="A910" s="72" t="str">
        <f t="shared" si="37"/>
        <v>1996</v>
      </c>
      <c r="B910" s="72" t="str">
        <f t="shared" si="38"/>
        <v>Apr</v>
      </c>
      <c r="C910" s="74">
        <v>35178</v>
      </c>
      <c r="D910" s="47">
        <v>5.432099</v>
      </c>
      <c r="E910" s="47">
        <v>5.432099</v>
      </c>
      <c r="F910" s="47">
        <v>5.3333329999999997</v>
      </c>
      <c r="G910" s="47">
        <v>5.3827160000000003</v>
      </c>
      <c r="H910" s="73">
        <v>4.6693410000000002</v>
      </c>
      <c r="I910" s="73">
        <v>187600</v>
      </c>
    </row>
    <row r="911" spans="1:9" x14ac:dyDescent="0.3">
      <c r="A911" s="72" t="str">
        <f t="shared" si="37"/>
        <v>1996</v>
      </c>
      <c r="B911" s="72" t="str">
        <f t="shared" si="38"/>
        <v>Apr</v>
      </c>
      <c r="C911" s="74">
        <v>35179</v>
      </c>
      <c r="D911" s="47">
        <v>5.3827160000000003</v>
      </c>
      <c r="E911" s="47">
        <v>5.432099</v>
      </c>
      <c r="F911" s="47">
        <v>5.3333329999999997</v>
      </c>
      <c r="G911" s="47">
        <v>5.4074070000000001</v>
      </c>
      <c r="H911" s="73">
        <v>4.69076</v>
      </c>
      <c r="I911" s="73">
        <v>199800</v>
      </c>
    </row>
    <row r="912" spans="1:9" x14ac:dyDescent="0.3">
      <c r="A912" s="72" t="str">
        <f t="shared" si="37"/>
        <v>1996</v>
      </c>
      <c r="B912" s="72" t="str">
        <f t="shared" si="38"/>
        <v>Apr</v>
      </c>
      <c r="C912" s="74">
        <v>35180</v>
      </c>
      <c r="D912" s="47">
        <v>5.3333329999999997</v>
      </c>
      <c r="E912" s="47">
        <v>5.6049389999999999</v>
      </c>
      <c r="F912" s="47">
        <v>5.3333329999999997</v>
      </c>
      <c r="G912" s="47">
        <v>5.4814819999999997</v>
      </c>
      <c r="H912" s="73">
        <v>4.7550160000000004</v>
      </c>
      <c r="I912" s="73">
        <v>492000</v>
      </c>
    </row>
    <row r="913" spans="1:9" x14ac:dyDescent="0.3">
      <c r="A913" s="72" t="str">
        <f t="shared" si="37"/>
        <v>1996</v>
      </c>
      <c r="B913" s="72" t="str">
        <f t="shared" si="38"/>
        <v>Apr</v>
      </c>
      <c r="C913" s="74">
        <v>35181</v>
      </c>
      <c r="D913" s="47">
        <v>5.4814819999999997</v>
      </c>
      <c r="E913" s="47">
        <v>5.6790120000000002</v>
      </c>
      <c r="F913" s="47">
        <v>5.4814819999999997</v>
      </c>
      <c r="G913" s="47">
        <v>5.4814819999999997</v>
      </c>
      <c r="H913" s="73">
        <v>4.7550160000000004</v>
      </c>
      <c r="I913" s="73">
        <v>292900</v>
      </c>
    </row>
    <row r="914" spans="1:9" x14ac:dyDescent="0.3">
      <c r="A914" s="72" t="str">
        <f t="shared" si="37"/>
        <v>1996</v>
      </c>
      <c r="B914" s="72" t="str">
        <f t="shared" si="38"/>
        <v>Apr</v>
      </c>
      <c r="C914" s="74">
        <v>35184</v>
      </c>
      <c r="D914" s="47">
        <v>5.580247</v>
      </c>
      <c r="E914" s="47">
        <v>5.580247</v>
      </c>
      <c r="F914" s="47">
        <v>5.3580249999999996</v>
      </c>
      <c r="G914" s="47">
        <v>5.3827160000000003</v>
      </c>
      <c r="H914" s="73">
        <v>4.6693410000000002</v>
      </c>
      <c r="I914" s="73">
        <v>210700</v>
      </c>
    </row>
    <row r="915" spans="1:9" x14ac:dyDescent="0.3">
      <c r="A915" s="72" t="str">
        <f t="shared" si="37"/>
        <v>1996</v>
      </c>
      <c r="B915" s="72" t="str">
        <f t="shared" si="38"/>
        <v>Apr</v>
      </c>
      <c r="C915" s="74">
        <v>35185</v>
      </c>
      <c r="D915" s="47">
        <v>5.3827160000000003</v>
      </c>
      <c r="E915" s="47">
        <v>5.3827160000000003</v>
      </c>
      <c r="F915" s="47">
        <v>5.0864200000000004</v>
      </c>
      <c r="G915" s="47">
        <v>5.1851849999999997</v>
      </c>
      <c r="H915" s="73">
        <v>4.4979880000000003</v>
      </c>
      <c r="I915" s="73">
        <v>294900</v>
      </c>
    </row>
    <row r="916" spans="1:9" x14ac:dyDescent="0.3">
      <c r="A916" s="72" t="str">
        <f t="shared" si="37"/>
        <v>1996</v>
      </c>
      <c r="B916" s="72" t="str">
        <f t="shared" si="38"/>
        <v>May</v>
      </c>
      <c r="C916" s="74">
        <v>35186</v>
      </c>
      <c r="D916" s="47">
        <v>4.6913580000000001</v>
      </c>
      <c r="E916" s="47">
        <v>5.2345680000000003</v>
      </c>
      <c r="F916" s="47">
        <v>4.5925929999999999</v>
      </c>
      <c r="G916" s="47">
        <v>5.0864200000000004</v>
      </c>
      <c r="H916" s="73">
        <v>4.412312</v>
      </c>
      <c r="I916" s="73">
        <v>5386500</v>
      </c>
    </row>
    <row r="917" spans="1:9" x14ac:dyDescent="0.3">
      <c r="A917" s="72" t="str">
        <f t="shared" si="37"/>
        <v>1996</v>
      </c>
      <c r="B917" s="72" t="str">
        <f t="shared" si="38"/>
        <v>May</v>
      </c>
      <c r="C917" s="74">
        <v>35187</v>
      </c>
      <c r="D917" s="47">
        <v>5.0370369999999998</v>
      </c>
      <c r="E917" s="47">
        <v>5.135802</v>
      </c>
      <c r="F917" s="47">
        <v>4.9382720000000004</v>
      </c>
      <c r="G917" s="47">
        <v>5.0370369999999998</v>
      </c>
      <c r="H917" s="73">
        <v>4.3694740000000003</v>
      </c>
      <c r="I917" s="73">
        <v>617800</v>
      </c>
    </row>
    <row r="918" spans="1:9" x14ac:dyDescent="0.3">
      <c r="A918" s="72" t="str">
        <f t="shared" si="37"/>
        <v>1996</v>
      </c>
      <c r="B918" s="72" t="str">
        <f t="shared" si="38"/>
        <v>May</v>
      </c>
      <c r="C918" s="74">
        <v>35188</v>
      </c>
      <c r="D918" s="47">
        <v>4.9382720000000004</v>
      </c>
      <c r="E918" s="47">
        <v>5.2345680000000003</v>
      </c>
      <c r="F918" s="47">
        <v>4.9382720000000004</v>
      </c>
      <c r="G918" s="47">
        <v>5.1851849999999997</v>
      </c>
      <c r="H918" s="73">
        <v>4.4979880000000003</v>
      </c>
      <c r="I918" s="73">
        <v>226900</v>
      </c>
    </row>
    <row r="919" spans="1:9" x14ac:dyDescent="0.3">
      <c r="A919" s="72" t="str">
        <f t="shared" si="37"/>
        <v>1996</v>
      </c>
      <c r="B919" s="72" t="str">
        <f t="shared" si="38"/>
        <v>May</v>
      </c>
      <c r="C919" s="74">
        <v>35191</v>
      </c>
      <c r="D919" s="47">
        <v>5.1851849999999997</v>
      </c>
      <c r="E919" s="47">
        <v>5.1851849999999997</v>
      </c>
      <c r="F919" s="47">
        <v>4.987654</v>
      </c>
      <c r="G919" s="47">
        <v>5.0370369999999998</v>
      </c>
      <c r="H919" s="73">
        <v>4.3694740000000003</v>
      </c>
      <c r="I919" s="73">
        <v>264100</v>
      </c>
    </row>
    <row r="920" spans="1:9" x14ac:dyDescent="0.3">
      <c r="A920" s="72" t="str">
        <f t="shared" si="37"/>
        <v>1996</v>
      </c>
      <c r="B920" s="72" t="str">
        <f t="shared" si="38"/>
        <v>May</v>
      </c>
      <c r="C920" s="74">
        <v>35192</v>
      </c>
      <c r="D920" s="47">
        <v>4.987654</v>
      </c>
      <c r="E920" s="47">
        <v>5.0864200000000004</v>
      </c>
      <c r="F920" s="47">
        <v>4.987654</v>
      </c>
      <c r="G920" s="47">
        <v>4.987654</v>
      </c>
      <c r="H920" s="73">
        <v>4.3266369999999998</v>
      </c>
      <c r="I920" s="73">
        <v>59500</v>
      </c>
    </row>
    <row r="921" spans="1:9" x14ac:dyDescent="0.3">
      <c r="A921" s="72" t="str">
        <f t="shared" si="37"/>
        <v>1996</v>
      </c>
      <c r="B921" s="72" t="str">
        <f t="shared" si="38"/>
        <v>May</v>
      </c>
      <c r="C921" s="74">
        <v>35193</v>
      </c>
      <c r="D921" s="47">
        <v>4.987654</v>
      </c>
      <c r="E921" s="47">
        <v>5.0370369999999998</v>
      </c>
      <c r="F921" s="47">
        <v>4.8888889999999998</v>
      </c>
      <c r="G921" s="47">
        <v>5</v>
      </c>
      <c r="H921" s="73">
        <v>4.3373470000000003</v>
      </c>
      <c r="I921" s="73">
        <v>258000</v>
      </c>
    </row>
    <row r="922" spans="1:9" x14ac:dyDescent="0.3">
      <c r="A922" s="72" t="str">
        <f t="shared" si="37"/>
        <v>1996</v>
      </c>
      <c r="B922" s="72" t="str">
        <f t="shared" si="38"/>
        <v>May</v>
      </c>
      <c r="C922" s="74">
        <v>35194</v>
      </c>
      <c r="D922" s="47">
        <v>4.987654</v>
      </c>
      <c r="E922" s="47">
        <v>5.135802</v>
      </c>
      <c r="F922" s="47">
        <v>4.987654</v>
      </c>
      <c r="G922" s="47">
        <v>5.012346</v>
      </c>
      <c r="H922" s="73">
        <v>4.3480549999999996</v>
      </c>
      <c r="I922" s="73">
        <v>154000</v>
      </c>
    </row>
    <row r="923" spans="1:9" x14ac:dyDescent="0.3">
      <c r="A923" s="72" t="str">
        <f t="shared" si="37"/>
        <v>1996</v>
      </c>
      <c r="B923" s="72" t="str">
        <f t="shared" si="38"/>
        <v>May</v>
      </c>
      <c r="C923" s="74">
        <v>35195</v>
      </c>
      <c r="D923" s="47">
        <v>5.0864200000000004</v>
      </c>
      <c r="E923" s="47">
        <v>5.0864200000000004</v>
      </c>
      <c r="F923" s="47">
        <v>4.9382720000000004</v>
      </c>
      <c r="G923" s="47">
        <v>5.0864200000000004</v>
      </c>
      <c r="H923" s="73">
        <v>4.412312</v>
      </c>
      <c r="I923" s="73">
        <v>108600</v>
      </c>
    </row>
    <row r="924" spans="1:9" x14ac:dyDescent="0.3">
      <c r="A924" s="72" t="str">
        <f t="shared" si="37"/>
        <v>1996</v>
      </c>
      <c r="B924" s="72" t="str">
        <f t="shared" si="38"/>
        <v>May</v>
      </c>
      <c r="C924" s="74">
        <v>35198</v>
      </c>
      <c r="D924" s="47">
        <v>4.9382720000000004</v>
      </c>
      <c r="E924" s="47">
        <v>5.0864200000000004</v>
      </c>
      <c r="F924" s="47">
        <v>4.9382720000000004</v>
      </c>
      <c r="G924" s="47">
        <v>4.9413580000000001</v>
      </c>
      <c r="H924" s="73">
        <v>4.2864750000000003</v>
      </c>
      <c r="I924" s="73">
        <v>81900</v>
      </c>
    </row>
    <row r="925" spans="1:9" x14ac:dyDescent="0.3">
      <c r="A925" s="72" t="str">
        <f t="shared" si="37"/>
        <v>1996</v>
      </c>
      <c r="B925" s="72" t="str">
        <f t="shared" si="38"/>
        <v>May</v>
      </c>
      <c r="C925" s="74">
        <v>35199</v>
      </c>
      <c r="D925" s="47">
        <v>4.9382720000000004</v>
      </c>
      <c r="E925" s="47">
        <v>5.0370369999999998</v>
      </c>
      <c r="F925" s="47">
        <v>4.9382720000000004</v>
      </c>
      <c r="G925" s="47">
        <v>4.987654</v>
      </c>
      <c r="H925" s="73">
        <v>4.3266369999999998</v>
      </c>
      <c r="I925" s="73">
        <v>299800</v>
      </c>
    </row>
    <row r="926" spans="1:9" x14ac:dyDescent="0.3">
      <c r="A926" s="72" t="str">
        <f t="shared" si="37"/>
        <v>1996</v>
      </c>
      <c r="B926" s="72" t="str">
        <f t="shared" si="38"/>
        <v>May</v>
      </c>
      <c r="C926" s="74">
        <v>35200</v>
      </c>
      <c r="D926" s="47">
        <v>5.0370369999999998</v>
      </c>
      <c r="E926" s="47">
        <v>5.1851849999999997</v>
      </c>
      <c r="F926" s="47">
        <v>4.987654</v>
      </c>
      <c r="G926" s="47">
        <v>5.0864200000000004</v>
      </c>
      <c r="H926" s="73">
        <v>4.412312</v>
      </c>
      <c r="I926" s="73">
        <v>735000</v>
      </c>
    </row>
    <row r="927" spans="1:9" x14ac:dyDescent="0.3">
      <c r="A927" s="72" t="str">
        <f t="shared" si="37"/>
        <v>1996</v>
      </c>
      <c r="B927" s="72" t="str">
        <f t="shared" si="38"/>
        <v>May</v>
      </c>
      <c r="C927" s="74">
        <v>35201</v>
      </c>
      <c r="D927" s="47">
        <v>5.0864200000000004</v>
      </c>
      <c r="E927" s="47">
        <v>5.135802</v>
      </c>
      <c r="F927" s="47">
        <v>5.0370369999999998</v>
      </c>
      <c r="G927" s="47">
        <v>5.0370369999999998</v>
      </c>
      <c r="H927" s="73">
        <v>4.3694740000000003</v>
      </c>
      <c r="I927" s="73">
        <v>174100</v>
      </c>
    </row>
    <row r="928" spans="1:9" x14ac:dyDescent="0.3">
      <c r="A928" s="72" t="str">
        <f t="shared" si="37"/>
        <v>1996</v>
      </c>
      <c r="B928" s="72" t="str">
        <f t="shared" si="38"/>
        <v>May</v>
      </c>
      <c r="C928" s="74">
        <v>35202</v>
      </c>
      <c r="D928" s="47">
        <v>5.135802</v>
      </c>
      <c r="E928" s="47">
        <v>5.135802</v>
      </c>
      <c r="F928" s="47">
        <v>5.0370369999999998</v>
      </c>
      <c r="G928" s="47">
        <v>5.135802</v>
      </c>
      <c r="H928" s="73">
        <v>4.4551499999999997</v>
      </c>
      <c r="I928" s="73">
        <v>42700</v>
      </c>
    </row>
    <row r="929" spans="1:9" x14ac:dyDescent="0.3">
      <c r="A929" s="72" t="str">
        <f t="shared" si="37"/>
        <v>1996</v>
      </c>
      <c r="B929" s="72" t="str">
        <f t="shared" si="38"/>
        <v>May</v>
      </c>
      <c r="C929" s="74">
        <v>35205</v>
      </c>
      <c r="D929" s="47">
        <v>5.135802</v>
      </c>
      <c r="E929" s="47">
        <v>5.3827160000000003</v>
      </c>
      <c r="F929" s="47">
        <v>5.0370369999999998</v>
      </c>
      <c r="G929" s="47">
        <v>5.2839510000000001</v>
      </c>
      <c r="H929" s="73">
        <v>4.5836639999999997</v>
      </c>
      <c r="I929" s="73">
        <v>538800</v>
      </c>
    </row>
    <row r="930" spans="1:9" x14ac:dyDescent="0.3">
      <c r="A930" s="72" t="str">
        <f t="shared" si="37"/>
        <v>1996</v>
      </c>
      <c r="B930" s="72" t="str">
        <f t="shared" si="38"/>
        <v>May</v>
      </c>
      <c r="C930" s="74">
        <v>35206</v>
      </c>
      <c r="D930" s="47">
        <v>5.3827160000000003</v>
      </c>
      <c r="E930" s="47">
        <v>5.6296299999999997</v>
      </c>
      <c r="F930" s="47">
        <v>5.2839510000000001</v>
      </c>
      <c r="G930" s="47">
        <v>5.5308640000000002</v>
      </c>
      <c r="H930" s="73">
        <v>4.7978540000000001</v>
      </c>
      <c r="I930" s="73">
        <v>1010700</v>
      </c>
    </row>
    <row r="931" spans="1:9" x14ac:dyDescent="0.3">
      <c r="A931" s="72" t="str">
        <f t="shared" si="37"/>
        <v>1996</v>
      </c>
      <c r="B931" s="72" t="str">
        <f t="shared" si="38"/>
        <v>May</v>
      </c>
      <c r="C931" s="74">
        <v>35207</v>
      </c>
      <c r="D931" s="47">
        <v>5.5308640000000002</v>
      </c>
      <c r="E931" s="47">
        <v>5.5308640000000002</v>
      </c>
      <c r="F931" s="47">
        <v>5.2839510000000001</v>
      </c>
      <c r="G931" s="47">
        <v>5.432099</v>
      </c>
      <c r="H931" s="73">
        <v>4.7121779999999998</v>
      </c>
      <c r="I931" s="73">
        <v>347500</v>
      </c>
    </row>
    <row r="932" spans="1:9" x14ac:dyDescent="0.3">
      <c r="A932" s="72" t="str">
        <f t="shared" si="37"/>
        <v>1996</v>
      </c>
      <c r="B932" s="72" t="str">
        <f t="shared" si="38"/>
        <v>May</v>
      </c>
      <c r="C932" s="74">
        <v>35208</v>
      </c>
      <c r="D932" s="47">
        <v>5.3333329999999997</v>
      </c>
      <c r="E932" s="47">
        <v>5.432099</v>
      </c>
      <c r="F932" s="47">
        <v>5.2345680000000003</v>
      </c>
      <c r="G932" s="47">
        <v>5.2345680000000003</v>
      </c>
      <c r="H932" s="73">
        <v>4.5408249999999999</v>
      </c>
      <c r="I932" s="73">
        <v>202600</v>
      </c>
    </row>
    <row r="933" spans="1:9" x14ac:dyDescent="0.3">
      <c r="A933" s="72" t="str">
        <f t="shared" si="37"/>
        <v>1996</v>
      </c>
      <c r="B933" s="72" t="str">
        <f t="shared" si="38"/>
        <v>May</v>
      </c>
      <c r="C933" s="74">
        <v>35209</v>
      </c>
      <c r="D933" s="47">
        <v>5.2345680000000003</v>
      </c>
      <c r="E933" s="47">
        <v>5.432099</v>
      </c>
      <c r="F933" s="47">
        <v>5.2345680000000003</v>
      </c>
      <c r="G933" s="47">
        <v>5.432099</v>
      </c>
      <c r="H933" s="73">
        <v>4.7121779999999998</v>
      </c>
      <c r="I933" s="73">
        <v>140500</v>
      </c>
    </row>
    <row r="934" spans="1:9" x14ac:dyDescent="0.3">
      <c r="A934" s="72" t="str">
        <f t="shared" si="37"/>
        <v>1996</v>
      </c>
      <c r="B934" s="72" t="str">
        <f t="shared" si="38"/>
        <v>May</v>
      </c>
      <c r="C934" s="74">
        <v>35213</v>
      </c>
      <c r="D934" s="47">
        <v>5.2839510000000001</v>
      </c>
      <c r="E934" s="47">
        <v>5.3827160000000003</v>
      </c>
      <c r="F934" s="47">
        <v>5.2345680000000003</v>
      </c>
      <c r="G934" s="47">
        <v>5.3086419999999999</v>
      </c>
      <c r="H934" s="73">
        <v>4.6050829999999996</v>
      </c>
      <c r="I934" s="73">
        <v>189100</v>
      </c>
    </row>
    <row r="935" spans="1:9" x14ac:dyDescent="0.3">
      <c r="A935" s="72" t="str">
        <f t="shared" si="37"/>
        <v>1996</v>
      </c>
      <c r="B935" s="72" t="str">
        <f t="shared" si="38"/>
        <v>May</v>
      </c>
      <c r="C935" s="74">
        <v>35214</v>
      </c>
      <c r="D935" s="47">
        <v>5.2592590000000001</v>
      </c>
      <c r="E935" s="47">
        <v>5.2592590000000001</v>
      </c>
      <c r="F935" s="47">
        <v>5.135802</v>
      </c>
      <c r="G935" s="47">
        <v>5.135802</v>
      </c>
      <c r="H935" s="73">
        <v>4.4551499999999997</v>
      </c>
      <c r="I935" s="73">
        <v>244300</v>
      </c>
    </row>
    <row r="936" spans="1:9" x14ac:dyDescent="0.3">
      <c r="A936" s="72" t="str">
        <f t="shared" si="37"/>
        <v>1996</v>
      </c>
      <c r="B936" s="72" t="str">
        <f t="shared" si="38"/>
        <v>May</v>
      </c>
      <c r="C936" s="74">
        <v>35215</v>
      </c>
      <c r="D936" s="47">
        <v>5.135802</v>
      </c>
      <c r="E936" s="47">
        <v>5.2839510000000001</v>
      </c>
      <c r="F936" s="47">
        <v>5.0864200000000004</v>
      </c>
      <c r="G936" s="47">
        <v>5.2839510000000001</v>
      </c>
      <c r="H936" s="73">
        <v>4.5836639999999997</v>
      </c>
      <c r="I936" s="73">
        <v>200400</v>
      </c>
    </row>
    <row r="937" spans="1:9" x14ac:dyDescent="0.3">
      <c r="A937" s="72" t="str">
        <f t="shared" si="37"/>
        <v>1996</v>
      </c>
      <c r="B937" s="72" t="str">
        <f t="shared" si="38"/>
        <v>May</v>
      </c>
      <c r="C937" s="74">
        <v>35216</v>
      </c>
      <c r="D937" s="47">
        <v>5.2839510000000001</v>
      </c>
      <c r="E937" s="47">
        <v>5.2839510000000001</v>
      </c>
      <c r="F937" s="47">
        <v>5.135802</v>
      </c>
      <c r="G937" s="47">
        <v>5.2345680000000003</v>
      </c>
      <c r="H937" s="73">
        <v>4.5408249999999999</v>
      </c>
      <c r="I937" s="73">
        <v>323200</v>
      </c>
    </row>
    <row r="938" spans="1:9" x14ac:dyDescent="0.3">
      <c r="A938" s="72" t="str">
        <f t="shared" si="37"/>
        <v>1996</v>
      </c>
      <c r="B938" s="72" t="str">
        <f t="shared" si="38"/>
        <v>Jun</v>
      </c>
      <c r="C938" s="74">
        <v>35219</v>
      </c>
      <c r="D938" s="47">
        <v>5.135802</v>
      </c>
      <c r="E938" s="47">
        <v>5.1851849999999997</v>
      </c>
      <c r="F938" s="47">
        <v>5.0864200000000004</v>
      </c>
      <c r="G938" s="47">
        <v>5.1851849999999997</v>
      </c>
      <c r="H938" s="73">
        <v>4.4979880000000003</v>
      </c>
      <c r="I938" s="73">
        <v>298900</v>
      </c>
    </row>
    <row r="939" spans="1:9" x14ac:dyDescent="0.3">
      <c r="A939" s="72" t="str">
        <f t="shared" si="37"/>
        <v>1996</v>
      </c>
      <c r="B939" s="72" t="str">
        <f t="shared" si="38"/>
        <v>Jun</v>
      </c>
      <c r="C939" s="74">
        <v>35220</v>
      </c>
      <c r="D939" s="47">
        <v>5.0864200000000004</v>
      </c>
      <c r="E939" s="47">
        <v>5.1851849999999997</v>
      </c>
      <c r="F939" s="47">
        <v>5.0864200000000004</v>
      </c>
      <c r="G939" s="47">
        <v>5.1851849999999997</v>
      </c>
      <c r="H939" s="73">
        <v>4.4979880000000003</v>
      </c>
      <c r="I939" s="73">
        <v>92400</v>
      </c>
    </row>
    <row r="940" spans="1:9" x14ac:dyDescent="0.3">
      <c r="A940" s="72" t="str">
        <f t="shared" si="37"/>
        <v>1996</v>
      </c>
      <c r="B940" s="72" t="str">
        <f t="shared" si="38"/>
        <v>Jun</v>
      </c>
      <c r="C940" s="74">
        <v>35221</v>
      </c>
      <c r="D940" s="47">
        <v>5.1851849999999997</v>
      </c>
      <c r="E940" s="47">
        <v>5.1851849999999997</v>
      </c>
      <c r="F940" s="47">
        <v>5.0864200000000004</v>
      </c>
      <c r="G940" s="47">
        <v>5.1851849999999997</v>
      </c>
      <c r="H940" s="73">
        <v>4.4979880000000003</v>
      </c>
      <c r="I940" s="73">
        <v>118800</v>
      </c>
    </row>
    <row r="941" spans="1:9" x14ac:dyDescent="0.3">
      <c r="A941" s="72" t="str">
        <f t="shared" si="37"/>
        <v>1996</v>
      </c>
      <c r="B941" s="72" t="str">
        <f t="shared" si="38"/>
        <v>Jun</v>
      </c>
      <c r="C941" s="74">
        <v>35222</v>
      </c>
      <c r="D941" s="47">
        <v>5.0864200000000004</v>
      </c>
      <c r="E941" s="47">
        <v>5.1851849999999997</v>
      </c>
      <c r="F941" s="47">
        <v>5.0864200000000004</v>
      </c>
      <c r="G941" s="47">
        <v>5.135802</v>
      </c>
      <c r="H941" s="73">
        <v>4.4551499999999997</v>
      </c>
      <c r="I941" s="73">
        <v>110700</v>
      </c>
    </row>
    <row r="942" spans="1:9" x14ac:dyDescent="0.3">
      <c r="A942" s="72" t="str">
        <f t="shared" si="37"/>
        <v>1996</v>
      </c>
      <c r="B942" s="72" t="str">
        <f t="shared" si="38"/>
        <v>Jun</v>
      </c>
      <c r="C942" s="74">
        <v>35223</v>
      </c>
      <c r="D942" s="47">
        <v>5.0370369999999998</v>
      </c>
      <c r="E942" s="47">
        <v>5.2839510000000001</v>
      </c>
      <c r="F942" s="47">
        <v>4.987654</v>
      </c>
      <c r="G942" s="47">
        <v>5.2592590000000001</v>
      </c>
      <c r="H942" s="73">
        <v>4.5622439999999997</v>
      </c>
      <c r="I942" s="73">
        <v>313200</v>
      </c>
    </row>
    <row r="943" spans="1:9" x14ac:dyDescent="0.3">
      <c r="A943" s="72" t="str">
        <f t="shared" si="37"/>
        <v>1996</v>
      </c>
      <c r="B943" s="72" t="str">
        <f t="shared" si="38"/>
        <v>Jun</v>
      </c>
      <c r="C943" s="74">
        <v>35226</v>
      </c>
      <c r="D943" s="47">
        <v>5.2345680000000003</v>
      </c>
      <c r="E943" s="47">
        <v>5.3333329999999997</v>
      </c>
      <c r="F943" s="47">
        <v>5.2345680000000003</v>
      </c>
      <c r="G943" s="47">
        <v>5.2839510000000001</v>
      </c>
      <c r="H943" s="73">
        <v>4.5836639999999997</v>
      </c>
      <c r="I943" s="73">
        <v>172900</v>
      </c>
    </row>
    <row r="944" spans="1:9" x14ac:dyDescent="0.3">
      <c r="A944" s="72" t="str">
        <f t="shared" si="37"/>
        <v>1996</v>
      </c>
      <c r="B944" s="72" t="str">
        <f t="shared" si="38"/>
        <v>Jun</v>
      </c>
      <c r="C944" s="74">
        <v>35227</v>
      </c>
      <c r="D944" s="47">
        <v>5.3333329999999997</v>
      </c>
      <c r="E944" s="47">
        <v>5.4814819999999997</v>
      </c>
      <c r="F944" s="47">
        <v>5.3333329999999997</v>
      </c>
      <c r="G944" s="47">
        <v>5.432099</v>
      </c>
      <c r="H944" s="73">
        <v>4.7121779999999998</v>
      </c>
      <c r="I944" s="73">
        <v>239800</v>
      </c>
    </row>
    <row r="945" spans="1:9" x14ac:dyDescent="0.3">
      <c r="A945" s="72" t="str">
        <f t="shared" si="37"/>
        <v>1996</v>
      </c>
      <c r="B945" s="72" t="str">
        <f t="shared" si="38"/>
        <v>Jun</v>
      </c>
      <c r="C945" s="74">
        <v>35228</v>
      </c>
      <c r="D945" s="47">
        <v>5.3333329999999997</v>
      </c>
      <c r="E945" s="47">
        <v>5.432099</v>
      </c>
      <c r="F945" s="47">
        <v>5.2345680000000003</v>
      </c>
      <c r="G945" s="47">
        <v>5.2345680000000003</v>
      </c>
      <c r="H945" s="73">
        <v>4.5408249999999999</v>
      </c>
      <c r="I945" s="73">
        <v>255100</v>
      </c>
    </row>
    <row r="946" spans="1:9" x14ac:dyDescent="0.3">
      <c r="A946" s="72" t="str">
        <f t="shared" si="37"/>
        <v>1996</v>
      </c>
      <c r="B946" s="72" t="str">
        <f t="shared" si="38"/>
        <v>Jun</v>
      </c>
      <c r="C946" s="74">
        <v>35229</v>
      </c>
      <c r="D946" s="47">
        <v>5.2839510000000001</v>
      </c>
      <c r="E946" s="47">
        <v>5.2839510000000001</v>
      </c>
      <c r="F946" s="47">
        <v>5.2345680000000003</v>
      </c>
      <c r="G946" s="47">
        <v>5.2839510000000001</v>
      </c>
      <c r="H946" s="73">
        <v>4.5836639999999997</v>
      </c>
      <c r="I946" s="73">
        <v>73000</v>
      </c>
    </row>
    <row r="947" spans="1:9" x14ac:dyDescent="0.3">
      <c r="A947" s="72" t="str">
        <f t="shared" si="37"/>
        <v>1996</v>
      </c>
      <c r="B947" s="72" t="str">
        <f t="shared" si="38"/>
        <v>Jun</v>
      </c>
      <c r="C947" s="74">
        <v>35230</v>
      </c>
      <c r="D947" s="47">
        <v>5.2839510000000001</v>
      </c>
      <c r="E947" s="47">
        <v>5.2839510000000001</v>
      </c>
      <c r="F947" s="47">
        <v>5.2345680000000003</v>
      </c>
      <c r="G947" s="47">
        <v>5.2345680000000003</v>
      </c>
      <c r="H947" s="73">
        <v>4.5408249999999999</v>
      </c>
      <c r="I947" s="73">
        <v>27600</v>
      </c>
    </row>
    <row r="948" spans="1:9" x14ac:dyDescent="0.3">
      <c r="A948" s="72" t="str">
        <f t="shared" si="37"/>
        <v>1996</v>
      </c>
      <c r="B948" s="72" t="str">
        <f t="shared" si="38"/>
        <v>Jun</v>
      </c>
      <c r="C948" s="74">
        <v>35233</v>
      </c>
      <c r="D948" s="47">
        <v>5.2839510000000001</v>
      </c>
      <c r="E948" s="47">
        <v>5.2839510000000001</v>
      </c>
      <c r="F948" s="47">
        <v>5.2345680000000003</v>
      </c>
      <c r="G948" s="47">
        <v>5.2839510000000001</v>
      </c>
      <c r="H948" s="73">
        <v>4.5836639999999997</v>
      </c>
      <c r="I948" s="73">
        <v>34600</v>
      </c>
    </row>
    <row r="949" spans="1:9" x14ac:dyDescent="0.3">
      <c r="A949" s="72" t="str">
        <f t="shared" si="37"/>
        <v>1996</v>
      </c>
      <c r="B949" s="72" t="str">
        <f t="shared" si="38"/>
        <v>Jun</v>
      </c>
      <c r="C949" s="74">
        <v>35234</v>
      </c>
      <c r="D949" s="47">
        <v>5.2345680000000003</v>
      </c>
      <c r="E949" s="47">
        <v>5.2839510000000001</v>
      </c>
      <c r="F949" s="47">
        <v>5.135802</v>
      </c>
      <c r="G949" s="47">
        <v>5.135802</v>
      </c>
      <c r="H949" s="73">
        <v>4.4551499999999997</v>
      </c>
      <c r="I949" s="73">
        <v>121500</v>
      </c>
    </row>
    <row r="950" spans="1:9" x14ac:dyDescent="0.3">
      <c r="A950" s="72" t="str">
        <f t="shared" si="37"/>
        <v>1996</v>
      </c>
      <c r="B950" s="72" t="str">
        <f t="shared" si="38"/>
        <v>Jun</v>
      </c>
      <c r="C950" s="74">
        <v>35235</v>
      </c>
      <c r="D950" s="47">
        <v>5.135802</v>
      </c>
      <c r="E950" s="47">
        <v>5.2345680000000003</v>
      </c>
      <c r="F950" s="47">
        <v>5.135802</v>
      </c>
      <c r="G950" s="47">
        <v>5.135802</v>
      </c>
      <c r="H950" s="73">
        <v>4.4551499999999997</v>
      </c>
      <c r="I950" s="73">
        <v>59500</v>
      </c>
    </row>
    <row r="951" spans="1:9" x14ac:dyDescent="0.3">
      <c r="A951" s="72" t="str">
        <f t="shared" si="37"/>
        <v>1996</v>
      </c>
      <c r="B951" s="72" t="str">
        <f t="shared" si="38"/>
        <v>Jun</v>
      </c>
      <c r="C951" s="74">
        <v>35236</v>
      </c>
      <c r="D951" s="47">
        <v>5.2345680000000003</v>
      </c>
      <c r="E951" s="47">
        <v>5.2345680000000003</v>
      </c>
      <c r="F951" s="47">
        <v>5.0864200000000004</v>
      </c>
      <c r="G951" s="47">
        <v>5.1851849999999997</v>
      </c>
      <c r="H951" s="73">
        <v>4.4979880000000003</v>
      </c>
      <c r="I951" s="73">
        <v>52800</v>
      </c>
    </row>
    <row r="952" spans="1:9" x14ac:dyDescent="0.3">
      <c r="A952" s="72" t="str">
        <f t="shared" si="37"/>
        <v>1996</v>
      </c>
      <c r="B952" s="72" t="str">
        <f t="shared" si="38"/>
        <v>Jun</v>
      </c>
      <c r="C952" s="74">
        <v>35237</v>
      </c>
      <c r="D952" s="47">
        <v>5.0864200000000004</v>
      </c>
      <c r="E952" s="47">
        <v>5.2345680000000003</v>
      </c>
      <c r="F952" s="47">
        <v>5.0864200000000004</v>
      </c>
      <c r="G952" s="47">
        <v>5.1851849999999997</v>
      </c>
      <c r="H952" s="73">
        <v>4.4979880000000003</v>
      </c>
      <c r="I952" s="73">
        <v>107500</v>
      </c>
    </row>
    <row r="953" spans="1:9" x14ac:dyDescent="0.3">
      <c r="A953" s="72" t="str">
        <f t="shared" si="37"/>
        <v>1996</v>
      </c>
      <c r="B953" s="72" t="str">
        <f t="shared" si="38"/>
        <v>Jun</v>
      </c>
      <c r="C953" s="74">
        <v>35240</v>
      </c>
      <c r="D953" s="47">
        <v>5.135802</v>
      </c>
      <c r="E953" s="47">
        <v>5.4074070000000001</v>
      </c>
      <c r="F953" s="47">
        <v>5.135802</v>
      </c>
      <c r="G953" s="47">
        <v>5.3827160000000003</v>
      </c>
      <c r="H953" s="73">
        <v>4.6693410000000002</v>
      </c>
      <c r="I953" s="73">
        <v>619600</v>
      </c>
    </row>
    <row r="954" spans="1:9" x14ac:dyDescent="0.3">
      <c r="A954" s="72" t="str">
        <f t="shared" si="37"/>
        <v>1996</v>
      </c>
      <c r="B954" s="72" t="str">
        <f t="shared" si="38"/>
        <v>Jun</v>
      </c>
      <c r="C954" s="74">
        <v>35241</v>
      </c>
      <c r="D954" s="47">
        <v>5.3827160000000003</v>
      </c>
      <c r="E954" s="47">
        <v>5.5308640000000002</v>
      </c>
      <c r="F954" s="47">
        <v>5.3827160000000003</v>
      </c>
      <c r="G954" s="47">
        <v>5.5308640000000002</v>
      </c>
      <c r="H954" s="73">
        <v>4.7978540000000001</v>
      </c>
      <c r="I954" s="73">
        <v>473100</v>
      </c>
    </row>
    <row r="955" spans="1:9" x14ac:dyDescent="0.3">
      <c r="A955" s="72" t="str">
        <f t="shared" si="37"/>
        <v>1996</v>
      </c>
      <c r="B955" s="72" t="str">
        <f t="shared" si="38"/>
        <v>Jun</v>
      </c>
      <c r="C955" s="74">
        <v>35242</v>
      </c>
      <c r="D955" s="47">
        <v>5.5308640000000002</v>
      </c>
      <c r="E955" s="47">
        <v>5.5308640000000002</v>
      </c>
      <c r="F955" s="47">
        <v>5.3333329999999997</v>
      </c>
      <c r="G955" s="47">
        <v>5.4814819999999997</v>
      </c>
      <c r="H955" s="73">
        <v>4.7550160000000004</v>
      </c>
      <c r="I955" s="73">
        <v>233700</v>
      </c>
    </row>
    <row r="956" spans="1:9" x14ac:dyDescent="0.3">
      <c r="A956" s="72" t="str">
        <f t="shared" si="37"/>
        <v>1996</v>
      </c>
      <c r="B956" s="72" t="str">
        <f t="shared" si="38"/>
        <v>Jun</v>
      </c>
      <c r="C956" s="74">
        <v>35243</v>
      </c>
      <c r="D956" s="47">
        <v>5.3827160000000003</v>
      </c>
      <c r="E956" s="47">
        <v>5.4814819999999997</v>
      </c>
      <c r="F956" s="47">
        <v>5.2839510000000001</v>
      </c>
      <c r="G956" s="47">
        <v>5.4814819999999997</v>
      </c>
      <c r="H956" s="73">
        <v>4.7550160000000004</v>
      </c>
      <c r="I956" s="73">
        <v>63000</v>
      </c>
    </row>
    <row r="957" spans="1:9" x14ac:dyDescent="0.3">
      <c r="A957" s="72" t="str">
        <f t="shared" si="37"/>
        <v>1996</v>
      </c>
      <c r="B957" s="72" t="str">
        <f t="shared" si="38"/>
        <v>Jun</v>
      </c>
      <c r="C957" s="74">
        <v>35244</v>
      </c>
      <c r="D957" s="47">
        <v>5.4814819999999997</v>
      </c>
      <c r="E957" s="47">
        <v>5.580247</v>
      </c>
      <c r="F957" s="47">
        <v>5.3827160000000003</v>
      </c>
      <c r="G957" s="47">
        <v>5.432099</v>
      </c>
      <c r="H957" s="73">
        <v>4.7121779999999998</v>
      </c>
      <c r="I957" s="73">
        <v>526600</v>
      </c>
    </row>
    <row r="958" spans="1:9" x14ac:dyDescent="0.3">
      <c r="A958" s="72" t="str">
        <f t="shared" si="37"/>
        <v>1996</v>
      </c>
      <c r="B958" s="72" t="str">
        <f t="shared" si="38"/>
        <v>Jul</v>
      </c>
      <c r="C958" s="74">
        <v>35247</v>
      </c>
      <c r="D958" s="47">
        <v>5.3333329999999997</v>
      </c>
      <c r="E958" s="47">
        <v>5.4814819999999997</v>
      </c>
      <c r="F958" s="47">
        <v>5.2839510000000001</v>
      </c>
      <c r="G958" s="47">
        <v>5.432099</v>
      </c>
      <c r="H958" s="73">
        <v>4.7121779999999998</v>
      </c>
      <c r="I958" s="73">
        <v>380800</v>
      </c>
    </row>
    <row r="959" spans="1:9" x14ac:dyDescent="0.3">
      <c r="A959" s="72" t="str">
        <f t="shared" si="37"/>
        <v>1996</v>
      </c>
      <c r="B959" s="72" t="str">
        <f t="shared" si="38"/>
        <v>Jul</v>
      </c>
      <c r="C959" s="74">
        <v>35248</v>
      </c>
      <c r="D959" s="47">
        <v>5.3827160000000003</v>
      </c>
      <c r="E959" s="47">
        <v>5.4814819999999997</v>
      </c>
      <c r="F959" s="47">
        <v>5.3333329999999997</v>
      </c>
      <c r="G959" s="47">
        <v>5.3333329999999997</v>
      </c>
      <c r="H959" s="73">
        <v>4.6265029999999996</v>
      </c>
      <c r="I959" s="73">
        <v>76900</v>
      </c>
    </row>
    <row r="960" spans="1:9" x14ac:dyDescent="0.3">
      <c r="A960" s="72" t="str">
        <f t="shared" si="37"/>
        <v>1996</v>
      </c>
      <c r="B960" s="72" t="str">
        <f t="shared" si="38"/>
        <v>Jul</v>
      </c>
      <c r="C960" s="74">
        <v>35249</v>
      </c>
      <c r="D960" s="47">
        <v>5.432099</v>
      </c>
      <c r="E960" s="47">
        <v>5.432099</v>
      </c>
      <c r="F960" s="47">
        <v>5.3333329999999997</v>
      </c>
      <c r="G960" s="47">
        <v>5.432099</v>
      </c>
      <c r="H960" s="73">
        <v>4.7121779999999998</v>
      </c>
      <c r="I960" s="73">
        <v>101400</v>
      </c>
    </row>
    <row r="961" spans="1:9" x14ac:dyDescent="0.3">
      <c r="A961" s="72" t="str">
        <f t="shared" si="37"/>
        <v>1996</v>
      </c>
      <c r="B961" s="72" t="str">
        <f t="shared" si="38"/>
        <v>Jul</v>
      </c>
      <c r="C961" s="74">
        <v>35251</v>
      </c>
      <c r="D961" s="47">
        <v>5.2345680000000003</v>
      </c>
      <c r="E961" s="47">
        <v>5.3333329999999997</v>
      </c>
      <c r="F961" s="47">
        <v>5.1851849999999997</v>
      </c>
      <c r="G961" s="47">
        <v>5.2345680000000003</v>
      </c>
      <c r="H961" s="73">
        <v>4.5408249999999999</v>
      </c>
      <c r="I961" s="73">
        <v>55900</v>
      </c>
    </row>
    <row r="962" spans="1:9" x14ac:dyDescent="0.3">
      <c r="A962" s="72" t="str">
        <f t="shared" si="37"/>
        <v>1996</v>
      </c>
      <c r="B962" s="72" t="str">
        <f t="shared" si="38"/>
        <v>Jul</v>
      </c>
      <c r="C962" s="74">
        <v>35254</v>
      </c>
      <c r="D962" s="47">
        <v>5.2345680000000003</v>
      </c>
      <c r="E962" s="47">
        <v>5.3333329999999997</v>
      </c>
      <c r="F962" s="47">
        <v>5.135802</v>
      </c>
      <c r="G962" s="47">
        <v>5.1604939999999999</v>
      </c>
      <c r="H962" s="73">
        <v>4.4765689999999996</v>
      </c>
      <c r="I962" s="73">
        <v>131500</v>
      </c>
    </row>
    <row r="963" spans="1:9" x14ac:dyDescent="0.3">
      <c r="A963" s="72" t="str">
        <f t="shared" ref="A963:A1026" si="39">TEXT(C963,"YYYY")</f>
        <v>1996</v>
      </c>
      <c r="B963" s="72" t="str">
        <f t="shared" ref="B963:B1026" si="40">TEXT(C963,"MMM")</f>
        <v>Jul</v>
      </c>
      <c r="C963" s="74">
        <v>35255</v>
      </c>
      <c r="D963" s="47">
        <v>5.0864200000000004</v>
      </c>
      <c r="E963" s="47">
        <v>5.1851849999999997</v>
      </c>
      <c r="F963" s="47">
        <v>5.0864200000000004</v>
      </c>
      <c r="G963" s="47">
        <v>5.0864200000000004</v>
      </c>
      <c r="H963" s="73">
        <v>4.412312</v>
      </c>
      <c r="I963" s="73">
        <v>152100</v>
      </c>
    </row>
    <row r="964" spans="1:9" x14ac:dyDescent="0.3">
      <c r="A964" s="72" t="str">
        <f t="shared" si="39"/>
        <v>1996</v>
      </c>
      <c r="B964" s="72" t="str">
        <f t="shared" si="40"/>
        <v>Jul</v>
      </c>
      <c r="C964" s="74">
        <v>35256</v>
      </c>
      <c r="D964" s="47">
        <v>5.1851849999999997</v>
      </c>
      <c r="E964" s="47">
        <v>5.1851849999999997</v>
      </c>
      <c r="F964" s="47">
        <v>5.0864200000000004</v>
      </c>
      <c r="G964" s="47">
        <v>5.0864200000000004</v>
      </c>
      <c r="H964" s="73">
        <v>4.412312</v>
      </c>
      <c r="I964" s="73">
        <v>123400</v>
      </c>
    </row>
    <row r="965" spans="1:9" x14ac:dyDescent="0.3">
      <c r="A965" s="72" t="str">
        <f t="shared" si="39"/>
        <v>1996</v>
      </c>
      <c r="B965" s="72" t="str">
        <f t="shared" si="40"/>
        <v>Jul</v>
      </c>
      <c r="C965" s="74">
        <v>35257</v>
      </c>
      <c r="D965" s="47">
        <v>5.0370369999999998</v>
      </c>
      <c r="E965" s="47">
        <v>5.135802</v>
      </c>
      <c r="F965" s="47">
        <v>4.8888889999999998</v>
      </c>
      <c r="G965" s="47">
        <v>4.987654</v>
      </c>
      <c r="H965" s="73">
        <v>4.3266369999999998</v>
      </c>
      <c r="I965" s="73">
        <v>267400</v>
      </c>
    </row>
    <row r="966" spans="1:9" x14ac:dyDescent="0.3">
      <c r="A966" s="72" t="str">
        <f t="shared" si="39"/>
        <v>1996</v>
      </c>
      <c r="B966" s="72" t="str">
        <f t="shared" si="40"/>
        <v>Jul</v>
      </c>
      <c r="C966" s="74">
        <v>35258</v>
      </c>
      <c r="D966" s="47">
        <v>4.9382720000000004</v>
      </c>
      <c r="E966" s="47">
        <v>5.0370369999999998</v>
      </c>
      <c r="F966" s="47">
        <v>4.7901230000000004</v>
      </c>
      <c r="G966" s="47">
        <v>4.7901230000000004</v>
      </c>
      <c r="H966" s="73">
        <v>4.155284</v>
      </c>
      <c r="I966" s="73">
        <v>257400</v>
      </c>
    </row>
    <row r="967" spans="1:9" x14ac:dyDescent="0.3">
      <c r="A967" s="72" t="str">
        <f t="shared" si="39"/>
        <v>1996</v>
      </c>
      <c r="B967" s="72" t="str">
        <f t="shared" si="40"/>
        <v>Jul</v>
      </c>
      <c r="C967" s="74">
        <v>35261</v>
      </c>
      <c r="D967" s="47">
        <v>4.8395060000000001</v>
      </c>
      <c r="E967" s="47">
        <v>4.8395060000000001</v>
      </c>
      <c r="F967" s="47">
        <v>4.7407409999999999</v>
      </c>
      <c r="G967" s="47">
        <v>4.8395060000000001</v>
      </c>
      <c r="H967" s="73">
        <v>4.1981219999999997</v>
      </c>
      <c r="I967" s="73">
        <v>394800</v>
      </c>
    </row>
    <row r="968" spans="1:9" x14ac:dyDescent="0.3">
      <c r="A968" s="72" t="str">
        <f t="shared" si="39"/>
        <v>1996</v>
      </c>
      <c r="B968" s="72" t="str">
        <f t="shared" si="40"/>
        <v>Jul</v>
      </c>
      <c r="C968" s="74">
        <v>35262</v>
      </c>
      <c r="D968" s="47">
        <v>4.8395060000000001</v>
      </c>
      <c r="E968" s="47">
        <v>4.8888889999999998</v>
      </c>
      <c r="F968" s="47">
        <v>4.2962959999999999</v>
      </c>
      <c r="G968" s="47">
        <v>4.3209879999999998</v>
      </c>
      <c r="H968" s="73">
        <v>3.7483230000000001</v>
      </c>
      <c r="I968" s="73">
        <v>1705900</v>
      </c>
    </row>
    <row r="969" spans="1:9" x14ac:dyDescent="0.3">
      <c r="A969" s="72" t="str">
        <f t="shared" si="39"/>
        <v>1996</v>
      </c>
      <c r="B969" s="72" t="str">
        <f t="shared" si="40"/>
        <v>Jul</v>
      </c>
      <c r="C969" s="74">
        <v>35263</v>
      </c>
      <c r="D969" s="47">
        <v>4.444445</v>
      </c>
      <c r="E969" s="47">
        <v>4.5925929999999999</v>
      </c>
      <c r="F969" s="47">
        <v>4.3456789999999996</v>
      </c>
      <c r="G969" s="47">
        <v>4.3950610000000001</v>
      </c>
      <c r="H969" s="73">
        <v>3.8125810000000002</v>
      </c>
      <c r="I969" s="73">
        <v>942400</v>
      </c>
    </row>
    <row r="970" spans="1:9" x14ac:dyDescent="0.3">
      <c r="A970" s="72" t="str">
        <f t="shared" si="39"/>
        <v>1996</v>
      </c>
      <c r="B970" s="72" t="str">
        <f t="shared" si="40"/>
        <v>Jul</v>
      </c>
      <c r="C970" s="74">
        <v>35264</v>
      </c>
      <c r="D970" s="47">
        <v>4.3950610000000001</v>
      </c>
      <c r="E970" s="47">
        <v>4.8395060000000001</v>
      </c>
      <c r="F970" s="47">
        <v>4.3950610000000001</v>
      </c>
      <c r="G970" s="47">
        <v>4.8395060000000001</v>
      </c>
      <c r="H970" s="73">
        <v>4.1981219999999997</v>
      </c>
      <c r="I970" s="73">
        <v>468000</v>
      </c>
    </row>
    <row r="971" spans="1:9" x14ac:dyDescent="0.3">
      <c r="A971" s="72" t="str">
        <f t="shared" si="39"/>
        <v>1996</v>
      </c>
      <c r="B971" s="72" t="str">
        <f t="shared" si="40"/>
        <v>Jul</v>
      </c>
      <c r="C971" s="74">
        <v>35265</v>
      </c>
      <c r="D971" s="47">
        <v>4.7407409999999999</v>
      </c>
      <c r="E971" s="47">
        <v>4.8395060000000001</v>
      </c>
      <c r="F971" s="47">
        <v>4.6913580000000001</v>
      </c>
      <c r="G971" s="47">
        <v>4.8395060000000001</v>
      </c>
      <c r="H971" s="73">
        <v>4.1981219999999997</v>
      </c>
      <c r="I971" s="73">
        <v>180400</v>
      </c>
    </row>
    <row r="972" spans="1:9" x14ac:dyDescent="0.3">
      <c r="A972" s="72" t="str">
        <f t="shared" si="39"/>
        <v>1996</v>
      </c>
      <c r="B972" s="72" t="str">
        <f t="shared" si="40"/>
        <v>Jul</v>
      </c>
      <c r="C972" s="74">
        <v>35268</v>
      </c>
      <c r="D972" s="47">
        <v>4.7901230000000004</v>
      </c>
      <c r="E972" s="47">
        <v>4.8395060000000001</v>
      </c>
      <c r="F972" s="47">
        <v>4.7407409999999999</v>
      </c>
      <c r="G972" s="47">
        <v>4.7654319999999997</v>
      </c>
      <c r="H972" s="73">
        <v>4.1338660000000003</v>
      </c>
      <c r="I972" s="73">
        <v>294900</v>
      </c>
    </row>
    <row r="973" spans="1:9" x14ac:dyDescent="0.3">
      <c r="A973" s="72" t="str">
        <f t="shared" si="39"/>
        <v>1996</v>
      </c>
      <c r="B973" s="72" t="str">
        <f t="shared" si="40"/>
        <v>Jul</v>
      </c>
      <c r="C973" s="74">
        <v>35269</v>
      </c>
      <c r="D973" s="47">
        <v>4.8395060000000001</v>
      </c>
      <c r="E973" s="47">
        <v>4.9382720000000004</v>
      </c>
      <c r="F973" s="47">
        <v>4.5432100000000002</v>
      </c>
      <c r="G973" s="47">
        <v>4.567901</v>
      </c>
      <c r="H973" s="73">
        <v>3.962513</v>
      </c>
      <c r="I973" s="73">
        <v>265500</v>
      </c>
    </row>
    <row r="974" spans="1:9" x14ac:dyDescent="0.3">
      <c r="A974" s="72" t="str">
        <f t="shared" si="39"/>
        <v>1996</v>
      </c>
      <c r="B974" s="72" t="str">
        <f t="shared" si="40"/>
        <v>Jul</v>
      </c>
      <c r="C974" s="74">
        <v>35270</v>
      </c>
      <c r="D974" s="47">
        <v>4.3456789999999996</v>
      </c>
      <c r="E974" s="47">
        <v>4.6419750000000004</v>
      </c>
      <c r="F974" s="47">
        <v>4.2469130000000002</v>
      </c>
      <c r="G974" s="47">
        <v>4.5432100000000002</v>
      </c>
      <c r="H974" s="73">
        <v>3.9410949999999998</v>
      </c>
      <c r="I974" s="73">
        <v>403200</v>
      </c>
    </row>
    <row r="975" spans="1:9" x14ac:dyDescent="0.3">
      <c r="A975" s="72" t="str">
        <f t="shared" si="39"/>
        <v>1996</v>
      </c>
      <c r="B975" s="72" t="str">
        <f t="shared" si="40"/>
        <v>Jul</v>
      </c>
      <c r="C975" s="74">
        <v>35271</v>
      </c>
      <c r="D975" s="47">
        <v>4.6419750000000004</v>
      </c>
      <c r="E975" s="47">
        <v>4.8395060000000001</v>
      </c>
      <c r="F975" s="47">
        <v>4.5432100000000002</v>
      </c>
      <c r="G975" s="47">
        <v>4.8148150000000003</v>
      </c>
      <c r="H975" s="73">
        <v>4.176704</v>
      </c>
      <c r="I975" s="73">
        <v>355200</v>
      </c>
    </row>
    <row r="976" spans="1:9" x14ac:dyDescent="0.3">
      <c r="A976" s="72" t="str">
        <f t="shared" si="39"/>
        <v>1996</v>
      </c>
      <c r="B976" s="72" t="str">
        <f t="shared" si="40"/>
        <v>Jul</v>
      </c>
      <c r="C976" s="74">
        <v>35272</v>
      </c>
      <c r="D976" s="47">
        <v>4.8395060000000001</v>
      </c>
      <c r="E976" s="47">
        <v>4.9382720000000004</v>
      </c>
      <c r="F976" s="47">
        <v>4.8395060000000001</v>
      </c>
      <c r="G976" s="47">
        <v>4.9382720000000004</v>
      </c>
      <c r="H976" s="73">
        <v>4.2837990000000001</v>
      </c>
      <c r="I976" s="73">
        <v>89100</v>
      </c>
    </row>
    <row r="977" spans="1:9" x14ac:dyDescent="0.3">
      <c r="A977" s="72" t="str">
        <f t="shared" si="39"/>
        <v>1996</v>
      </c>
      <c r="B977" s="72" t="str">
        <f t="shared" si="40"/>
        <v>Jul</v>
      </c>
      <c r="C977" s="74">
        <v>35275</v>
      </c>
      <c r="D977" s="47">
        <v>4.8395060000000001</v>
      </c>
      <c r="E977" s="47">
        <v>4.8888889999999998</v>
      </c>
      <c r="F977" s="47">
        <v>4.6913580000000001</v>
      </c>
      <c r="G977" s="47">
        <v>4.6913580000000001</v>
      </c>
      <c r="H977" s="73">
        <v>4.0696099999999999</v>
      </c>
      <c r="I977" s="73">
        <v>245200</v>
      </c>
    </row>
    <row r="978" spans="1:9" x14ac:dyDescent="0.3">
      <c r="A978" s="72" t="str">
        <f t="shared" si="39"/>
        <v>1996</v>
      </c>
      <c r="B978" s="72" t="str">
        <f t="shared" si="40"/>
        <v>Jul</v>
      </c>
      <c r="C978" s="74">
        <v>35276</v>
      </c>
      <c r="D978" s="47">
        <v>4.5925929999999999</v>
      </c>
      <c r="E978" s="47">
        <v>4.6419750000000004</v>
      </c>
      <c r="F978" s="47">
        <v>4.0740740000000004</v>
      </c>
      <c r="G978" s="47">
        <v>4.1481479999999999</v>
      </c>
      <c r="H978" s="73">
        <v>3.5983909999999999</v>
      </c>
      <c r="I978" s="73">
        <v>688500</v>
      </c>
    </row>
    <row r="979" spans="1:9" x14ac:dyDescent="0.3">
      <c r="A979" s="72" t="str">
        <f t="shared" si="39"/>
        <v>1996</v>
      </c>
      <c r="B979" s="72" t="str">
        <f t="shared" si="40"/>
        <v>Jul</v>
      </c>
      <c r="C979" s="74">
        <v>35277</v>
      </c>
      <c r="D979" s="47">
        <v>4.2469130000000002</v>
      </c>
      <c r="E979" s="47">
        <v>4.444445</v>
      </c>
      <c r="F979" s="47">
        <v>4.0987650000000002</v>
      </c>
      <c r="G979" s="47">
        <v>4.3456789999999996</v>
      </c>
      <c r="H979" s="73">
        <v>3.7697430000000001</v>
      </c>
      <c r="I979" s="73">
        <v>905400</v>
      </c>
    </row>
    <row r="980" spans="1:9" x14ac:dyDescent="0.3">
      <c r="A980" s="72" t="str">
        <f t="shared" si="39"/>
        <v>1996</v>
      </c>
      <c r="B980" s="72" t="str">
        <f t="shared" si="40"/>
        <v>Aug</v>
      </c>
      <c r="C980" s="74">
        <v>35278</v>
      </c>
      <c r="D980" s="47">
        <v>4.0987650000000002</v>
      </c>
      <c r="E980" s="47">
        <v>4.3456789999999996</v>
      </c>
      <c r="F980" s="47">
        <v>4</v>
      </c>
      <c r="G980" s="47">
        <v>4.2962959999999999</v>
      </c>
      <c r="H980" s="73">
        <v>3.7269040000000002</v>
      </c>
      <c r="I980" s="73">
        <v>819000</v>
      </c>
    </row>
    <row r="981" spans="1:9" x14ac:dyDescent="0.3">
      <c r="A981" s="72" t="str">
        <f t="shared" si="39"/>
        <v>1996</v>
      </c>
      <c r="B981" s="72" t="str">
        <f t="shared" si="40"/>
        <v>Aug</v>
      </c>
      <c r="C981" s="74">
        <v>35279</v>
      </c>
      <c r="D981" s="47">
        <v>4.3456789999999996</v>
      </c>
      <c r="E981" s="47">
        <v>4.6419750000000004</v>
      </c>
      <c r="F981" s="47">
        <v>4.3456789999999996</v>
      </c>
      <c r="G981" s="47">
        <v>4.6419750000000004</v>
      </c>
      <c r="H981" s="73">
        <v>4.02677</v>
      </c>
      <c r="I981" s="73">
        <v>734400</v>
      </c>
    </row>
    <row r="982" spans="1:9" x14ac:dyDescent="0.3">
      <c r="A982" s="72" t="str">
        <f t="shared" si="39"/>
        <v>1996</v>
      </c>
      <c r="B982" s="72" t="str">
        <f t="shared" si="40"/>
        <v>Aug</v>
      </c>
      <c r="C982" s="74">
        <v>35282</v>
      </c>
      <c r="D982" s="47">
        <v>4.6419750000000004</v>
      </c>
      <c r="E982" s="47">
        <v>4.6419750000000004</v>
      </c>
      <c r="F982" s="47">
        <v>4.4938269999999996</v>
      </c>
      <c r="G982" s="47">
        <v>4.5432100000000002</v>
      </c>
      <c r="H982" s="73">
        <v>3.9410949999999998</v>
      </c>
      <c r="I982" s="73">
        <v>153900</v>
      </c>
    </row>
    <row r="983" spans="1:9" x14ac:dyDescent="0.3">
      <c r="A983" s="72" t="str">
        <f t="shared" si="39"/>
        <v>1996</v>
      </c>
      <c r="B983" s="72" t="str">
        <f t="shared" si="40"/>
        <v>Aug</v>
      </c>
      <c r="C983" s="74">
        <v>35283</v>
      </c>
      <c r="D983" s="47">
        <v>4.4938269999999996</v>
      </c>
      <c r="E983" s="47">
        <v>4.5925929999999999</v>
      </c>
      <c r="F983" s="47">
        <v>4.4938269999999996</v>
      </c>
      <c r="G983" s="47">
        <v>4.5185180000000003</v>
      </c>
      <c r="H983" s="73">
        <v>3.9196749999999998</v>
      </c>
      <c r="I983" s="73">
        <v>197200</v>
      </c>
    </row>
    <row r="984" spans="1:9" x14ac:dyDescent="0.3">
      <c r="A984" s="72" t="str">
        <f t="shared" si="39"/>
        <v>1996</v>
      </c>
      <c r="B984" s="72" t="str">
        <f t="shared" si="40"/>
        <v>Aug</v>
      </c>
      <c r="C984" s="74">
        <v>35284</v>
      </c>
      <c r="D984" s="47">
        <v>4.5432100000000002</v>
      </c>
      <c r="E984" s="47">
        <v>4.5925929999999999</v>
      </c>
      <c r="F984" s="47">
        <v>4.4691359999999998</v>
      </c>
      <c r="G984" s="47">
        <v>4.5185180000000003</v>
      </c>
      <c r="H984" s="73">
        <v>3.9196749999999998</v>
      </c>
      <c r="I984" s="73">
        <v>294900</v>
      </c>
    </row>
    <row r="985" spans="1:9" x14ac:dyDescent="0.3">
      <c r="A985" s="72" t="str">
        <f t="shared" si="39"/>
        <v>1996</v>
      </c>
      <c r="B985" s="72" t="str">
        <f t="shared" si="40"/>
        <v>Aug</v>
      </c>
      <c r="C985" s="74">
        <v>35285</v>
      </c>
      <c r="D985" s="47">
        <v>4.444445</v>
      </c>
      <c r="E985" s="47">
        <v>4.5432100000000002</v>
      </c>
      <c r="F985" s="47">
        <v>4.444445</v>
      </c>
      <c r="G985" s="47">
        <v>4.5061730000000004</v>
      </c>
      <c r="H985" s="73">
        <v>3.9089649999999998</v>
      </c>
      <c r="I985" s="73">
        <v>159300</v>
      </c>
    </row>
    <row r="986" spans="1:9" x14ac:dyDescent="0.3">
      <c r="A986" s="72" t="str">
        <f t="shared" si="39"/>
        <v>1996</v>
      </c>
      <c r="B986" s="72" t="str">
        <f t="shared" si="40"/>
        <v>Aug</v>
      </c>
      <c r="C986" s="74">
        <v>35286</v>
      </c>
      <c r="D986" s="47">
        <v>4.444445</v>
      </c>
      <c r="E986" s="47">
        <v>4.5185180000000003</v>
      </c>
      <c r="F986" s="47">
        <v>4.3580249999999996</v>
      </c>
      <c r="G986" s="47">
        <v>4.3580249999999996</v>
      </c>
      <c r="H986" s="73">
        <v>3.7804519999999999</v>
      </c>
      <c r="I986" s="73">
        <v>226800</v>
      </c>
    </row>
    <row r="987" spans="1:9" x14ac:dyDescent="0.3">
      <c r="A987" s="72" t="str">
        <f t="shared" si="39"/>
        <v>1996</v>
      </c>
      <c r="B987" s="72" t="str">
        <f t="shared" si="40"/>
        <v>Aug</v>
      </c>
      <c r="C987" s="74">
        <v>35289</v>
      </c>
      <c r="D987" s="47">
        <v>4.444445</v>
      </c>
      <c r="E987" s="47">
        <v>4.444445</v>
      </c>
      <c r="F987" s="47">
        <v>4.2962959999999999</v>
      </c>
      <c r="G987" s="47">
        <v>4.3950610000000001</v>
      </c>
      <c r="H987" s="73">
        <v>3.8125810000000002</v>
      </c>
      <c r="I987" s="73">
        <v>131500</v>
      </c>
    </row>
    <row r="988" spans="1:9" x14ac:dyDescent="0.3">
      <c r="A988" s="72" t="str">
        <f t="shared" si="39"/>
        <v>1996</v>
      </c>
      <c r="B988" s="72" t="str">
        <f t="shared" si="40"/>
        <v>Aug</v>
      </c>
      <c r="C988" s="74">
        <v>35290</v>
      </c>
      <c r="D988" s="47">
        <v>4.3456789999999996</v>
      </c>
      <c r="E988" s="47">
        <v>4.3456789999999996</v>
      </c>
      <c r="F988" s="47">
        <v>4.1975309999999997</v>
      </c>
      <c r="G988" s="47">
        <v>4.2469130000000002</v>
      </c>
      <c r="H988" s="73">
        <v>3.6840660000000001</v>
      </c>
      <c r="I988" s="73">
        <v>194400</v>
      </c>
    </row>
    <row r="989" spans="1:9" x14ac:dyDescent="0.3">
      <c r="A989" s="72" t="str">
        <f t="shared" si="39"/>
        <v>1996</v>
      </c>
      <c r="B989" s="72" t="str">
        <f t="shared" si="40"/>
        <v>Aug</v>
      </c>
      <c r="C989" s="74">
        <v>35291</v>
      </c>
      <c r="D989" s="47">
        <v>4.3456789999999996</v>
      </c>
      <c r="E989" s="47">
        <v>4.3456789999999996</v>
      </c>
      <c r="F989" s="47">
        <v>4.1975309999999997</v>
      </c>
      <c r="G989" s="47">
        <v>4.2469130000000002</v>
      </c>
      <c r="H989" s="73">
        <v>3.6840660000000001</v>
      </c>
      <c r="I989" s="73">
        <v>42700</v>
      </c>
    </row>
    <row r="990" spans="1:9" x14ac:dyDescent="0.3">
      <c r="A990" s="72" t="str">
        <f t="shared" si="39"/>
        <v>1996</v>
      </c>
      <c r="B990" s="72" t="str">
        <f t="shared" si="40"/>
        <v>Aug</v>
      </c>
      <c r="C990" s="74">
        <v>35292</v>
      </c>
      <c r="D990" s="47">
        <v>4.1975309999999997</v>
      </c>
      <c r="E990" s="47">
        <v>4.3456789999999996</v>
      </c>
      <c r="F990" s="47">
        <v>4.1975309999999997</v>
      </c>
      <c r="G990" s="47">
        <v>4.3456789999999996</v>
      </c>
      <c r="H990" s="73">
        <v>3.7697430000000001</v>
      </c>
      <c r="I990" s="73">
        <v>93300</v>
      </c>
    </row>
    <row r="991" spans="1:9" x14ac:dyDescent="0.3">
      <c r="A991" s="72" t="str">
        <f t="shared" si="39"/>
        <v>1996</v>
      </c>
      <c r="B991" s="72" t="str">
        <f t="shared" si="40"/>
        <v>Aug</v>
      </c>
      <c r="C991" s="74">
        <v>35293</v>
      </c>
      <c r="D991" s="47">
        <v>4.2469130000000002</v>
      </c>
      <c r="E991" s="47">
        <v>4.5925929999999999</v>
      </c>
      <c r="F991" s="47">
        <v>4.2469130000000002</v>
      </c>
      <c r="G991" s="47">
        <v>4.5432100000000002</v>
      </c>
      <c r="H991" s="73">
        <v>3.9410949999999998</v>
      </c>
      <c r="I991" s="73">
        <v>491400</v>
      </c>
    </row>
    <row r="992" spans="1:9" x14ac:dyDescent="0.3">
      <c r="A992" s="72" t="str">
        <f t="shared" si="39"/>
        <v>1996</v>
      </c>
      <c r="B992" s="72" t="str">
        <f t="shared" si="40"/>
        <v>Aug</v>
      </c>
      <c r="C992" s="74">
        <v>35296</v>
      </c>
      <c r="D992" s="47">
        <v>4.444445</v>
      </c>
      <c r="E992" s="47">
        <v>4.6419750000000004</v>
      </c>
      <c r="F992" s="47">
        <v>4.444445</v>
      </c>
      <c r="G992" s="47">
        <v>4.6419750000000004</v>
      </c>
      <c r="H992" s="73">
        <v>4.02677</v>
      </c>
      <c r="I992" s="73">
        <v>118800</v>
      </c>
    </row>
    <row r="993" spans="1:9" x14ac:dyDescent="0.3">
      <c r="A993" s="72" t="str">
        <f t="shared" si="39"/>
        <v>1996</v>
      </c>
      <c r="B993" s="72" t="str">
        <f t="shared" si="40"/>
        <v>Aug</v>
      </c>
      <c r="C993" s="74">
        <v>35297</v>
      </c>
      <c r="D993" s="47">
        <v>4.6419750000000004</v>
      </c>
      <c r="E993" s="47">
        <v>4.6419750000000004</v>
      </c>
      <c r="F993" s="47">
        <v>4.5432100000000002</v>
      </c>
      <c r="G993" s="47">
        <v>4.6419750000000004</v>
      </c>
      <c r="H993" s="73">
        <v>4.02677</v>
      </c>
      <c r="I993" s="73">
        <v>24300</v>
      </c>
    </row>
    <row r="994" spans="1:9" x14ac:dyDescent="0.3">
      <c r="A994" s="72" t="str">
        <f t="shared" si="39"/>
        <v>1996</v>
      </c>
      <c r="B994" s="72" t="str">
        <f t="shared" si="40"/>
        <v>Aug</v>
      </c>
      <c r="C994" s="74">
        <v>35298</v>
      </c>
      <c r="D994" s="47">
        <v>4.4938269999999996</v>
      </c>
      <c r="E994" s="47">
        <v>4.5432100000000002</v>
      </c>
      <c r="F994" s="47">
        <v>4.3456789999999996</v>
      </c>
      <c r="G994" s="47">
        <v>4.4691359999999998</v>
      </c>
      <c r="H994" s="73">
        <v>3.8768370000000001</v>
      </c>
      <c r="I994" s="73">
        <v>177400</v>
      </c>
    </row>
    <row r="995" spans="1:9" x14ac:dyDescent="0.3">
      <c r="A995" s="72" t="str">
        <f t="shared" si="39"/>
        <v>1996</v>
      </c>
      <c r="B995" s="72" t="str">
        <f t="shared" si="40"/>
        <v>Aug</v>
      </c>
      <c r="C995" s="74">
        <v>35299</v>
      </c>
      <c r="D995" s="47">
        <v>4.4938269999999996</v>
      </c>
      <c r="E995" s="47">
        <v>4.5432100000000002</v>
      </c>
      <c r="F995" s="47">
        <v>4.444445</v>
      </c>
      <c r="G995" s="47">
        <v>4.5432100000000002</v>
      </c>
      <c r="H995" s="73">
        <v>3.9410949999999998</v>
      </c>
      <c r="I995" s="73">
        <v>51400</v>
      </c>
    </row>
    <row r="996" spans="1:9" x14ac:dyDescent="0.3">
      <c r="A996" s="72" t="str">
        <f t="shared" si="39"/>
        <v>1996</v>
      </c>
      <c r="B996" s="72" t="str">
        <f t="shared" si="40"/>
        <v>Aug</v>
      </c>
      <c r="C996" s="74">
        <v>35300</v>
      </c>
      <c r="D996" s="47">
        <v>4.5432100000000002</v>
      </c>
      <c r="E996" s="47">
        <v>4.6913580000000001</v>
      </c>
      <c r="F996" s="47">
        <v>4.5185180000000003</v>
      </c>
      <c r="G996" s="47">
        <v>4.5432100000000002</v>
      </c>
      <c r="H996" s="73">
        <v>3.9410949999999998</v>
      </c>
      <c r="I996" s="73">
        <v>373500</v>
      </c>
    </row>
    <row r="997" spans="1:9" x14ac:dyDescent="0.3">
      <c r="A997" s="72" t="str">
        <f t="shared" si="39"/>
        <v>1996</v>
      </c>
      <c r="B997" s="72" t="str">
        <f t="shared" si="40"/>
        <v>Aug</v>
      </c>
      <c r="C997" s="74">
        <v>35303</v>
      </c>
      <c r="D997" s="47">
        <v>4.5432100000000002</v>
      </c>
      <c r="E997" s="47">
        <v>4.5925929999999999</v>
      </c>
      <c r="F997" s="47">
        <v>4.444445</v>
      </c>
      <c r="G997" s="47">
        <v>4.5432100000000002</v>
      </c>
      <c r="H997" s="73">
        <v>3.9410949999999998</v>
      </c>
      <c r="I997" s="73">
        <v>184500</v>
      </c>
    </row>
    <row r="998" spans="1:9" x14ac:dyDescent="0.3">
      <c r="A998" s="72" t="str">
        <f t="shared" si="39"/>
        <v>1996</v>
      </c>
      <c r="B998" s="72" t="str">
        <f t="shared" si="40"/>
        <v>Aug</v>
      </c>
      <c r="C998" s="74">
        <v>35304</v>
      </c>
      <c r="D998" s="47">
        <v>4.5925929999999999</v>
      </c>
      <c r="E998" s="47">
        <v>4.5925929999999999</v>
      </c>
      <c r="F998" s="47">
        <v>4.444445</v>
      </c>
      <c r="G998" s="47">
        <v>4.5432100000000002</v>
      </c>
      <c r="H998" s="73">
        <v>3.9410949999999998</v>
      </c>
      <c r="I998" s="73">
        <v>198400</v>
      </c>
    </row>
    <row r="999" spans="1:9" x14ac:dyDescent="0.3">
      <c r="A999" s="72" t="str">
        <f t="shared" si="39"/>
        <v>1996</v>
      </c>
      <c r="B999" s="72" t="str">
        <f t="shared" si="40"/>
        <v>Aug</v>
      </c>
      <c r="C999" s="74">
        <v>35305</v>
      </c>
      <c r="D999" s="47">
        <v>4.5925929999999999</v>
      </c>
      <c r="E999" s="47">
        <v>4.5925929999999999</v>
      </c>
      <c r="F999" s="47">
        <v>4.5432100000000002</v>
      </c>
      <c r="G999" s="47">
        <v>4.5432100000000002</v>
      </c>
      <c r="H999" s="73">
        <v>3.9410949999999998</v>
      </c>
      <c r="I999" s="73">
        <v>89200</v>
      </c>
    </row>
    <row r="1000" spans="1:9" x14ac:dyDescent="0.3">
      <c r="A1000" s="72" t="str">
        <f t="shared" si="39"/>
        <v>1996</v>
      </c>
      <c r="B1000" s="72" t="str">
        <f t="shared" si="40"/>
        <v>Aug</v>
      </c>
      <c r="C1000" s="74">
        <v>35306</v>
      </c>
      <c r="D1000" s="47">
        <v>4.5432100000000002</v>
      </c>
      <c r="E1000" s="47">
        <v>4.5925929999999999</v>
      </c>
      <c r="F1000" s="47">
        <v>4.5185180000000003</v>
      </c>
      <c r="G1000" s="47">
        <v>4.5925929999999999</v>
      </c>
      <c r="H1000" s="73">
        <v>3.9839329999999999</v>
      </c>
      <c r="I1000" s="73">
        <v>234900</v>
      </c>
    </row>
    <row r="1001" spans="1:9" x14ac:dyDescent="0.3">
      <c r="A1001" s="72" t="str">
        <f t="shared" si="39"/>
        <v>1996</v>
      </c>
      <c r="B1001" s="72" t="str">
        <f t="shared" si="40"/>
        <v>Aug</v>
      </c>
      <c r="C1001" s="74">
        <v>35307</v>
      </c>
      <c r="D1001" s="47">
        <v>4.5432100000000002</v>
      </c>
      <c r="E1001" s="47">
        <v>4.6419750000000004</v>
      </c>
      <c r="F1001" s="47">
        <v>4.5432100000000002</v>
      </c>
      <c r="G1001" s="47">
        <v>4.6419750000000004</v>
      </c>
      <c r="H1001" s="73">
        <v>4.02677</v>
      </c>
      <c r="I1001" s="73">
        <v>291700</v>
      </c>
    </row>
    <row r="1002" spans="1:9" x14ac:dyDescent="0.3">
      <c r="A1002" s="72" t="str">
        <f t="shared" si="39"/>
        <v>1996</v>
      </c>
      <c r="B1002" s="72" t="str">
        <f t="shared" si="40"/>
        <v>Sep</v>
      </c>
      <c r="C1002" s="74">
        <v>35311</v>
      </c>
      <c r="D1002" s="47">
        <v>4.5925929999999999</v>
      </c>
      <c r="E1002" s="47">
        <v>4.6419750000000004</v>
      </c>
      <c r="F1002" s="47">
        <v>4.5432100000000002</v>
      </c>
      <c r="G1002" s="47">
        <v>4.635802</v>
      </c>
      <c r="H1002" s="73">
        <v>4.0214160000000003</v>
      </c>
      <c r="I1002" s="73">
        <v>82300</v>
      </c>
    </row>
    <row r="1003" spans="1:9" x14ac:dyDescent="0.3">
      <c r="A1003" s="72" t="str">
        <f t="shared" si="39"/>
        <v>1996</v>
      </c>
      <c r="B1003" s="72" t="str">
        <f t="shared" si="40"/>
        <v>Sep</v>
      </c>
      <c r="C1003" s="74">
        <v>35312</v>
      </c>
      <c r="D1003" s="47">
        <v>4.6419750000000004</v>
      </c>
      <c r="E1003" s="47">
        <v>4.7160489999999999</v>
      </c>
      <c r="F1003" s="47">
        <v>4.5925929999999999</v>
      </c>
      <c r="G1003" s="47">
        <v>4.6172839999999997</v>
      </c>
      <c r="H1003" s="73">
        <v>4.0053510000000001</v>
      </c>
      <c r="I1003" s="73">
        <v>187200</v>
      </c>
    </row>
    <row r="1004" spans="1:9" x14ac:dyDescent="0.3">
      <c r="A1004" s="72" t="str">
        <f t="shared" si="39"/>
        <v>1996</v>
      </c>
      <c r="B1004" s="72" t="str">
        <f t="shared" si="40"/>
        <v>Sep</v>
      </c>
      <c r="C1004" s="74">
        <v>35313</v>
      </c>
      <c r="D1004" s="47">
        <v>4.6172839999999997</v>
      </c>
      <c r="E1004" s="47">
        <v>4.6419750000000004</v>
      </c>
      <c r="F1004" s="47">
        <v>4.5925929999999999</v>
      </c>
      <c r="G1004" s="47">
        <v>4.6419750000000004</v>
      </c>
      <c r="H1004" s="73">
        <v>4.02677</v>
      </c>
      <c r="I1004" s="73">
        <v>93300</v>
      </c>
    </row>
    <row r="1005" spans="1:9" x14ac:dyDescent="0.3">
      <c r="A1005" s="72" t="str">
        <f t="shared" si="39"/>
        <v>1996</v>
      </c>
      <c r="B1005" s="72" t="str">
        <f t="shared" si="40"/>
        <v>Sep</v>
      </c>
      <c r="C1005" s="74">
        <v>35314</v>
      </c>
      <c r="D1005" s="47">
        <v>4.5925929999999999</v>
      </c>
      <c r="E1005" s="47">
        <v>4.6419750000000004</v>
      </c>
      <c r="F1005" s="47">
        <v>4.5925929999999999</v>
      </c>
      <c r="G1005" s="47">
        <v>4.6419750000000004</v>
      </c>
      <c r="H1005" s="73">
        <v>4.02677</v>
      </c>
      <c r="I1005" s="73">
        <v>824100</v>
      </c>
    </row>
    <row r="1006" spans="1:9" x14ac:dyDescent="0.3">
      <c r="A1006" s="72" t="str">
        <f t="shared" si="39"/>
        <v>1996</v>
      </c>
      <c r="B1006" s="72" t="str">
        <f t="shared" si="40"/>
        <v>Sep</v>
      </c>
      <c r="C1006" s="74">
        <v>35317</v>
      </c>
      <c r="D1006" s="47">
        <v>4.5925929999999999</v>
      </c>
      <c r="E1006" s="47">
        <v>4.7901230000000004</v>
      </c>
      <c r="F1006" s="47">
        <v>4.5925929999999999</v>
      </c>
      <c r="G1006" s="47">
        <v>4.7901230000000004</v>
      </c>
      <c r="H1006" s="73">
        <v>4.155284</v>
      </c>
      <c r="I1006" s="73">
        <v>197200</v>
      </c>
    </row>
    <row r="1007" spans="1:9" x14ac:dyDescent="0.3">
      <c r="A1007" s="72" t="str">
        <f t="shared" si="39"/>
        <v>1996</v>
      </c>
      <c r="B1007" s="72" t="str">
        <f t="shared" si="40"/>
        <v>Sep</v>
      </c>
      <c r="C1007" s="74">
        <v>35318</v>
      </c>
      <c r="D1007" s="47">
        <v>4.7901230000000004</v>
      </c>
      <c r="E1007" s="47">
        <v>4.8888889999999998</v>
      </c>
      <c r="F1007" s="47">
        <v>4.6913580000000001</v>
      </c>
      <c r="G1007" s="47">
        <v>4.864198</v>
      </c>
      <c r="H1007" s="73">
        <v>4.2195419999999997</v>
      </c>
      <c r="I1007" s="73">
        <v>106600</v>
      </c>
    </row>
    <row r="1008" spans="1:9" x14ac:dyDescent="0.3">
      <c r="A1008" s="72" t="str">
        <f t="shared" si="39"/>
        <v>1996</v>
      </c>
      <c r="B1008" s="72" t="str">
        <f t="shared" si="40"/>
        <v>Sep</v>
      </c>
      <c r="C1008" s="74">
        <v>35319</v>
      </c>
      <c r="D1008" s="47">
        <v>4.7407409999999999</v>
      </c>
      <c r="E1008" s="47">
        <v>4.8888889999999998</v>
      </c>
      <c r="F1008" s="47">
        <v>4.6913580000000001</v>
      </c>
      <c r="G1008" s="47">
        <v>4.7407409999999999</v>
      </c>
      <c r="H1008" s="73">
        <v>4.1124460000000003</v>
      </c>
      <c r="I1008" s="73">
        <v>117600</v>
      </c>
    </row>
    <row r="1009" spans="1:9" x14ac:dyDescent="0.3">
      <c r="A1009" s="72" t="str">
        <f t="shared" si="39"/>
        <v>1996</v>
      </c>
      <c r="B1009" s="72" t="str">
        <f t="shared" si="40"/>
        <v>Sep</v>
      </c>
      <c r="C1009" s="74">
        <v>35320</v>
      </c>
      <c r="D1009" s="47">
        <v>4.6913580000000001</v>
      </c>
      <c r="E1009" s="47">
        <v>4.8395060000000001</v>
      </c>
      <c r="F1009" s="47">
        <v>4.6913580000000001</v>
      </c>
      <c r="G1009" s="47">
        <v>4.7901230000000004</v>
      </c>
      <c r="H1009" s="73">
        <v>4.155284</v>
      </c>
      <c r="I1009" s="73">
        <v>38400</v>
      </c>
    </row>
    <row r="1010" spans="1:9" x14ac:dyDescent="0.3">
      <c r="A1010" s="72" t="str">
        <f t="shared" si="39"/>
        <v>1996</v>
      </c>
      <c r="B1010" s="72" t="str">
        <f t="shared" si="40"/>
        <v>Sep</v>
      </c>
      <c r="C1010" s="74">
        <v>35321</v>
      </c>
      <c r="D1010" s="47">
        <v>4.7407409999999999</v>
      </c>
      <c r="E1010" s="47">
        <v>4.8888889999999998</v>
      </c>
      <c r="F1010" s="47">
        <v>4.6913580000000001</v>
      </c>
      <c r="G1010" s="47">
        <v>4.7901230000000004</v>
      </c>
      <c r="H1010" s="73">
        <v>4.155284</v>
      </c>
      <c r="I1010" s="73">
        <v>119400</v>
      </c>
    </row>
    <row r="1011" spans="1:9" x14ac:dyDescent="0.3">
      <c r="A1011" s="72" t="str">
        <f t="shared" si="39"/>
        <v>1996</v>
      </c>
      <c r="B1011" s="72" t="str">
        <f t="shared" si="40"/>
        <v>Sep</v>
      </c>
      <c r="C1011" s="74">
        <v>35324</v>
      </c>
      <c r="D1011" s="47">
        <v>4.8888889999999998</v>
      </c>
      <c r="E1011" s="47">
        <v>4.8888889999999998</v>
      </c>
      <c r="F1011" s="47">
        <v>4.7901230000000004</v>
      </c>
      <c r="G1011" s="47">
        <v>4.8888889999999998</v>
      </c>
      <c r="H1011" s="73">
        <v>4.2409619999999997</v>
      </c>
      <c r="I1011" s="73">
        <v>75100</v>
      </c>
    </row>
    <row r="1012" spans="1:9" x14ac:dyDescent="0.3">
      <c r="A1012" s="72" t="str">
        <f t="shared" si="39"/>
        <v>1996</v>
      </c>
      <c r="B1012" s="72" t="str">
        <f t="shared" si="40"/>
        <v>Sep</v>
      </c>
      <c r="C1012" s="74">
        <v>35325</v>
      </c>
      <c r="D1012" s="47">
        <v>4.8888889999999998</v>
      </c>
      <c r="E1012" s="47">
        <v>5.1851849999999997</v>
      </c>
      <c r="F1012" s="47">
        <v>4.7901230000000004</v>
      </c>
      <c r="G1012" s="47">
        <v>5.0864200000000004</v>
      </c>
      <c r="H1012" s="73">
        <v>4.412312</v>
      </c>
      <c r="I1012" s="73">
        <v>840300</v>
      </c>
    </row>
    <row r="1013" spans="1:9" x14ac:dyDescent="0.3">
      <c r="A1013" s="72" t="str">
        <f t="shared" si="39"/>
        <v>1996</v>
      </c>
      <c r="B1013" s="72" t="str">
        <f t="shared" si="40"/>
        <v>Sep</v>
      </c>
      <c r="C1013" s="74">
        <v>35326</v>
      </c>
      <c r="D1013" s="47">
        <v>4.987654</v>
      </c>
      <c r="E1013" s="47">
        <v>5.135802</v>
      </c>
      <c r="F1013" s="47">
        <v>4.9382720000000004</v>
      </c>
      <c r="G1013" s="47">
        <v>4.9382720000000004</v>
      </c>
      <c r="H1013" s="73">
        <v>4.2837990000000001</v>
      </c>
      <c r="I1013" s="73">
        <v>355200</v>
      </c>
    </row>
    <row r="1014" spans="1:9" x14ac:dyDescent="0.3">
      <c r="A1014" s="72" t="str">
        <f t="shared" si="39"/>
        <v>1996</v>
      </c>
      <c r="B1014" s="72" t="str">
        <f t="shared" si="40"/>
        <v>Sep</v>
      </c>
      <c r="C1014" s="74">
        <v>35327</v>
      </c>
      <c r="D1014" s="47">
        <v>4.9382720000000004</v>
      </c>
      <c r="E1014" s="47">
        <v>5.0370369999999998</v>
      </c>
      <c r="F1014" s="47">
        <v>4.864198</v>
      </c>
      <c r="G1014" s="47">
        <v>4.9382720000000004</v>
      </c>
      <c r="H1014" s="73">
        <v>4.2837990000000001</v>
      </c>
      <c r="I1014" s="73">
        <v>253000</v>
      </c>
    </row>
    <row r="1015" spans="1:9" x14ac:dyDescent="0.3">
      <c r="A1015" s="72" t="str">
        <f t="shared" si="39"/>
        <v>1996</v>
      </c>
      <c r="B1015" s="72" t="str">
        <f t="shared" si="40"/>
        <v>Sep</v>
      </c>
      <c r="C1015" s="74">
        <v>35328</v>
      </c>
      <c r="D1015" s="47">
        <v>4.864198</v>
      </c>
      <c r="E1015" s="47">
        <v>5.0370369999999998</v>
      </c>
      <c r="F1015" s="47">
        <v>4.864198</v>
      </c>
      <c r="G1015" s="47">
        <v>5.0370369999999998</v>
      </c>
      <c r="H1015" s="73">
        <v>4.3694740000000003</v>
      </c>
      <c r="I1015" s="73">
        <v>166900</v>
      </c>
    </row>
    <row r="1016" spans="1:9" x14ac:dyDescent="0.3">
      <c r="A1016" s="72" t="str">
        <f t="shared" si="39"/>
        <v>1996</v>
      </c>
      <c r="B1016" s="72" t="str">
        <f t="shared" si="40"/>
        <v>Sep</v>
      </c>
      <c r="C1016" s="74">
        <v>35331</v>
      </c>
      <c r="D1016" s="47">
        <v>5.0370369999999998</v>
      </c>
      <c r="E1016" s="47">
        <v>5.0370369999999998</v>
      </c>
      <c r="F1016" s="47">
        <v>4.9382720000000004</v>
      </c>
      <c r="G1016" s="47">
        <v>4.9382720000000004</v>
      </c>
      <c r="H1016" s="73">
        <v>4.2837990000000001</v>
      </c>
      <c r="I1016" s="73">
        <v>54600</v>
      </c>
    </row>
    <row r="1017" spans="1:9" x14ac:dyDescent="0.3">
      <c r="A1017" s="72" t="str">
        <f t="shared" si="39"/>
        <v>1996</v>
      </c>
      <c r="B1017" s="72" t="str">
        <f t="shared" si="40"/>
        <v>Sep</v>
      </c>
      <c r="C1017" s="74">
        <v>35332</v>
      </c>
      <c r="D1017" s="47">
        <v>4.9382720000000004</v>
      </c>
      <c r="E1017" s="47">
        <v>5.0370369999999998</v>
      </c>
      <c r="F1017" s="47">
        <v>4.8888889999999998</v>
      </c>
      <c r="G1017" s="47">
        <v>4.9382720000000004</v>
      </c>
      <c r="H1017" s="73">
        <v>4.2837990000000001</v>
      </c>
      <c r="I1017" s="73">
        <v>319900</v>
      </c>
    </row>
    <row r="1018" spans="1:9" x14ac:dyDescent="0.3">
      <c r="A1018" s="72" t="str">
        <f t="shared" si="39"/>
        <v>1996</v>
      </c>
      <c r="B1018" s="72" t="str">
        <f t="shared" si="40"/>
        <v>Sep</v>
      </c>
      <c r="C1018" s="74">
        <v>35333</v>
      </c>
      <c r="D1018" s="47">
        <v>4.987654</v>
      </c>
      <c r="E1018" s="47">
        <v>4.987654</v>
      </c>
      <c r="F1018" s="47">
        <v>4.7901230000000004</v>
      </c>
      <c r="G1018" s="47">
        <v>4.8395060000000001</v>
      </c>
      <c r="H1018" s="73">
        <v>4.1981219999999997</v>
      </c>
      <c r="I1018" s="73">
        <v>303000</v>
      </c>
    </row>
    <row r="1019" spans="1:9" x14ac:dyDescent="0.3">
      <c r="A1019" s="72" t="str">
        <f t="shared" si="39"/>
        <v>1996</v>
      </c>
      <c r="B1019" s="72" t="str">
        <f t="shared" si="40"/>
        <v>Sep</v>
      </c>
      <c r="C1019" s="74">
        <v>35334</v>
      </c>
      <c r="D1019" s="47">
        <v>4.6913580000000001</v>
      </c>
      <c r="E1019" s="47">
        <v>4.7901230000000004</v>
      </c>
      <c r="F1019" s="47">
        <v>4.4938269999999996</v>
      </c>
      <c r="G1019" s="47">
        <v>4.5432100000000002</v>
      </c>
      <c r="H1019" s="73">
        <v>3.9410949999999998</v>
      </c>
      <c r="I1019" s="73">
        <v>490200</v>
      </c>
    </row>
    <row r="1020" spans="1:9" x14ac:dyDescent="0.3">
      <c r="A1020" s="72" t="str">
        <f t="shared" si="39"/>
        <v>1996</v>
      </c>
      <c r="B1020" s="72" t="str">
        <f t="shared" si="40"/>
        <v>Sep</v>
      </c>
      <c r="C1020" s="74">
        <v>35335</v>
      </c>
      <c r="D1020" s="47">
        <v>4.4938269999999996</v>
      </c>
      <c r="E1020" s="47">
        <v>4.4938269999999996</v>
      </c>
      <c r="F1020" s="47">
        <v>4.1975309999999997</v>
      </c>
      <c r="G1020" s="47">
        <v>4.3456789999999996</v>
      </c>
      <c r="H1020" s="73">
        <v>3.7697430000000001</v>
      </c>
      <c r="I1020" s="73">
        <v>1561200</v>
      </c>
    </row>
    <row r="1021" spans="1:9" x14ac:dyDescent="0.3">
      <c r="A1021" s="72" t="str">
        <f t="shared" si="39"/>
        <v>1996</v>
      </c>
      <c r="B1021" s="72" t="str">
        <f t="shared" si="40"/>
        <v>Sep</v>
      </c>
      <c r="C1021" s="74">
        <v>35338</v>
      </c>
      <c r="D1021" s="47">
        <v>4.1975309999999997</v>
      </c>
      <c r="E1021" s="47">
        <v>4.6419750000000004</v>
      </c>
      <c r="F1021" s="47">
        <v>4.1975309999999997</v>
      </c>
      <c r="G1021" s="47">
        <v>4.4938269999999996</v>
      </c>
      <c r="H1021" s="73">
        <v>3.8982559999999999</v>
      </c>
      <c r="I1021" s="73">
        <v>812800</v>
      </c>
    </row>
    <row r="1022" spans="1:9" x14ac:dyDescent="0.3">
      <c r="A1022" s="72" t="str">
        <f t="shared" si="39"/>
        <v>1996</v>
      </c>
      <c r="B1022" s="72" t="str">
        <f t="shared" si="40"/>
        <v>Oct</v>
      </c>
      <c r="C1022" s="74">
        <v>35339</v>
      </c>
      <c r="D1022" s="47">
        <v>4.5432100000000002</v>
      </c>
      <c r="E1022" s="47">
        <v>4.6419750000000004</v>
      </c>
      <c r="F1022" s="47">
        <v>4.1481479999999999</v>
      </c>
      <c r="G1022" s="47">
        <v>4.419753</v>
      </c>
      <c r="H1022" s="73">
        <v>3.8340000000000001</v>
      </c>
      <c r="I1022" s="73">
        <v>1768600</v>
      </c>
    </row>
    <row r="1023" spans="1:9" x14ac:dyDescent="0.3">
      <c r="A1023" s="72" t="str">
        <f t="shared" si="39"/>
        <v>1996</v>
      </c>
      <c r="B1023" s="72" t="str">
        <f t="shared" si="40"/>
        <v>Oct</v>
      </c>
      <c r="C1023" s="74">
        <v>35340</v>
      </c>
      <c r="D1023" s="47">
        <v>4.3456789999999996</v>
      </c>
      <c r="E1023" s="47">
        <v>4.8395060000000001</v>
      </c>
      <c r="F1023" s="47">
        <v>4.2469130000000002</v>
      </c>
      <c r="G1023" s="47">
        <v>4.7901230000000004</v>
      </c>
      <c r="H1023" s="73">
        <v>4.155284</v>
      </c>
      <c r="I1023" s="73">
        <v>1215900</v>
      </c>
    </row>
    <row r="1024" spans="1:9" x14ac:dyDescent="0.3">
      <c r="A1024" s="72" t="str">
        <f t="shared" si="39"/>
        <v>1996</v>
      </c>
      <c r="B1024" s="72" t="str">
        <f t="shared" si="40"/>
        <v>Oct</v>
      </c>
      <c r="C1024" s="74">
        <v>35341</v>
      </c>
      <c r="D1024" s="47">
        <v>4.7901230000000004</v>
      </c>
      <c r="E1024" s="47">
        <v>4.7901230000000004</v>
      </c>
      <c r="F1024" s="47">
        <v>4.6419750000000004</v>
      </c>
      <c r="G1024" s="47">
        <v>4.7407409999999999</v>
      </c>
      <c r="H1024" s="73">
        <v>4.1124460000000003</v>
      </c>
      <c r="I1024" s="73">
        <v>823000</v>
      </c>
    </row>
    <row r="1025" spans="1:9" x14ac:dyDescent="0.3">
      <c r="A1025" s="72" t="str">
        <f t="shared" si="39"/>
        <v>1996</v>
      </c>
      <c r="B1025" s="72" t="str">
        <f t="shared" si="40"/>
        <v>Oct</v>
      </c>
      <c r="C1025" s="74">
        <v>35342</v>
      </c>
      <c r="D1025" s="47">
        <v>4.7901230000000004</v>
      </c>
      <c r="E1025" s="47">
        <v>4.7901230000000004</v>
      </c>
      <c r="F1025" s="47">
        <v>4.6419750000000004</v>
      </c>
      <c r="G1025" s="47">
        <v>4.6419750000000004</v>
      </c>
      <c r="H1025" s="73">
        <v>4.02677</v>
      </c>
      <c r="I1025" s="73">
        <v>604800</v>
      </c>
    </row>
    <row r="1026" spans="1:9" x14ac:dyDescent="0.3">
      <c r="A1026" s="72" t="str">
        <f t="shared" si="39"/>
        <v>1996</v>
      </c>
      <c r="B1026" s="72" t="str">
        <f t="shared" si="40"/>
        <v>Oct</v>
      </c>
      <c r="C1026" s="74">
        <v>35345</v>
      </c>
      <c r="D1026" s="47">
        <v>4.5925929999999999</v>
      </c>
      <c r="E1026" s="47">
        <v>4.6913580000000001</v>
      </c>
      <c r="F1026" s="47">
        <v>4.3950610000000001</v>
      </c>
      <c r="G1026" s="47">
        <v>4.3950610000000001</v>
      </c>
      <c r="H1026" s="73">
        <v>3.8125810000000002</v>
      </c>
      <c r="I1026" s="73">
        <v>432600</v>
      </c>
    </row>
    <row r="1027" spans="1:9" x14ac:dyDescent="0.3">
      <c r="A1027" s="72" t="str">
        <f t="shared" ref="A1027:A1090" si="41">TEXT(C1027,"YYYY")</f>
        <v>1996</v>
      </c>
      <c r="B1027" s="72" t="str">
        <f t="shared" ref="B1027:B1090" si="42">TEXT(C1027,"MMM")</f>
        <v>Oct</v>
      </c>
      <c r="C1027" s="74">
        <v>35346</v>
      </c>
      <c r="D1027" s="47">
        <v>4.444445</v>
      </c>
      <c r="E1027" s="47">
        <v>4.444445</v>
      </c>
      <c r="F1027" s="47">
        <v>4.2962959999999999</v>
      </c>
      <c r="G1027" s="47">
        <v>4.2962959999999999</v>
      </c>
      <c r="H1027" s="73">
        <v>3.7269040000000002</v>
      </c>
      <c r="I1027" s="73">
        <v>668200</v>
      </c>
    </row>
    <row r="1028" spans="1:9" x14ac:dyDescent="0.3">
      <c r="A1028" s="72" t="str">
        <f t="shared" si="41"/>
        <v>1996</v>
      </c>
      <c r="B1028" s="72" t="str">
        <f t="shared" si="42"/>
        <v>Oct</v>
      </c>
      <c r="C1028" s="74">
        <v>35347</v>
      </c>
      <c r="D1028" s="47">
        <v>4.3456789999999996</v>
      </c>
      <c r="E1028" s="47">
        <v>4.444445</v>
      </c>
      <c r="F1028" s="47">
        <v>4.2962959999999999</v>
      </c>
      <c r="G1028" s="47">
        <v>4.2962959999999999</v>
      </c>
      <c r="H1028" s="73">
        <v>3.7269040000000002</v>
      </c>
      <c r="I1028" s="73">
        <v>264100</v>
      </c>
    </row>
    <row r="1029" spans="1:9" x14ac:dyDescent="0.3">
      <c r="A1029" s="72" t="str">
        <f t="shared" si="41"/>
        <v>1996</v>
      </c>
      <c r="B1029" s="72" t="str">
        <f t="shared" si="42"/>
        <v>Oct</v>
      </c>
      <c r="C1029" s="74">
        <v>35348</v>
      </c>
      <c r="D1029" s="47">
        <v>4.3950610000000001</v>
      </c>
      <c r="E1029" s="47">
        <v>4.3950610000000001</v>
      </c>
      <c r="F1029" s="47">
        <v>4.1975309999999997</v>
      </c>
      <c r="G1029" s="47">
        <v>4.3209879999999998</v>
      </c>
      <c r="H1029" s="73">
        <v>3.7483230000000001</v>
      </c>
      <c r="I1029" s="73">
        <v>453600</v>
      </c>
    </row>
    <row r="1030" spans="1:9" x14ac:dyDescent="0.3">
      <c r="A1030" s="72" t="str">
        <f t="shared" si="41"/>
        <v>1996</v>
      </c>
      <c r="B1030" s="72" t="str">
        <f t="shared" si="42"/>
        <v>Oct</v>
      </c>
      <c r="C1030" s="74">
        <v>35349</v>
      </c>
      <c r="D1030" s="47">
        <v>4.3209879999999998</v>
      </c>
      <c r="E1030" s="47">
        <v>4.3456789999999996</v>
      </c>
      <c r="F1030" s="47">
        <v>4.2469130000000002</v>
      </c>
      <c r="G1030" s="47">
        <v>4.2716050000000001</v>
      </c>
      <c r="H1030" s="73">
        <v>3.7054849999999999</v>
      </c>
      <c r="I1030" s="73">
        <v>272200</v>
      </c>
    </row>
    <row r="1031" spans="1:9" x14ac:dyDescent="0.3">
      <c r="A1031" s="72" t="str">
        <f t="shared" si="41"/>
        <v>1996</v>
      </c>
      <c r="B1031" s="72" t="str">
        <f t="shared" si="42"/>
        <v>Oct</v>
      </c>
      <c r="C1031" s="74">
        <v>35352</v>
      </c>
      <c r="D1031" s="47">
        <v>4.3456789999999996</v>
      </c>
      <c r="E1031" s="47">
        <v>4.3456789999999996</v>
      </c>
      <c r="F1031" s="47">
        <v>4.0493829999999997</v>
      </c>
      <c r="G1031" s="47">
        <v>4.1481479999999999</v>
      </c>
      <c r="H1031" s="73">
        <v>3.5983909999999999</v>
      </c>
      <c r="I1031" s="73">
        <v>709600</v>
      </c>
    </row>
    <row r="1032" spans="1:9" x14ac:dyDescent="0.3">
      <c r="A1032" s="72" t="str">
        <f t="shared" si="41"/>
        <v>1996</v>
      </c>
      <c r="B1032" s="72" t="str">
        <f t="shared" si="42"/>
        <v>Oct</v>
      </c>
      <c r="C1032" s="74">
        <v>35353</v>
      </c>
      <c r="D1032" s="47">
        <v>4.0493829999999997</v>
      </c>
      <c r="E1032" s="47">
        <v>4.1481479999999999</v>
      </c>
      <c r="F1032" s="47">
        <v>3.9506169999999998</v>
      </c>
      <c r="G1032" s="47">
        <v>3.9506169999999998</v>
      </c>
      <c r="H1032" s="73">
        <v>3.427038</v>
      </c>
      <c r="I1032" s="73">
        <v>538600</v>
      </c>
    </row>
    <row r="1033" spans="1:9" x14ac:dyDescent="0.3">
      <c r="A1033" s="72" t="str">
        <f t="shared" si="41"/>
        <v>1996</v>
      </c>
      <c r="B1033" s="72" t="str">
        <f t="shared" si="42"/>
        <v>Oct</v>
      </c>
      <c r="C1033" s="74">
        <v>35354</v>
      </c>
      <c r="D1033" s="47">
        <v>4</v>
      </c>
      <c r="E1033" s="47">
        <v>4</v>
      </c>
      <c r="F1033" s="47">
        <v>3.8518520000000001</v>
      </c>
      <c r="G1033" s="47">
        <v>3.925926</v>
      </c>
      <c r="H1033" s="73">
        <v>3.4056199999999999</v>
      </c>
      <c r="I1033" s="73">
        <v>1186800</v>
      </c>
    </row>
    <row r="1034" spans="1:9" x14ac:dyDescent="0.3">
      <c r="A1034" s="72" t="str">
        <f t="shared" si="41"/>
        <v>1996</v>
      </c>
      <c r="B1034" s="72" t="str">
        <f t="shared" si="42"/>
        <v>Oct</v>
      </c>
      <c r="C1034" s="74">
        <v>35355</v>
      </c>
      <c r="D1034" s="47">
        <v>3.9506169999999998</v>
      </c>
      <c r="E1034" s="47">
        <v>4.1975309999999997</v>
      </c>
      <c r="F1034" s="47">
        <v>3.8765429999999999</v>
      </c>
      <c r="G1034" s="47">
        <v>4.0740740000000004</v>
      </c>
      <c r="H1034" s="73">
        <v>3.5341339999999999</v>
      </c>
      <c r="I1034" s="73">
        <v>1342500</v>
      </c>
    </row>
    <row r="1035" spans="1:9" x14ac:dyDescent="0.3">
      <c r="A1035" s="72" t="str">
        <f t="shared" si="41"/>
        <v>1996</v>
      </c>
      <c r="B1035" s="72" t="str">
        <f t="shared" si="42"/>
        <v>Oct</v>
      </c>
      <c r="C1035" s="74">
        <v>35356</v>
      </c>
      <c r="D1035" s="47">
        <v>4.0987650000000002</v>
      </c>
      <c r="E1035" s="47">
        <v>4.0987650000000002</v>
      </c>
      <c r="F1035" s="47">
        <v>4.0493829999999997</v>
      </c>
      <c r="G1035" s="47">
        <v>4.0493829999999997</v>
      </c>
      <c r="H1035" s="73">
        <v>3.5127139999999999</v>
      </c>
      <c r="I1035" s="73">
        <v>224100</v>
      </c>
    </row>
    <row r="1036" spans="1:9" x14ac:dyDescent="0.3">
      <c r="A1036" s="72" t="str">
        <f t="shared" si="41"/>
        <v>1996</v>
      </c>
      <c r="B1036" s="72" t="str">
        <f t="shared" si="42"/>
        <v>Oct</v>
      </c>
      <c r="C1036" s="74">
        <v>35359</v>
      </c>
      <c r="D1036" s="47">
        <v>4.0987650000000002</v>
      </c>
      <c r="E1036" s="47">
        <v>4.0987650000000002</v>
      </c>
      <c r="F1036" s="47">
        <v>3.9506169999999998</v>
      </c>
      <c r="G1036" s="47">
        <v>3.9753090000000002</v>
      </c>
      <c r="H1036" s="73">
        <v>3.448458</v>
      </c>
      <c r="I1036" s="73">
        <v>227700</v>
      </c>
    </row>
    <row r="1037" spans="1:9" x14ac:dyDescent="0.3">
      <c r="A1037" s="72" t="str">
        <f t="shared" si="41"/>
        <v>1996</v>
      </c>
      <c r="B1037" s="72" t="str">
        <f t="shared" si="42"/>
        <v>Oct</v>
      </c>
      <c r="C1037" s="74">
        <v>35360</v>
      </c>
      <c r="D1037" s="47">
        <v>4.0493829999999997</v>
      </c>
      <c r="E1037" s="47">
        <v>4.0493829999999997</v>
      </c>
      <c r="F1037" s="47">
        <v>3.8271609999999998</v>
      </c>
      <c r="G1037" s="47">
        <v>3.8518520000000001</v>
      </c>
      <c r="H1037" s="73">
        <v>3.3413629999999999</v>
      </c>
      <c r="I1037" s="73">
        <v>441600</v>
      </c>
    </row>
    <row r="1038" spans="1:9" x14ac:dyDescent="0.3">
      <c r="A1038" s="72" t="str">
        <f t="shared" si="41"/>
        <v>1996</v>
      </c>
      <c r="B1038" s="72" t="str">
        <f t="shared" si="42"/>
        <v>Oct</v>
      </c>
      <c r="C1038" s="74">
        <v>35361</v>
      </c>
      <c r="D1038" s="47">
        <v>3.7777780000000001</v>
      </c>
      <c r="E1038" s="47">
        <v>3.9506169999999998</v>
      </c>
      <c r="F1038" s="47">
        <v>3.7530860000000001</v>
      </c>
      <c r="G1038" s="47">
        <v>3.9506169999999998</v>
      </c>
      <c r="H1038" s="73">
        <v>3.427038</v>
      </c>
      <c r="I1038" s="73">
        <v>559800</v>
      </c>
    </row>
    <row r="1039" spans="1:9" x14ac:dyDescent="0.3">
      <c r="A1039" s="72" t="str">
        <f t="shared" si="41"/>
        <v>1996</v>
      </c>
      <c r="B1039" s="72" t="str">
        <f t="shared" si="42"/>
        <v>Oct</v>
      </c>
      <c r="C1039" s="74">
        <v>35362</v>
      </c>
      <c r="D1039" s="47">
        <v>3.9506169999999998</v>
      </c>
      <c r="E1039" s="47">
        <v>3.9506169999999998</v>
      </c>
      <c r="F1039" s="47">
        <v>3.8518520000000001</v>
      </c>
      <c r="G1039" s="47">
        <v>3.9506169999999998</v>
      </c>
      <c r="H1039" s="73">
        <v>3.427038</v>
      </c>
      <c r="I1039" s="73">
        <v>107500</v>
      </c>
    </row>
    <row r="1040" spans="1:9" x14ac:dyDescent="0.3">
      <c r="A1040" s="72" t="str">
        <f t="shared" si="41"/>
        <v>1996</v>
      </c>
      <c r="B1040" s="72" t="str">
        <f t="shared" si="42"/>
        <v>Oct</v>
      </c>
      <c r="C1040" s="74">
        <v>35363</v>
      </c>
      <c r="D1040" s="47">
        <v>3.9506169999999998</v>
      </c>
      <c r="E1040" s="47">
        <v>3.9506169999999998</v>
      </c>
      <c r="F1040" s="47">
        <v>3.7777780000000001</v>
      </c>
      <c r="G1040" s="47">
        <v>3.8024689999999999</v>
      </c>
      <c r="H1040" s="73">
        <v>3.2985250000000002</v>
      </c>
      <c r="I1040" s="73">
        <v>733200</v>
      </c>
    </row>
    <row r="1041" spans="1:9" x14ac:dyDescent="0.3">
      <c r="A1041" s="72" t="str">
        <f t="shared" si="41"/>
        <v>1996</v>
      </c>
      <c r="B1041" s="72" t="str">
        <f t="shared" si="42"/>
        <v>Oct</v>
      </c>
      <c r="C1041" s="74">
        <v>35366</v>
      </c>
      <c r="D1041" s="47">
        <v>3.8271609999999998</v>
      </c>
      <c r="E1041" s="47">
        <v>3.8271609999999998</v>
      </c>
      <c r="F1041" s="47">
        <v>3.5555560000000002</v>
      </c>
      <c r="G1041" s="47">
        <v>3.6049380000000002</v>
      </c>
      <c r="H1041" s="73">
        <v>3.127173</v>
      </c>
      <c r="I1041" s="73">
        <v>496900</v>
      </c>
    </row>
    <row r="1042" spans="1:9" x14ac:dyDescent="0.3">
      <c r="A1042" s="72" t="str">
        <f t="shared" si="41"/>
        <v>1996</v>
      </c>
      <c r="B1042" s="72" t="str">
        <f t="shared" si="42"/>
        <v>Oct</v>
      </c>
      <c r="C1042" s="74">
        <v>35367</v>
      </c>
      <c r="D1042" s="47">
        <v>3.5555560000000002</v>
      </c>
      <c r="E1042" s="47">
        <v>3.6543209999999999</v>
      </c>
      <c r="F1042" s="47">
        <v>3.4567899999999998</v>
      </c>
      <c r="G1042" s="47">
        <v>3.506173</v>
      </c>
      <c r="H1042" s="73">
        <v>3.0414970000000001</v>
      </c>
      <c r="I1042" s="73">
        <v>785800</v>
      </c>
    </row>
    <row r="1043" spans="1:9" x14ac:dyDescent="0.3">
      <c r="A1043" s="72" t="str">
        <f t="shared" si="41"/>
        <v>1996</v>
      </c>
      <c r="B1043" s="72" t="str">
        <f t="shared" si="42"/>
        <v>Oct</v>
      </c>
      <c r="C1043" s="74">
        <v>35368</v>
      </c>
      <c r="D1043" s="47">
        <v>3.506173</v>
      </c>
      <c r="E1043" s="47">
        <v>3.506173</v>
      </c>
      <c r="F1043" s="47">
        <v>3.4567899999999998</v>
      </c>
      <c r="G1043" s="47">
        <v>3.506173</v>
      </c>
      <c r="H1043" s="73">
        <v>3.0414970000000001</v>
      </c>
      <c r="I1043" s="73">
        <v>394200</v>
      </c>
    </row>
    <row r="1044" spans="1:9" x14ac:dyDescent="0.3">
      <c r="A1044" s="72" t="str">
        <f t="shared" si="41"/>
        <v>1996</v>
      </c>
      <c r="B1044" s="72" t="str">
        <f t="shared" si="42"/>
        <v>Oct</v>
      </c>
      <c r="C1044" s="74">
        <v>35369</v>
      </c>
      <c r="D1044" s="47">
        <v>3.506173</v>
      </c>
      <c r="E1044" s="47">
        <v>3.6543209999999999</v>
      </c>
      <c r="F1044" s="47">
        <v>3.506173</v>
      </c>
      <c r="G1044" s="47">
        <v>3.6543209999999999</v>
      </c>
      <c r="H1044" s="73">
        <v>3.1700110000000001</v>
      </c>
      <c r="I1044" s="73">
        <v>690700</v>
      </c>
    </row>
    <row r="1045" spans="1:9" x14ac:dyDescent="0.3">
      <c r="A1045" s="72" t="str">
        <f t="shared" si="41"/>
        <v>1996</v>
      </c>
      <c r="B1045" s="72" t="str">
        <f t="shared" si="42"/>
        <v>Nov</v>
      </c>
      <c r="C1045" s="74">
        <v>35370</v>
      </c>
      <c r="D1045" s="47">
        <v>3.7530860000000001</v>
      </c>
      <c r="E1045" s="47">
        <v>3.7530860000000001</v>
      </c>
      <c r="F1045" s="47">
        <v>3.4567899999999998</v>
      </c>
      <c r="G1045" s="47">
        <v>3.506173</v>
      </c>
      <c r="H1045" s="73">
        <v>3.0414970000000001</v>
      </c>
      <c r="I1045" s="73">
        <v>1879300</v>
      </c>
    </row>
    <row r="1046" spans="1:9" x14ac:dyDescent="0.3">
      <c r="A1046" s="72" t="str">
        <f t="shared" si="41"/>
        <v>1996</v>
      </c>
      <c r="B1046" s="72" t="str">
        <f t="shared" si="42"/>
        <v>Nov</v>
      </c>
      <c r="C1046" s="74">
        <v>35373</v>
      </c>
      <c r="D1046" s="47">
        <v>3.4567899999999998</v>
      </c>
      <c r="E1046" s="47">
        <v>3.580247</v>
      </c>
      <c r="F1046" s="47">
        <v>3.4567899999999998</v>
      </c>
      <c r="G1046" s="47">
        <v>3.5555560000000002</v>
      </c>
      <c r="H1046" s="73">
        <v>3.0843349999999998</v>
      </c>
      <c r="I1046" s="73">
        <v>786600</v>
      </c>
    </row>
    <row r="1047" spans="1:9" x14ac:dyDescent="0.3">
      <c r="A1047" s="72" t="str">
        <f t="shared" si="41"/>
        <v>1996</v>
      </c>
      <c r="B1047" s="72" t="str">
        <f t="shared" si="42"/>
        <v>Nov</v>
      </c>
      <c r="C1047" s="74">
        <v>35374</v>
      </c>
      <c r="D1047" s="47">
        <v>3.580247</v>
      </c>
      <c r="E1047" s="47">
        <v>3.580247</v>
      </c>
      <c r="F1047" s="47">
        <v>3.5308639999999998</v>
      </c>
      <c r="G1047" s="47">
        <v>3.5555560000000002</v>
      </c>
      <c r="H1047" s="73">
        <v>3.0843349999999998</v>
      </c>
      <c r="I1047" s="73">
        <v>395100</v>
      </c>
    </row>
    <row r="1048" spans="1:9" x14ac:dyDescent="0.3">
      <c r="A1048" s="72" t="str">
        <f t="shared" si="41"/>
        <v>1996</v>
      </c>
      <c r="B1048" s="72" t="str">
        <f t="shared" si="42"/>
        <v>Nov</v>
      </c>
      <c r="C1048" s="74">
        <v>35375</v>
      </c>
      <c r="D1048" s="47">
        <v>3.580247</v>
      </c>
      <c r="E1048" s="47">
        <v>3.580247</v>
      </c>
      <c r="F1048" s="47">
        <v>3.4567899999999998</v>
      </c>
      <c r="G1048" s="47">
        <v>3.493827</v>
      </c>
      <c r="H1048" s="73">
        <v>3.0307870000000001</v>
      </c>
      <c r="I1048" s="73">
        <v>301900</v>
      </c>
    </row>
    <row r="1049" spans="1:9" x14ac:dyDescent="0.3">
      <c r="A1049" s="72" t="str">
        <f t="shared" si="41"/>
        <v>1996</v>
      </c>
      <c r="B1049" s="72" t="str">
        <f t="shared" si="42"/>
        <v>Nov</v>
      </c>
      <c r="C1049" s="74">
        <v>35376</v>
      </c>
      <c r="D1049" s="47">
        <v>3.506173</v>
      </c>
      <c r="E1049" s="47">
        <v>3.506173</v>
      </c>
      <c r="F1049" s="47">
        <v>3.4567899999999998</v>
      </c>
      <c r="G1049" s="47">
        <v>3.506173</v>
      </c>
      <c r="H1049" s="73">
        <v>3.0414970000000001</v>
      </c>
      <c r="I1049" s="73">
        <v>294900</v>
      </c>
    </row>
    <row r="1050" spans="1:9" x14ac:dyDescent="0.3">
      <c r="A1050" s="72" t="str">
        <f t="shared" si="41"/>
        <v>1996</v>
      </c>
      <c r="B1050" s="72" t="str">
        <f t="shared" si="42"/>
        <v>Nov</v>
      </c>
      <c r="C1050" s="74">
        <v>35377</v>
      </c>
      <c r="D1050" s="47">
        <v>3.4567899999999998</v>
      </c>
      <c r="E1050" s="47">
        <v>3.506173</v>
      </c>
      <c r="F1050" s="47">
        <v>3.3827159999999998</v>
      </c>
      <c r="G1050" s="47">
        <v>3.506173</v>
      </c>
      <c r="H1050" s="73">
        <v>3.0414970000000001</v>
      </c>
      <c r="I1050" s="73">
        <v>323200</v>
      </c>
    </row>
    <row r="1051" spans="1:9" x14ac:dyDescent="0.3">
      <c r="A1051" s="72" t="str">
        <f t="shared" si="41"/>
        <v>1996</v>
      </c>
      <c r="B1051" s="72" t="str">
        <f t="shared" si="42"/>
        <v>Nov</v>
      </c>
      <c r="C1051" s="74">
        <v>35380</v>
      </c>
      <c r="D1051" s="47">
        <v>3.4074080000000002</v>
      </c>
      <c r="E1051" s="47">
        <v>3.5555560000000002</v>
      </c>
      <c r="F1051" s="47">
        <v>3.4074080000000002</v>
      </c>
      <c r="G1051" s="47">
        <v>3.4074080000000002</v>
      </c>
      <c r="H1051" s="73">
        <v>2.9558219999999999</v>
      </c>
      <c r="I1051" s="73">
        <v>263200</v>
      </c>
    </row>
    <row r="1052" spans="1:9" x14ac:dyDescent="0.3">
      <c r="A1052" s="72" t="str">
        <f t="shared" si="41"/>
        <v>1996</v>
      </c>
      <c r="B1052" s="72" t="str">
        <f t="shared" si="42"/>
        <v>Nov</v>
      </c>
      <c r="C1052" s="74">
        <v>35381</v>
      </c>
      <c r="D1052" s="47">
        <v>3.4567899999999998</v>
      </c>
      <c r="E1052" s="47">
        <v>3.7530860000000001</v>
      </c>
      <c r="F1052" s="47">
        <v>3.4567899999999998</v>
      </c>
      <c r="G1052" s="47">
        <v>3.7530860000000001</v>
      </c>
      <c r="H1052" s="73">
        <v>3.2556859999999999</v>
      </c>
      <c r="I1052" s="73">
        <v>722200</v>
      </c>
    </row>
    <row r="1053" spans="1:9" x14ac:dyDescent="0.3">
      <c r="A1053" s="72" t="str">
        <f t="shared" si="41"/>
        <v>1996</v>
      </c>
      <c r="B1053" s="72" t="str">
        <f t="shared" si="42"/>
        <v>Nov</v>
      </c>
      <c r="C1053" s="74">
        <v>35382</v>
      </c>
      <c r="D1053" s="47">
        <v>3.7530860000000001</v>
      </c>
      <c r="E1053" s="47">
        <v>3.9753090000000002</v>
      </c>
      <c r="F1053" s="47">
        <v>3.7530860000000001</v>
      </c>
      <c r="G1053" s="47">
        <v>3.8765429999999999</v>
      </c>
      <c r="H1053" s="73">
        <v>3.362781</v>
      </c>
      <c r="I1053" s="73">
        <v>807900</v>
      </c>
    </row>
    <row r="1054" spans="1:9" x14ac:dyDescent="0.3">
      <c r="A1054" s="72" t="str">
        <f t="shared" si="41"/>
        <v>1996</v>
      </c>
      <c r="B1054" s="72" t="str">
        <f t="shared" si="42"/>
        <v>Nov</v>
      </c>
      <c r="C1054" s="74">
        <v>35383</v>
      </c>
      <c r="D1054" s="47">
        <v>3.925926</v>
      </c>
      <c r="E1054" s="47">
        <v>4.0987650000000002</v>
      </c>
      <c r="F1054" s="47">
        <v>3.8271609999999998</v>
      </c>
      <c r="G1054" s="47">
        <v>4.0246919999999999</v>
      </c>
      <c r="H1054" s="73">
        <v>3.491295</v>
      </c>
      <c r="I1054" s="73">
        <v>666100</v>
      </c>
    </row>
    <row r="1055" spans="1:9" x14ac:dyDescent="0.3">
      <c r="A1055" s="72" t="str">
        <f t="shared" si="41"/>
        <v>1996</v>
      </c>
      <c r="B1055" s="72" t="str">
        <f t="shared" si="42"/>
        <v>Nov</v>
      </c>
      <c r="C1055" s="74">
        <v>35384</v>
      </c>
      <c r="D1055" s="47">
        <v>3.9753090000000002</v>
      </c>
      <c r="E1055" s="47">
        <v>4.0987650000000002</v>
      </c>
      <c r="F1055" s="47">
        <v>3.9506169999999998</v>
      </c>
      <c r="G1055" s="47">
        <v>4.0493829999999997</v>
      </c>
      <c r="H1055" s="73">
        <v>3.5127139999999999</v>
      </c>
      <c r="I1055" s="73">
        <v>424500</v>
      </c>
    </row>
    <row r="1056" spans="1:9" x14ac:dyDescent="0.3">
      <c r="A1056" s="72" t="str">
        <f t="shared" si="41"/>
        <v>1996</v>
      </c>
      <c r="B1056" s="72" t="str">
        <f t="shared" si="42"/>
        <v>Nov</v>
      </c>
      <c r="C1056" s="74">
        <v>35387</v>
      </c>
      <c r="D1056" s="47">
        <v>4.0493829999999997</v>
      </c>
      <c r="E1056" s="47">
        <v>4.0493829999999997</v>
      </c>
      <c r="F1056" s="47">
        <v>3.8518520000000001</v>
      </c>
      <c r="G1056" s="47">
        <v>3.9506169999999998</v>
      </c>
      <c r="H1056" s="73">
        <v>3.427038</v>
      </c>
      <c r="I1056" s="73">
        <v>216600</v>
      </c>
    </row>
    <row r="1057" spans="1:9" x14ac:dyDescent="0.3">
      <c r="A1057" s="72" t="str">
        <f t="shared" si="41"/>
        <v>1996</v>
      </c>
      <c r="B1057" s="72" t="str">
        <f t="shared" si="42"/>
        <v>Nov</v>
      </c>
      <c r="C1057" s="74">
        <v>35388</v>
      </c>
      <c r="D1057" s="47">
        <v>3.8518520000000001</v>
      </c>
      <c r="E1057" s="47">
        <v>4</v>
      </c>
      <c r="F1057" s="47">
        <v>3.8518520000000001</v>
      </c>
      <c r="G1057" s="47">
        <v>3.9506169999999998</v>
      </c>
      <c r="H1057" s="73">
        <v>3.427038</v>
      </c>
      <c r="I1057" s="73">
        <v>182200</v>
      </c>
    </row>
    <row r="1058" spans="1:9" x14ac:dyDescent="0.3">
      <c r="A1058" s="72" t="str">
        <f t="shared" si="41"/>
        <v>1996</v>
      </c>
      <c r="B1058" s="72" t="str">
        <f t="shared" si="42"/>
        <v>Nov</v>
      </c>
      <c r="C1058" s="74">
        <v>35389</v>
      </c>
      <c r="D1058" s="47">
        <v>4</v>
      </c>
      <c r="E1058" s="47">
        <v>4</v>
      </c>
      <c r="F1058" s="47">
        <v>3.9506169999999998</v>
      </c>
      <c r="G1058" s="47">
        <v>3.9506169999999998</v>
      </c>
      <c r="H1058" s="73">
        <v>3.427038</v>
      </c>
      <c r="I1058" s="73">
        <v>127800</v>
      </c>
    </row>
    <row r="1059" spans="1:9" x14ac:dyDescent="0.3">
      <c r="A1059" s="72" t="str">
        <f t="shared" si="41"/>
        <v>1996</v>
      </c>
      <c r="B1059" s="72" t="str">
        <f t="shared" si="42"/>
        <v>Nov</v>
      </c>
      <c r="C1059" s="74">
        <v>35390</v>
      </c>
      <c r="D1059" s="47">
        <v>3.9506169999999998</v>
      </c>
      <c r="E1059" s="47">
        <v>4</v>
      </c>
      <c r="F1059" s="47">
        <v>3.9012349999999998</v>
      </c>
      <c r="G1059" s="47">
        <v>3.9506169999999998</v>
      </c>
      <c r="H1059" s="73">
        <v>3.427038</v>
      </c>
      <c r="I1059" s="73">
        <v>153900</v>
      </c>
    </row>
    <row r="1060" spans="1:9" x14ac:dyDescent="0.3">
      <c r="A1060" s="72" t="str">
        <f t="shared" si="41"/>
        <v>1996</v>
      </c>
      <c r="B1060" s="72" t="str">
        <f t="shared" si="42"/>
        <v>Nov</v>
      </c>
      <c r="C1060" s="74">
        <v>35391</v>
      </c>
      <c r="D1060" s="47">
        <v>3.9506169999999998</v>
      </c>
      <c r="E1060" s="47">
        <v>4</v>
      </c>
      <c r="F1060" s="47">
        <v>3.9012349999999998</v>
      </c>
      <c r="G1060" s="47">
        <v>3.9753090000000002</v>
      </c>
      <c r="H1060" s="73">
        <v>3.448458</v>
      </c>
      <c r="I1060" s="73">
        <v>131800</v>
      </c>
    </row>
    <row r="1061" spans="1:9" x14ac:dyDescent="0.3">
      <c r="A1061" s="72" t="str">
        <f t="shared" si="41"/>
        <v>1996</v>
      </c>
      <c r="B1061" s="72" t="str">
        <f t="shared" si="42"/>
        <v>Nov</v>
      </c>
      <c r="C1061" s="74">
        <v>35394</v>
      </c>
      <c r="D1061" s="47">
        <v>4</v>
      </c>
      <c r="E1061" s="47">
        <v>4</v>
      </c>
      <c r="F1061" s="47">
        <v>3.8518520000000001</v>
      </c>
      <c r="G1061" s="47">
        <v>3.8518520000000001</v>
      </c>
      <c r="H1061" s="73">
        <v>3.3413629999999999</v>
      </c>
      <c r="I1061" s="73">
        <v>117600</v>
      </c>
    </row>
    <row r="1062" spans="1:9" x14ac:dyDescent="0.3">
      <c r="A1062" s="72" t="str">
        <f t="shared" si="41"/>
        <v>1996</v>
      </c>
      <c r="B1062" s="72" t="str">
        <f t="shared" si="42"/>
        <v>Nov</v>
      </c>
      <c r="C1062" s="74">
        <v>35395</v>
      </c>
      <c r="D1062" s="47">
        <v>3.8518520000000001</v>
      </c>
      <c r="E1062" s="47">
        <v>3.9506169999999998</v>
      </c>
      <c r="F1062" s="47">
        <v>3.8518520000000001</v>
      </c>
      <c r="G1062" s="47">
        <v>3.938272</v>
      </c>
      <c r="H1062" s="73">
        <v>3.4163290000000002</v>
      </c>
      <c r="I1062" s="73">
        <v>168000</v>
      </c>
    </row>
    <row r="1063" spans="1:9" x14ac:dyDescent="0.3">
      <c r="A1063" s="72" t="str">
        <f t="shared" si="41"/>
        <v>1996</v>
      </c>
      <c r="B1063" s="72" t="str">
        <f t="shared" si="42"/>
        <v>Nov</v>
      </c>
      <c r="C1063" s="74">
        <v>35396</v>
      </c>
      <c r="D1063" s="47">
        <v>3.9012349999999998</v>
      </c>
      <c r="E1063" s="47">
        <v>3.9506169999999998</v>
      </c>
      <c r="F1063" s="47">
        <v>3.9012349999999998</v>
      </c>
      <c r="G1063" s="47">
        <v>3.9012349999999998</v>
      </c>
      <c r="H1063" s="73">
        <v>3.384201</v>
      </c>
      <c r="I1063" s="73">
        <v>101200</v>
      </c>
    </row>
    <row r="1064" spans="1:9" x14ac:dyDescent="0.3">
      <c r="A1064" s="72" t="str">
        <f t="shared" si="41"/>
        <v>1996</v>
      </c>
      <c r="B1064" s="72" t="str">
        <f t="shared" si="42"/>
        <v>Nov</v>
      </c>
      <c r="C1064" s="74">
        <v>35398</v>
      </c>
      <c r="D1064" s="47">
        <v>3.9506169999999998</v>
      </c>
      <c r="E1064" s="47">
        <v>4.0246919999999999</v>
      </c>
      <c r="F1064" s="47">
        <v>3.8518520000000001</v>
      </c>
      <c r="G1064" s="47">
        <v>4</v>
      </c>
      <c r="H1064" s="73">
        <v>3.4698760000000002</v>
      </c>
      <c r="I1064" s="73">
        <v>160200</v>
      </c>
    </row>
    <row r="1065" spans="1:9" x14ac:dyDescent="0.3">
      <c r="A1065" s="72" t="str">
        <f t="shared" si="41"/>
        <v>1996</v>
      </c>
      <c r="B1065" s="72" t="str">
        <f t="shared" si="42"/>
        <v>Dec</v>
      </c>
      <c r="C1065" s="74">
        <v>35401</v>
      </c>
      <c r="D1065" s="47">
        <v>3.9506169999999998</v>
      </c>
      <c r="E1065" s="47">
        <v>4.1975309999999997</v>
      </c>
      <c r="F1065" s="47">
        <v>3.9506169999999998</v>
      </c>
      <c r="G1065" s="47">
        <v>4.1728399999999999</v>
      </c>
      <c r="H1065" s="73">
        <v>3.6198090000000001</v>
      </c>
      <c r="I1065" s="73">
        <v>710700</v>
      </c>
    </row>
    <row r="1066" spans="1:9" x14ac:dyDescent="0.3">
      <c r="A1066" s="72" t="str">
        <f t="shared" si="41"/>
        <v>1996</v>
      </c>
      <c r="B1066" s="72" t="str">
        <f t="shared" si="42"/>
        <v>Dec</v>
      </c>
      <c r="C1066" s="74">
        <v>35402</v>
      </c>
      <c r="D1066" s="47">
        <v>4.1975309999999997</v>
      </c>
      <c r="E1066" s="47">
        <v>4.3456789999999996</v>
      </c>
      <c r="F1066" s="47">
        <v>4.1481479999999999</v>
      </c>
      <c r="G1066" s="47">
        <v>4.2222220000000004</v>
      </c>
      <c r="H1066" s="73">
        <v>3.6626460000000001</v>
      </c>
      <c r="I1066" s="73">
        <v>612400</v>
      </c>
    </row>
    <row r="1067" spans="1:9" x14ac:dyDescent="0.3">
      <c r="A1067" s="72" t="str">
        <f t="shared" si="41"/>
        <v>1996</v>
      </c>
      <c r="B1067" s="72" t="str">
        <f t="shared" si="42"/>
        <v>Dec</v>
      </c>
      <c r="C1067" s="74">
        <v>35403</v>
      </c>
      <c r="D1067" s="47">
        <v>4.2222220000000004</v>
      </c>
      <c r="E1067" s="47">
        <v>4.3456789999999996</v>
      </c>
      <c r="F1067" s="47">
        <v>4.1481479999999999</v>
      </c>
      <c r="G1067" s="47">
        <v>4.2469130000000002</v>
      </c>
      <c r="H1067" s="73">
        <v>3.6840660000000001</v>
      </c>
      <c r="I1067" s="73">
        <v>407800</v>
      </c>
    </row>
    <row r="1068" spans="1:9" x14ac:dyDescent="0.3">
      <c r="A1068" s="72" t="str">
        <f t="shared" si="41"/>
        <v>1996</v>
      </c>
      <c r="B1068" s="72" t="str">
        <f t="shared" si="42"/>
        <v>Dec</v>
      </c>
      <c r="C1068" s="74">
        <v>35404</v>
      </c>
      <c r="D1068" s="47">
        <v>4.2962959999999999</v>
      </c>
      <c r="E1068" s="47">
        <v>4.3950610000000001</v>
      </c>
      <c r="F1068" s="47">
        <v>4.1975309999999997</v>
      </c>
      <c r="G1068" s="47">
        <v>4.3456789999999996</v>
      </c>
      <c r="H1068" s="73">
        <v>3.7697430000000001</v>
      </c>
      <c r="I1068" s="73">
        <v>404200</v>
      </c>
    </row>
    <row r="1069" spans="1:9" x14ac:dyDescent="0.3">
      <c r="A1069" s="72" t="str">
        <f t="shared" si="41"/>
        <v>1996</v>
      </c>
      <c r="B1069" s="72" t="str">
        <f t="shared" si="42"/>
        <v>Dec</v>
      </c>
      <c r="C1069" s="74">
        <v>35405</v>
      </c>
      <c r="D1069" s="47">
        <v>4.2716050000000001</v>
      </c>
      <c r="E1069" s="47">
        <v>4.3456789999999996</v>
      </c>
      <c r="F1069" s="47">
        <v>4.1481479999999999</v>
      </c>
      <c r="G1069" s="47">
        <v>4.2469130000000002</v>
      </c>
      <c r="H1069" s="73">
        <v>3.6840660000000001</v>
      </c>
      <c r="I1069" s="73">
        <v>541900</v>
      </c>
    </row>
    <row r="1070" spans="1:9" x14ac:dyDescent="0.3">
      <c r="A1070" s="72" t="str">
        <f t="shared" si="41"/>
        <v>1996</v>
      </c>
      <c r="B1070" s="72" t="str">
        <f t="shared" si="42"/>
        <v>Dec</v>
      </c>
      <c r="C1070" s="74">
        <v>35408</v>
      </c>
      <c r="D1070" s="47">
        <v>4.1975309999999997</v>
      </c>
      <c r="E1070" s="47">
        <v>4.2469130000000002</v>
      </c>
      <c r="F1070" s="47">
        <v>3.9506169999999998</v>
      </c>
      <c r="G1070" s="47">
        <v>4.0493829999999997</v>
      </c>
      <c r="H1070" s="73">
        <v>3.5127139999999999</v>
      </c>
      <c r="I1070" s="73">
        <v>542700</v>
      </c>
    </row>
    <row r="1071" spans="1:9" x14ac:dyDescent="0.3">
      <c r="A1071" s="72" t="str">
        <f t="shared" si="41"/>
        <v>1996</v>
      </c>
      <c r="B1071" s="72" t="str">
        <f t="shared" si="42"/>
        <v>Dec</v>
      </c>
      <c r="C1071" s="74">
        <v>35409</v>
      </c>
      <c r="D1071" s="47">
        <v>4.0987650000000002</v>
      </c>
      <c r="E1071" s="47">
        <v>4.0987650000000002</v>
      </c>
      <c r="F1071" s="47">
        <v>4.0246919999999999</v>
      </c>
      <c r="G1071" s="47">
        <v>4.0246919999999999</v>
      </c>
      <c r="H1071" s="73">
        <v>3.491295</v>
      </c>
      <c r="I1071" s="73">
        <v>343500</v>
      </c>
    </row>
    <row r="1072" spans="1:9" x14ac:dyDescent="0.3">
      <c r="A1072" s="72" t="str">
        <f t="shared" si="41"/>
        <v>1996</v>
      </c>
      <c r="B1072" s="72" t="str">
        <f t="shared" si="42"/>
        <v>Dec</v>
      </c>
      <c r="C1072" s="74">
        <v>35410</v>
      </c>
      <c r="D1072" s="47">
        <v>3.8518520000000001</v>
      </c>
      <c r="E1072" s="47">
        <v>3.9506169999999998</v>
      </c>
      <c r="F1072" s="47">
        <v>3.6790120000000002</v>
      </c>
      <c r="G1072" s="47">
        <v>3.8024689999999999</v>
      </c>
      <c r="H1072" s="73">
        <v>3.2985250000000002</v>
      </c>
      <c r="I1072" s="73">
        <v>816000</v>
      </c>
    </row>
    <row r="1073" spans="1:9" x14ac:dyDescent="0.3">
      <c r="A1073" s="72" t="str">
        <f t="shared" si="41"/>
        <v>1996</v>
      </c>
      <c r="B1073" s="72" t="str">
        <f t="shared" si="42"/>
        <v>Dec</v>
      </c>
      <c r="C1073" s="74">
        <v>35411</v>
      </c>
      <c r="D1073" s="47">
        <v>3.7530860000000001</v>
      </c>
      <c r="E1073" s="47">
        <v>3.8518520000000001</v>
      </c>
      <c r="F1073" s="47">
        <v>3.6049380000000002</v>
      </c>
      <c r="G1073" s="47">
        <v>3.7037040000000001</v>
      </c>
      <c r="H1073" s="73">
        <v>3.2128480000000001</v>
      </c>
      <c r="I1073" s="73">
        <v>473100</v>
      </c>
    </row>
    <row r="1074" spans="1:9" x14ac:dyDescent="0.3">
      <c r="A1074" s="72" t="str">
        <f t="shared" si="41"/>
        <v>1996</v>
      </c>
      <c r="B1074" s="72" t="str">
        <f t="shared" si="42"/>
        <v>Dec</v>
      </c>
      <c r="C1074" s="74">
        <v>35412</v>
      </c>
      <c r="D1074" s="47">
        <v>3.580247</v>
      </c>
      <c r="E1074" s="47">
        <v>3.8024689999999999</v>
      </c>
      <c r="F1074" s="47">
        <v>3.580247</v>
      </c>
      <c r="G1074" s="47">
        <v>3.6666669999999999</v>
      </c>
      <c r="H1074" s="73">
        <v>3.18072</v>
      </c>
      <c r="I1074" s="73">
        <v>276300</v>
      </c>
    </row>
    <row r="1075" spans="1:9" x14ac:dyDescent="0.3">
      <c r="A1075" s="72" t="str">
        <f t="shared" si="41"/>
        <v>1996</v>
      </c>
      <c r="B1075" s="72" t="str">
        <f t="shared" si="42"/>
        <v>Dec</v>
      </c>
      <c r="C1075" s="74">
        <v>35415</v>
      </c>
      <c r="D1075" s="47">
        <v>3.7037040000000001</v>
      </c>
      <c r="E1075" s="47">
        <v>3.7037040000000001</v>
      </c>
      <c r="F1075" s="47">
        <v>3.4567899999999998</v>
      </c>
      <c r="G1075" s="47">
        <v>3.6543209999999999</v>
      </c>
      <c r="H1075" s="73">
        <v>3.1700110000000001</v>
      </c>
      <c r="I1075" s="73">
        <v>710700</v>
      </c>
    </row>
    <row r="1076" spans="1:9" x14ac:dyDescent="0.3">
      <c r="A1076" s="72" t="str">
        <f t="shared" si="41"/>
        <v>1996</v>
      </c>
      <c r="B1076" s="72" t="str">
        <f t="shared" si="42"/>
        <v>Dec</v>
      </c>
      <c r="C1076" s="74">
        <v>35416</v>
      </c>
      <c r="D1076" s="47">
        <v>3.6296300000000001</v>
      </c>
      <c r="E1076" s="47">
        <v>3.6543209999999999</v>
      </c>
      <c r="F1076" s="47">
        <v>3.5308639999999998</v>
      </c>
      <c r="G1076" s="47">
        <v>3.5555560000000002</v>
      </c>
      <c r="H1076" s="73">
        <v>3.0843349999999998</v>
      </c>
      <c r="I1076" s="73">
        <v>272700</v>
      </c>
    </row>
    <row r="1077" spans="1:9" x14ac:dyDescent="0.3">
      <c r="A1077" s="72" t="str">
        <f t="shared" si="41"/>
        <v>1996</v>
      </c>
      <c r="B1077" s="72" t="str">
        <f t="shared" si="42"/>
        <v>Dec</v>
      </c>
      <c r="C1077" s="74">
        <v>35417</v>
      </c>
      <c r="D1077" s="47">
        <v>3.7037040000000001</v>
      </c>
      <c r="E1077" s="47">
        <v>3.7530860000000001</v>
      </c>
      <c r="F1077" s="47">
        <v>3.6296300000000001</v>
      </c>
      <c r="G1077" s="47">
        <v>3.6296300000000001</v>
      </c>
      <c r="H1077" s="73">
        <v>3.1485919999999998</v>
      </c>
      <c r="I1077" s="73">
        <v>297900</v>
      </c>
    </row>
    <row r="1078" spans="1:9" x14ac:dyDescent="0.3">
      <c r="A1078" s="72" t="str">
        <f t="shared" si="41"/>
        <v>1996</v>
      </c>
      <c r="B1078" s="72" t="str">
        <f t="shared" si="42"/>
        <v>Dec</v>
      </c>
      <c r="C1078" s="74">
        <v>35418</v>
      </c>
      <c r="D1078" s="47">
        <v>3.6790120000000002</v>
      </c>
      <c r="E1078" s="47">
        <v>3.8518520000000001</v>
      </c>
      <c r="F1078" s="47">
        <v>3.6296300000000001</v>
      </c>
      <c r="G1078" s="47">
        <v>3.8024689999999999</v>
      </c>
      <c r="H1078" s="73">
        <v>3.2985250000000002</v>
      </c>
      <c r="I1078" s="73">
        <v>864000</v>
      </c>
    </row>
    <row r="1079" spans="1:9" x14ac:dyDescent="0.3">
      <c r="A1079" s="72" t="str">
        <f t="shared" si="41"/>
        <v>1996</v>
      </c>
      <c r="B1079" s="72" t="str">
        <f t="shared" si="42"/>
        <v>Dec</v>
      </c>
      <c r="C1079" s="74">
        <v>35419</v>
      </c>
      <c r="D1079" s="47">
        <v>3.8024689999999999</v>
      </c>
      <c r="E1079" s="47">
        <v>3.8024689999999999</v>
      </c>
      <c r="F1079" s="47">
        <v>3.7283949999999999</v>
      </c>
      <c r="G1079" s="47">
        <v>3.8024689999999999</v>
      </c>
      <c r="H1079" s="73">
        <v>3.2985250000000002</v>
      </c>
      <c r="I1079" s="73">
        <v>255300</v>
      </c>
    </row>
    <row r="1080" spans="1:9" x14ac:dyDescent="0.3">
      <c r="A1080" s="72" t="str">
        <f t="shared" si="41"/>
        <v>1996</v>
      </c>
      <c r="B1080" s="72" t="str">
        <f t="shared" si="42"/>
        <v>Dec</v>
      </c>
      <c r="C1080" s="74">
        <v>35422</v>
      </c>
      <c r="D1080" s="47">
        <v>3.7283949999999999</v>
      </c>
      <c r="E1080" s="47">
        <v>3.8024689999999999</v>
      </c>
      <c r="F1080" s="47">
        <v>3.6543209999999999</v>
      </c>
      <c r="G1080" s="47">
        <v>3.7037040000000001</v>
      </c>
      <c r="H1080" s="73">
        <v>3.2128480000000001</v>
      </c>
      <c r="I1080" s="73">
        <v>114700</v>
      </c>
    </row>
    <row r="1081" spans="1:9" x14ac:dyDescent="0.3">
      <c r="A1081" s="72" t="str">
        <f t="shared" si="41"/>
        <v>1996</v>
      </c>
      <c r="B1081" s="72" t="str">
        <f t="shared" si="42"/>
        <v>Dec</v>
      </c>
      <c r="C1081" s="74">
        <v>35423</v>
      </c>
      <c r="D1081" s="47">
        <v>3.6543209999999999</v>
      </c>
      <c r="E1081" s="47">
        <v>3.7037040000000001</v>
      </c>
      <c r="F1081" s="47">
        <v>3.6296300000000001</v>
      </c>
      <c r="G1081" s="47">
        <v>3.6790120000000002</v>
      </c>
      <c r="H1081" s="73">
        <v>3.1914289999999998</v>
      </c>
      <c r="I1081" s="73">
        <v>103200</v>
      </c>
    </row>
    <row r="1082" spans="1:9" x14ac:dyDescent="0.3">
      <c r="A1082" s="72" t="str">
        <f t="shared" si="41"/>
        <v>1996</v>
      </c>
      <c r="B1082" s="72" t="str">
        <f t="shared" si="42"/>
        <v>Dec</v>
      </c>
      <c r="C1082" s="74">
        <v>35425</v>
      </c>
      <c r="D1082" s="47">
        <v>3.6790120000000002</v>
      </c>
      <c r="E1082" s="47">
        <v>3.7037040000000001</v>
      </c>
      <c r="F1082" s="47">
        <v>3.5308639999999998</v>
      </c>
      <c r="G1082" s="47">
        <v>3.7037040000000001</v>
      </c>
      <c r="H1082" s="73">
        <v>3.2128480000000001</v>
      </c>
      <c r="I1082" s="73">
        <v>749200</v>
      </c>
    </row>
    <row r="1083" spans="1:9" x14ac:dyDescent="0.3">
      <c r="A1083" s="72" t="str">
        <f t="shared" si="41"/>
        <v>1996</v>
      </c>
      <c r="B1083" s="72" t="str">
        <f t="shared" si="42"/>
        <v>Dec</v>
      </c>
      <c r="C1083" s="74">
        <v>35426</v>
      </c>
      <c r="D1083" s="47">
        <v>3.7037040000000001</v>
      </c>
      <c r="E1083" s="47">
        <v>3.7037040000000001</v>
      </c>
      <c r="F1083" s="47">
        <v>3.5555560000000002</v>
      </c>
      <c r="G1083" s="47">
        <v>3.6543209999999999</v>
      </c>
      <c r="H1083" s="73">
        <v>3.1700110000000001</v>
      </c>
      <c r="I1083" s="73">
        <v>225000</v>
      </c>
    </row>
    <row r="1084" spans="1:9" x14ac:dyDescent="0.3">
      <c r="A1084" s="72" t="str">
        <f t="shared" si="41"/>
        <v>1996</v>
      </c>
      <c r="B1084" s="72" t="str">
        <f t="shared" si="42"/>
        <v>Dec</v>
      </c>
      <c r="C1084" s="74">
        <v>35429</v>
      </c>
      <c r="D1084" s="47">
        <v>3.580247</v>
      </c>
      <c r="E1084" s="47">
        <v>3.7037040000000001</v>
      </c>
      <c r="F1084" s="47">
        <v>3.5555560000000002</v>
      </c>
      <c r="G1084" s="47">
        <v>3.6296300000000001</v>
      </c>
      <c r="H1084" s="73">
        <v>3.1485919999999998</v>
      </c>
      <c r="I1084" s="73">
        <v>397800</v>
      </c>
    </row>
    <row r="1085" spans="1:9" x14ac:dyDescent="0.3">
      <c r="A1085" s="72" t="str">
        <f t="shared" si="41"/>
        <v>1996</v>
      </c>
      <c r="B1085" s="72" t="str">
        <f t="shared" si="42"/>
        <v>Dec</v>
      </c>
      <c r="C1085" s="74">
        <v>35430</v>
      </c>
      <c r="D1085" s="47">
        <v>3.5555560000000002</v>
      </c>
      <c r="E1085" s="47">
        <v>3.6296300000000001</v>
      </c>
      <c r="F1085" s="47">
        <v>3.4567899999999998</v>
      </c>
      <c r="G1085" s="47">
        <v>3.580247</v>
      </c>
      <c r="H1085" s="73">
        <v>3.105753</v>
      </c>
      <c r="I1085" s="73">
        <v>553000</v>
      </c>
    </row>
    <row r="1086" spans="1:9" x14ac:dyDescent="0.3">
      <c r="A1086" s="72" t="str">
        <f t="shared" si="41"/>
        <v>1997</v>
      </c>
      <c r="B1086" s="72" t="str">
        <f t="shared" si="42"/>
        <v>Jan</v>
      </c>
      <c r="C1086" s="74">
        <v>35432</v>
      </c>
      <c r="D1086" s="47">
        <v>3.6049380000000002</v>
      </c>
      <c r="E1086" s="47">
        <v>3.7037040000000001</v>
      </c>
      <c r="F1086" s="47">
        <v>3.506173</v>
      </c>
      <c r="G1086" s="47">
        <v>3.6790120000000002</v>
      </c>
      <c r="H1086" s="73">
        <v>3.1914289999999998</v>
      </c>
      <c r="I1086" s="73">
        <v>733200</v>
      </c>
    </row>
    <row r="1087" spans="1:9" x14ac:dyDescent="0.3">
      <c r="A1087" s="72" t="str">
        <f t="shared" si="41"/>
        <v>1997</v>
      </c>
      <c r="B1087" s="72" t="str">
        <f t="shared" si="42"/>
        <v>Jan</v>
      </c>
      <c r="C1087" s="74">
        <v>35433</v>
      </c>
      <c r="D1087" s="47">
        <v>3.6049380000000002</v>
      </c>
      <c r="E1087" s="47">
        <v>3.7037040000000001</v>
      </c>
      <c r="F1087" s="47">
        <v>3.6049380000000002</v>
      </c>
      <c r="G1087" s="47">
        <v>3.7037040000000001</v>
      </c>
      <c r="H1087" s="73">
        <v>3.2128480000000001</v>
      </c>
      <c r="I1087" s="73">
        <v>77800</v>
      </c>
    </row>
    <row r="1088" spans="1:9" x14ac:dyDescent="0.3">
      <c r="A1088" s="72" t="str">
        <f t="shared" si="41"/>
        <v>1997</v>
      </c>
      <c r="B1088" s="72" t="str">
        <f t="shared" si="42"/>
        <v>Jan</v>
      </c>
      <c r="C1088" s="74">
        <v>35436</v>
      </c>
      <c r="D1088" s="47">
        <v>3.7037040000000001</v>
      </c>
      <c r="E1088" s="47">
        <v>3.7037040000000001</v>
      </c>
      <c r="F1088" s="47">
        <v>3.6049380000000002</v>
      </c>
      <c r="G1088" s="47">
        <v>3.6666669999999999</v>
      </c>
      <c r="H1088" s="73">
        <v>3.18072</v>
      </c>
      <c r="I1088" s="73">
        <v>274200</v>
      </c>
    </row>
    <row r="1089" spans="1:9" x14ac:dyDescent="0.3">
      <c r="A1089" s="72" t="str">
        <f t="shared" si="41"/>
        <v>1997</v>
      </c>
      <c r="B1089" s="72" t="str">
        <f t="shared" si="42"/>
        <v>Jan</v>
      </c>
      <c r="C1089" s="74">
        <v>35437</v>
      </c>
      <c r="D1089" s="47">
        <v>3.7037040000000001</v>
      </c>
      <c r="E1089" s="47">
        <v>3.9012349999999998</v>
      </c>
      <c r="F1089" s="47">
        <v>3.6543209999999999</v>
      </c>
      <c r="G1089" s="47">
        <v>3.8765429999999999</v>
      </c>
      <c r="H1089" s="73">
        <v>3.362781</v>
      </c>
      <c r="I1089" s="73">
        <v>667000</v>
      </c>
    </row>
    <row r="1090" spans="1:9" x14ac:dyDescent="0.3">
      <c r="A1090" s="72" t="str">
        <f t="shared" si="41"/>
        <v>1997</v>
      </c>
      <c r="B1090" s="72" t="str">
        <f t="shared" si="42"/>
        <v>Jan</v>
      </c>
      <c r="C1090" s="74">
        <v>35438</v>
      </c>
      <c r="D1090" s="47">
        <v>3.9012349999999998</v>
      </c>
      <c r="E1090" s="47">
        <v>3.9012349999999998</v>
      </c>
      <c r="F1090" s="47">
        <v>3.7160489999999999</v>
      </c>
      <c r="G1090" s="47">
        <v>3.8271609999999998</v>
      </c>
      <c r="H1090" s="73">
        <v>3.3199429999999999</v>
      </c>
      <c r="I1090" s="73">
        <v>416400</v>
      </c>
    </row>
    <row r="1091" spans="1:9" x14ac:dyDescent="0.3">
      <c r="A1091" s="72" t="str">
        <f t="shared" ref="A1091:A1154" si="43">TEXT(C1091,"YYYY")</f>
        <v>1997</v>
      </c>
      <c r="B1091" s="72" t="str">
        <f t="shared" ref="B1091:B1154" si="44">TEXT(C1091,"MMM")</f>
        <v>Jan</v>
      </c>
      <c r="C1091" s="74">
        <v>35439</v>
      </c>
      <c r="D1091" s="47">
        <v>3.8271609999999998</v>
      </c>
      <c r="E1091" s="47">
        <v>3.8271609999999998</v>
      </c>
      <c r="F1091" s="47">
        <v>3.7283949999999999</v>
      </c>
      <c r="G1091" s="47">
        <v>3.7283949999999999</v>
      </c>
      <c r="H1091" s="73">
        <v>3.234267</v>
      </c>
      <c r="I1091" s="73">
        <v>43300</v>
      </c>
    </row>
    <row r="1092" spans="1:9" x14ac:dyDescent="0.3">
      <c r="A1092" s="72" t="str">
        <f t="shared" si="43"/>
        <v>1997</v>
      </c>
      <c r="B1092" s="72" t="str">
        <f t="shared" si="44"/>
        <v>Jan</v>
      </c>
      <c r="C1092" s="74">
        <v>35440</v>
      </c>
      <c r="D1092" s="47">
        <v>3.6049380000000002</v>
      </c>
      <c r="E1092" s="47">
        <v>3.7037040000000001</v>
      </c>
      <c r="F1092" s="47">
        <v>3.6049380000000002</v>
      </c>
      <c r="G1092" s="47">
        <v>3.6790120000000002</v>
      </c>
      <c r="H1092" s="73">
        <v>3.1914289999999998</v>
      </c>
      <c r="I1092" s="73">
        <v>459600</v>
      </c>
    </row>
    <row r="1093" spans="1:9" x14ac:dyDescent="0.3">
      <c r="A1093" s="72" t="str">
        <f t="shared" si="43"/>
        <v>1997</v>
      </c>
      <c r="B1093" s="72" t="str">
        <f t="shared" si="44"/>
        <v>Jan</v>
      </c>
      <c r="C1093" s="74">
        <v>35443</v>
      </c>
      <c r="D1093" s="47">
        <v>3.6790120000000002</v>
      </c>
      <c r="E1093" s="47">
        <v>3.7777780000000001</v>
      </c>
      <c r="F1093" s="47">
        <v>3.6543209999999999</v>
      </c>
      <c r="G1093" s="47">
        <v>3.7407409999999999</v>
      </c>
      <c r="H1093" s="73">
        <v>3.244977</v>
      </c>
      <c r="I1093" s="73">
        <v>180400</v>
      </c>
    </row>
    <row r="1094" spans="1:9" x14ac:dyDescent="0.3">
      <c r="A1094" s="72" t="str">
        <f t="shared" si="43"/>
        <v>1997</v>
      </c>
      <c r="B1094" s="72" t="str">
        <f t="shared" si="44"/>
        <v>Jan</v>
      </c>
      <c r="C1094" s="74">
        <v>35444</v>
      </c>
      <c r="D1094" s="47">
        <v>3.7530860000000001</v>
      </c>
      <c r="E1094" s="47">
        <v>3.8024689999999999</v>
      </c>
      <c r="F1094" s="47">
        <v>3.7037040000000001</v>
      </c>
      <c r="G1094" s="47">
        <v>3.7283949999999999</v>
      </c>
      <c r="H1094" s="73">
        <v>3.234267</v>
      </c>
      <c r="I1094" s="73">
        <v>323200</v>
      </c>
    </row>
    <row r="1095" spans="1:9" x14ac:dyDescent="0.3">
      <c r="A1095" s="72" t="str">
        <f t="shared" si="43"/>
        <v>1997</v>
      </c>
      <c r="B1095" s="72" t="str">
        <f t="shared" si="44"/>
        <v>Jan</v>
      </c>
      <c r="C1095" s="74">
        <v>35445</v>
      </c>
      <c r="D1095" s="47">
        <v>3.7283949999999999</v>
      </c>
      <c r="E1095" s="47">
        <v>3.8024689999999999</v>
      </c>
      <c r="F1095" s="47">
        <v>3.7037040000000001</v>
      </c>
      <c r="G1095" s="47">
        <v>3.7530860000000001</v>
      </c>
      <c r="H1095" s="73">
        <v>3.2556859999999999</v>
      </c>
      <c r="I1095" s="73">
        <v>346200</v>
      </c>
    </row>
    <row r="1096" spans="1:9" x14ac:dyDescent="0.3">
      <c r="A1096" s="72" t="str">
        <f t="shared" si="43"/>
        <v>1997</v>
      </c>
      <c r="B1096" s="72" t="str">
        <f t="shared" si="44"/>
        <v>Jan</v>
      </c>
      <c r="C1096" s="74">
        <v>35446</v>
      </c>
      <c r="D1096" s="47">
        <v>3.7530860000000001</v>
      </c>
      <c r="E1096" s="47">
        <v>3.8518520000000001</v>
      </c>
      <c r="F1096" s="47">
        <v>3.6790120000000002</v>
      </c>
      <c r="G1096" s="47">
        <v>3.7530860000000001</v>
      </c>
      <c r="H1096" s="73">
        <v>3.2556859999999999</v>
      </c>
      <c r="I1096" s="73">
        <v>322800</v>
      </c>
    </row>
    <row r="1097" spans="1:9" x14ac:dyDescent="0.3">
      <c r="A1097" s="72" t="str">
        <f t="shared" si="43"/>
        <v>1997</v>
      </c>
      <c r="B1097" s="72" t="str">
        <f t="shared" si="44"/>
        <v>Jan</v>
      </c>
      <c r="C1097" s="74">
        <v>35447</v>
      </c>
      <c r="D1097" s="47">
        <v>3.8024689999999999</v>
      </c>
      <c r="E1097" s="47">
        <v>3.8271609999999998</v>
      </c>
      <c r="F1097" s="47">
        <v>3.7530860000000001</v>
      </c>
      <c r="G1097" s="47">
        <v>3.8271609999999998</v>
      </c>
      <c r="H1097" s="73">
        <v>3.3199429999999999</v>
      </c>
      <c r="I1097" s="73">
        <v>284400</v>
      </c>
    </row>
    <row r="1098" spans="1:9" x14ac:dyDescent="0.3">
      <c r="A1098" s="72" t="str">
        <f t="shared" si="43"/>
        <v>1997</v>
      </c>
      <c r="B1098" s="72" t="str">
        <f t="shared" si="44"/>
        <v>Jan</v>
      </c>
      <c r="C1098" s="74">
        <v>35450</v>
      </c>
      <c r="D1098" s="47">
        <v>3.8024689999999999</v>
      </c>
      <c r="E1098" s="47">
        <v>3.925926</v>
      </c>
      <c r="F1098" s="47">
        <v>3.7530860000000001</v>
      </c>
      <c r="G1098" s="47">
        <v>3.8271609999999998</v>
      </c>
      <c r="H1098" s="73">
        <v>3.3199429999999999</v>
      </c>
      <c r="I1098" s="73">
        <v>280800</v>
      </c>
    </row>
    <row r="1099" spans="1:9" x14ac:dyDescent="0.3">
      <c r="A1099" s="72" t="str">
        <f t="shared" si="43"/>
        <v>1997</v>
      </c>
      <c r="B1099" s="72" t="str">
        <f t="shared" si="44"/>
        <v>Jan</v>
      </c>
      <c r="C1099" s="74">
        <v>35451</v>
      </c>
      <c r="D1099" s="47">
        <v>3.8271609999999998</v>
      </c>
      <c r="E1099" s="47">
        <v>4.0246919999999999</v>
      </c>
      <c r="F1099" s="47">
        <v>3.8271609999999998</v>
      </c>
      <c r="G1099" s="47">
        <v>3.925926</v>
      </c>
      <c r="H1099" s="73">
        <v>3.4056199999999999</v>
      </c>
      <c r="I1099" s="73">
        <v>388000</v>
      </c>
    </row>
    <row r="1100" spans="1:9" x14ac:dyDescent="0.3">
      <c r="A1100" s="72" t="str">
        <f t="shared" si="43"/>
        <v>1997</v>
      </c>
      <c r="B1100" s="72" t="str">
        <f t="shared" si="44"/>
        <v>Jan</v>
      </c>
      <c r="C1100" s="74">
        <v>35452</v>
      </c>
      <c r="D1100" s="47">
        <v>3.6049380000000002</v>
      </c>
      <c r="E1100" s="47">
        <v>4.2962959999999999</v>
      </c>
      <c r="F1100" s="47">
        <v>3.5555560000000002</v>
      </c>
      <c r="G1100" s="47">
        <v>4.0987650000000002</v>
      </c>
      <c r="H1100" s="73">
        <v>3.555552</v>
      </c>
      <c r="I1100" s="73">
        <v>3335100</v>
      </c>
    </row>
    <row r="1101" spans="1:9" x14ac:dyDescent="0.3">
      <c r="A1101" s="72" t="str">
        <f t="shared" si="43"/>
        <v>1997</v>
      </c>
      <c r="B1101" s="72" t="str">
        <f t="shared" si="44"/>
        <v>Jan</v>
      </c>
      <c r="C1101" s="74">
        <v>35453</v>
      </c>
      <c r="D1101" s="47">
        <v>4.0740740000000004</v>
      </c>
      <c r="E1101" s="47">
        <v>4.2716050000000001</v>
      </c>
      <c r="F1101" s="47">
        <v>4.0246919999999999</v>
      </c>
      <c r="G1101" s="47">
        <v>4.1481479999999999</v>
      </c>
      <c r="H1101" s="73">
        <v>3.5983909999999999</v>
      </c>
      <c r="I1101" s="73">
        <v>1148400</v>
      </c>
    </row>
    <row r="1102" spans="1:9" x14ac:dyDescent="0.3">
      <c r="A1102" s="72" t="str">
        <f t="shared" si="43"/>
        <v>1997</v>
      </c>
      <c r="B1102" s="72" t="str">
        <f t="shared" si="44"/>
        <v>Jan</v>
      </c>
      <c r="C1102" s="74">
        <v>35454</v>
      </c>
      <c r="D1102" s="47">
        <v>4.1728399999999999</v>
      </c>
      <c r="E1102" s="47">
        <v>4.3209879999999998</v>
      </c>
      <c r="F1102" s="47">
        <v>4.0740740000000004</v>
      </c>
      <c r="G1102" s="47">
        <v>4.2222220000000004</v>
      </c>
      <c r="H1102" s="73">
        <v>3.6626460000000001</v>
      </c>
      <c r="I1102" s="73">
        <v>1003600</v>
      </c>
    </row>
    <row r="1103" spans="1:9" x14ac:dyDescent="0.3">
      <c r="A1103" s="72" t="str">
        <f t="shared" si="43"/>
        <v>1997</v>
      </c>
      <c r="B1103" s="72" t="str">
        <f t="shared" si="44"/>
        <v>Jan</v>
      </c>
      <c r="C1103" s="74">
        <v>35457</v>
      </c>
      <c r="D1103" s="47">
        <v>4.2469130000000002</v>
      </c>
      <c r="E1103" s="47">
        <v>4.2469130000000002</v>
      </c>
      <c r="F1103" s="47">
        <v>4.0987650000000002</v>
      </c>
      <c r="G1103" s="47">
        <v>4.1481479999999999</v>
      </c>
      <c r="H1103" s="73">
        <v>3.5983909999999999</v>
      </c>
      <c r="I1103" s="73">
        <v>849300</v>
      </c>
    </row>
    <row r="1104" spans="1:9" x14ac:dyDescent="0.3">
      <c r="A1104" s="72" t="str">
        <f t="shared" si="43"/>
        <v>1997</v>
      </c>
      <c r="B1104" s="72" t="str">
        <f t="shared" si="44"/>
        <v>Jan</v>
      </c>
      <c r="C1104" s="74">
        <v>35458</v>
      </c>
      <c r="D1104" s="47">
        <v>4.1481479999999999</v>
      </c>
      <c r="E1104" s="47">
        <v>4.1975309999999997</v>
      </c>
      <c r="F1104" s="47">
        <v>4.0987650000000002</v>
      </c>
      <c r="G1104" s="47">
        <v>4.1728399999999999</v>
      </c>
      <c r="H1104" s="73">
        <v>3.6198090000000001</v>
      </c>
      <c r="I1104" s="73">
        <v>507100</v>
      </c>
    </row>
    <row r="1105" spans="1:9" x14ac:dyDescent="0.3">
      <c r="A1105" s="72" t="str">
        <f t="shared" si="43"/>
        <v>1997</v>
      </c>
      <c r="B1105" s="72" t="str">
        <f t="shared" si="44"/>
        <v>Jan</v>
      </c>
      <c r="C1105" s="74">
        <v>35459</v>
      </c>
      <c r="D1105" s="47">
        <v>4.1481479999999999</v>
      </c>
      <c r="E1105" s="47">
        <v>4.1728399999999999</v>
      </c>
      <c r="F1105" s="47">
        <v>4.0246919999999999</v>
      </c>
      <c r="G1105" s="47">
        <v>4.0987650000000002</v>
      </c>
      <c r="H1105" s="73">
        <v>3.555552</v>
      </c>
      <c r="I1105" s="73">
        <v>1035000</v>
      </c>
    </row>
    <row r="1106" spans="1:9" x14ac:dyDescent="0.3">
      <c r="A1106" s="72" t="str">
        <f t="shared" si="43"/>
        <v>1997</v>
      </c>
      <c r="B1106" s="72" t="str">
        <f t="shared" si="44"/>
        <v>Jan</v>
      </c>
      <c r="C1106" s="74">
        <v>35460</v>
      </c>
      <c r="D1106" s="47">
        <v>4.1481479999999999</v>
      </c>
      <c r="E1106" s="47">
        <v>4.2716050000000001</v>
      </c>
      <c r="F1106" s="47">
        <v>4.0987650000000002</v>
      </c>
      <c r="G1106" s="47">
        <v>4.2222220000000004</v>
      </c>
      <c r="H1106" s="73">
        <v>3.6626460000000001</v>
      </c>
      <c r="I1106" s="73">
        <v>904500</v>
      </c>
    </row>
    <row r="1107" spans="1:9" x14ac:dyDescent="0.3">
      <c r="A1107" s="72" t="str">
        <f t="shared" si="43"/>
        <v>1997</v>
      </c>
      <c r="B1107" s="72" t="str">
        <f t="shared" si="44"/>
        <v>Jan</v>
      </c>
      <c r="C1107" s="74">
        <v>35461</v>
      </c>
      <c r="D1107" s="47">
        <v>4.2469130000000002</v>
      </c>
      <c r="E1107" s="47">
        <v>4.2962959999999999</v>
      </c>
      <c r="F1107" s="47">
        <v>4.2222220000000004</v>
      </c>
      <c r="G1107" s="47">
        <v>4.2716050000000001</v>
      </c>
      <c r="H1107" s="73">
        <v>3.7054849999999999</v>
      </c>
      <c r="I1107" s="73">
        <v>224100</v>
      </c>
    </row>
    <row r="1108" spans="1:9" x14ac:dyDescent="0.3">
      <c r="A1108" s="72" t="str">
        <f t="shared" si="43"/>
        <v>1997</v>
      </c>
      <c r="B1108" s="72" t="str">
        <f t="shared" si="44"/>
        <v>Feb</v>
      </c>
      <c r="C1108" s="74">
        <v>35464</v>
      </c>
      <c r="D1108" s="47">
        <v>4.2469130000000002</v>
      </c>
      <c r="E1108" s="47">
        <v>4.3703700000000003</v>
      </c>
      <c r="F1108" s="47">
        <v>4.1728399999999999</v>
      </c>
      <c r="G1108" s="47">
        <v>4.1975309999999997</v>
      </c>
      <c r="H1108" s="73">
        <v>3.641229</v>
      </c>
      <c r="I1108" s="73">
        <v>3686400</v>
      </c>
    </row>
    <row r="1109" spans="1:9" x14ac:dyDescent="0.3">
      <c r="A1109" s="72" t="str">
        <f t="shared" si="43"/>
        <v>1997</v>
      </c>
      <c r="B1109" s="72" t="str">
        <f t="shared" si="44"/>
        <v>Feb</v>
      </c>
      <c r="C1109" s="74">
        <v>35465</v>
      </c>
      <c r="D1109" s="47">
        <v>4.2469130000000002</v>
      </c>
      <c r="E1109" s="47">
        <v>4.2469130000000002</v>
      </c>
      <c r="F1109" s="47">
        <v>4.0987650000000002</v>
      </c>
      <c r="G1109" s="47">
        <v>4.1111110000000002</v>
      </c>
      <c r="H1109" s="73">
        <v>3.566262</v>
      </c>
      <c r="I1109" s="73">
        <v>362700</v>
      </c>
    </row>
    <row r="1110" spans="1:9" x14ac:dyDescent="0.3">
      <c r="A1110" s="72" t="str">
        <f t="shared" si="43"/>
        <v>1997</v>
      </c>
      <c r="B1110" s="72" t="str">
        <f t="shared" si="44"/>
        <v>Feb</v>
      </c>
      <c r="C1110" s="74">
        <v>35466</v>
      </c>
      <c r="D1110" s="47">
        <v>4.1481479999999999</v>
      </c>
      <c r="E1110" s="47">
        <v>4.1975309999999997</v>
      </c>
      <c r="F1110" s="47">
        <v>4.0987650000000002</v>
      </c>
      <c r="G1110" s="47">
        <v>4.1728399999999999</v>
      </c>
      <c r="H1110" s="73">
        <v>3.6198090000000001</v>
      </c>
      <c r="I1110" s="73">
        <v>130900</v>
      </c>
    </row>
    <row r="1111" spans="1:9" x14ac:dyDescent="0.3">
      <c r="A1111" s="72" t="str">
        <f t="shared" si="43"/>
        <v>1997</v>
      </c>
      <c r="B1111" s="72" t="str">
        <f t="shared" si="44"/>
        <v>Feb</v>
      </c>
      <c r="C1111" s="74">
        <v>35467</v>
      </c>
      <c r="D1111" s="47">
        <v>4.0987650000000002</v>
      </c>
      <c r="E1111" s="47">
        <v>4.1481479999999999</v>
      </c>
      <c r="F1111" s="47">
        <v>4.0493829999999997</v>
      </c>
      <c r="G1111" s="47">
        <v>4.1234570000000001</v>
      </c>
      <c r="H1111" s="73">
        <v>3.5769709999999999</v>
      </c>
      <c r="I1111" s="73">
        <v>247200</v>
      </c>
    </row>
    <row r="1112" spans="1:9" x14ac:dyDescent="0.3">
      <c r="A1112" s="72" t="str">
        <f t="shared" si="43"/>
        <v>1997</v>
      </c>
      <c r="B1112" s="72" t="str">
        <f t="shared" si="44"/>
        <v>Feb</v>
      </c>
      <c r="C1112" s="74">
        <v>35468</v>
      </c>
      <c r="D1112" s="47">
        <v>4.0740740000000004</v>
      </c>
      <c r="E1112" s="47">
        <v>4.1481479999999999</v>
      </c>
      <c r="F1112" s="47">
        <v>4.0740740000000004</v>
      </c>
      <c r="G1112" s="47">
        <v>4.1234570000000001</v>
      </c>
      <c r="H1112" s="73">
        <v>3.5769709999999999</v>
      </c>
      <c r="I1112" s="73">
        <v>278200</v>
      </c>
    </row>
    <row r="1113" spans="1:9" x14ac:dyDescent="0.3">
      <c r="A1113" s="72" t="str">
        <f t="shared" si="43"/>
        <v>1997</v>
      </c>
      <c r="B1113" s="72" t="str">
        <f t="shared" si="44"/>
        <v>Feb</v>
      </c>
      <c r="C1113" s="74">
        <v>35471</v>
      </c>
      <c r="D1113" s="47">
        <v>4.1728399999999999</v>
      </c>
      <c r="E1113" s="47">
        <v>4.5925929999999999</v>
      </c>
      <c r="F1113" s="47">
        <v>4.1481479999999999</v>
      </c>
      <c r="G1113" s="47">
        <v>4.4938269999999996</v>
      </c>
      <c r="H1113" s="73">
        <v>3.8982559999999999</v>
      </c>
      <c r="I1113" s="73">
        <v>2806800</v>
      </c>
    </row>
    <row r="1114" spans="1:9" x14ac:dyDescent="0.3">
      <c r="A1114" s="72" t="str">
        <f t="shared" si="43"/>
        <v>1997</v>
      </c>
      <c r="B1114" s="72" t="str">
        <f t="shared" si="44"/>
        <v>Feb</v>
      </c>
      <c r="C1114" s="74">
        <v>35472</v>
      </c>
      <c r="D1114" s="47">
        <v>4.4938269999999996</v>
      </c>
      <c r="E1114" s="47">
        <v>4.5925929999999999</v>
      </c>
      <c r="F1114" s="47">
        <v>4.419753</v>
      </c>
      <c r="G1114" s="47">
        <v>4.5185180000000003</v>
      </c>
      <c r="H1114" s="73">
        <v>3.9196749999999998</v>
      </c>
      <c r="I1114" s="73">
        <v>1003200</v>
      </c>
    </row>
    <row r="1115" spans="1:9" x14ac:dyDescent="0.3">
      <c r="A1115" s="72" t="str">
        <f t="shared" si="43"/>
        <v>1997</v>
      </c>
      <c r="B1115" s="72" t="str">
        <f t="shared" si="44"/>
        <v>Feb</v>
      </c>
      <c r="C1115" s="74">
        <v>35473</v>
      </c>
      <c r="D1115" s="47">
        <v>4.4938269999999996</v>
      </c>
      <c r="E1115" s="47">
        <v>4.8888889999999998</v>
      </c>
      <c r="F1115" s="47">
        <v>4.4938269999999996</v>
      </c>
      <c r="G1115" s="47">
        <v>4.7654319999999997</v>
      </c>
      <c r="H1115" s="73">
        <v>4.1338660000000003</v>
      </c>
      <c r="I1115" s="73">
        <v>3282700</v>
      </c>
    </row>
    <row r="1116" spans="1:9" x14ac:dyDescent="0.3">
      <c r="A1116" s="72" t="str">
        <f t="shared" si="43"/>
        <v>1997</v>
      </c>
      <c r="B1116" s="72" t="str">
        <f t="shared" si="44"/>
        <v>Feb</v>
      </c>
      <c r="C1116" s="74">
        <v>35474</v>
      </c>
      <c r="D1116" s="47">
        <v>4.7407409999999999</v>
      </c>
      <c r="E1116" s="47">
        <v>4.9629630000000002</v>
      </c>
      <c r="F1116" s="47">
        <v>4.7160489999999999</v>
      </c>
      <c r="G1116" s="47">
        <v>4.8148150000000003</v>
      </c>
      <c r="H1116" s="73">
        <v>4.176704</v>
      </c>
      <c r="I1116" s="73">
        <v>1830600</v>
      </c>
    </row>
    <row r="1117" spans="1:9" x14ac:dyDescent="0.3">
      <c r="A1117" s="72" t="str">
        <f t="shared" si="43"/>
        <v>1997</v>
      </c>
      <c r="B1117" s="72" t="str">
        <f t="shared" si="44"/>
        <v>Feb</v>
      </c>
      <c r="C1117" s="74">
        <v>35475</v>
      </c>
      <c r="D1117" s="47">
        <v>4.7901230000000004</v>
      </c>
      <c r="E1117" s="47">
        <v>4.8395060000000001</v>
      </c>
      <c r="F1117" s="47">
        <v>4.6419750000000004</v>
      </c>
      <c r="G1117" s="47">
        <v>4.6913580000000001</v>
      </c>
      <c r="H1117" s="73">
        <v>4.0696099999999999</v>
      </c>
      <c r="I1117" s="73">
        <v>918600</v>
      </c>
    </row>
    <row r="1118" spans="1:9" x14ac:dyDescent="0.3">
      <c r="A1118" s="72" t="str">
        <f t="shared" si="43"/>
        <v>1997</v>
      </c>
      <c r="B1118" s="72" t="str">
        <f t="shared" si="44"/>
        <v>Feb</v>
      </c>
      <c r="C1118" s="74">
        <v>35479</v>
      </c>
      <c r="D1118" s="47">
        <v>4.6666670000000003</v>
      </c>
      <c r="E1118" s="47">
        <v>4.7654319999999997</v>
      </c>
      <c r="F1118" s="47">
        <v>4.6172839999999997</v>
      </c>
      <c r="G1118" s="47">
        <v>4.7407409999999999</v>
      </c>
      <c r="H1118" s="73">
        <v>4.1124460000000003</v>
      </c>
      <c r="I1118" s="73">
        <v>792600</v>
      </c>
    </row>
    <row r="1119" spans="1:9" x14ac:dyDescent="0.3">
      <c r="A1119" s="72" t="str">
        <f t="shared" si="43"/>
        <v>1997</v>
      </c>
      <c r="B1119" s="72" t="str">
        <f t="shared" si="44"/>
        <v>Feb</v>
      </c>
      <c r="C1119" s="74">
        <v>35480</v>
      </c>
      <c r="D1119" s="47">
        <v>4.7160489999999999</v>
      </c>
      <c r="E1119" s="47">
        <v>4.7901230000000004</v>
      </c>
      <c r="F1119" s="47">
        <v>4.6666670000000003</v>
      </c>
      <c r="G1119" s="47">
        <v>4.7160489999999999</v>
      </c>
      <c r="H1119" s="73">
        <v>4.0910270000000004</v>
      </c>
      <c r="I1119" s="73">
        <v>445500</v>
      </c>
    </row>
    <row r="1120" spans="1:9" x14ac:dyDescent="0.3">
      <c r="A1120" s="72" t="str">
        <f t="shared" si="43"/>
        <v>1997</v>
      </c>
      <c r="B1120" s="72" t="str">
        <f t="shared" si="44"/>
        <v>Feb</v>
      </c>
      <c r="C1120" s="74">
        <v>35481</v>
      </c>
      <c r="D1120" s="47">
        <v>4.6419750000000004</v>
      </c>
      <c r="E1120" s="47">
        <v>4.6666670000000003</v>
      </c>
      <c r="F1120" s="47">
        <v>4.5432100000000002</v>
      </c>
      <c r="G1120" s="47">
        <v>4.6296299999999997</v>
      </c>
      <c r="H1120" s="73">
        <v>4.0160609999999997</v>
      </c>
      <c r="I1120" s="73">
        <v>449500</v>
      </c>
    </row>
    <row r="1121" spans="1:9" x14ac:dyDescent="0.3">
      <c r="A1121" s="72" t="str">
        <f t="shared" si="43"/>
        <v>1997</v>
      </c>
      <c r="B1121" s="72" t="str">
        <f t="shared" si="44"/>
        <v>Feb</v>
      </c>
      <c r="C1121" s="74">
        <v>35482</v>
      </c>
      <c r="D1121" s="47">
        <v>4.5925929999999999</v>
      </c>
      <c r="E1121" s="47">
        <v>4.6419750000000004</v>
      </c>
      <c r="F1121" s="47">
        <v>4.5432100000000002</v>
      </c>
      <c r="G1121" s="47">
        <v>4.5432100000000002</v>
      </c>
      <c r="H1121" s="73">
        <v>3.9410949999999998</v>
      </c>
      <c r="I1121" s="73">
        <v>357700</v>
      </c>
    </row>
    <row r="1122" spans="1:9" x14ac:dyDescent="0.3">
      <c r="A1122" s="72" t="str">
        <f t="shared" si="43"/>
        <v>1997</v>
      </c>
      <c r="B1122" s="72" t="str">
        <f t="shared" si="44"/>
        <v>Feb</v>
      </c>
      <c r="C1122" s="74">
        <v>35485</v>
      </c>
      <c r="D1122" s="47">
        <v>4.5432100000000002</v>
      </c>
      <c r="E1122" s="47">
        <v>4.7160489999999999</v>
      </c>
      <c r="F1122" s="47">
        <v>4.4691359999999998</v>
      </c>
      <c r="G1122" s="47">
        <v>4.5432100000000002</v>
      </c>
      <c r="H1122" s="73">
        <v>3.9410949999999998</v>
      </c>
      <c r="I1122" s="73">
        <v>1122700</v>
      </c>
    </row>
    <row r="1123" spans="1:9" x14ac:dyDescent="0.3">
      <c r="A1123" s="72" t="str">
        <f t="shared" si="43"/>
        <v>1997</v>
      </c>
      <c r="B1123" s="72" t="str">
        <f t="shared" si="44"/>
        <v>Feb</v>
      </c>
      <c r="C1123" s="74">
        <v>35486</v>
      </c>
      <c r="D1123" s="47">
        <v>4.3950610000000001</v>
      </c>
      <c r="E1123" s="47">
        <v>4.5185180000000003</v>
      </c>
      <c r="F1123" s="47">
        <v>4.3950610000000001</v>
      </c>
      <c r="G1123" s="47">
        <v>4.3950610000000001</v>
      </c>
      <c r="H1123" s="73">
        <v>3.8125810000000002</v>
      </c>
      <c r="I1123" s="73">
        <v>560800</v>
      </c>
    </row>
    <row r="1124" spans="1:9" x14ac:dyDescent="0.3">
      <c r="A1124" s="72" t="str">
        <f t="shared" si="43"/>
        <v>1997</v>
      </c>
      <c r="B1124" s="72" t="str">
        <f t="shared" si="44"/>
        <v>Feb</v>
      </c>
      <c r="C1124" s="74">
        <v>35487</v>
      </c>
      <c r="D1124" s="47">
        <v>4.3456789999999996</v>
      </c>
      <c r="E1124" s="47">
        <v>4.3456789999999996</v>
      </c>
      <c r="F1124" s="47">
        <v>4.1728399999999999</v>
      </c>
      <c r="G1124" s="47">
        <v>4.2098769999999996</v>
      </c>
      <c r="H1124" s="73">
        <v>3.6519379999999999</v>
      </c>
      <c r="I1124" s="73">
        <v>581100</v>
      </c>
    </row>
    <row r="1125" spans="1:9" x14ac:dyDescent="0.3">
      <c r="A1125" s="72" t="str">
        <f t="shared" si="43"/>
        <v>1997</v>
      </c>
      <c r="B1125" s="72" t="str">
        <f t="shared" si="44"/>
        <v>Feb</v>
      </c>
      <c r="C1125" s="74">
        <v>35488</v>
      </c>
      <c r="D1125" s="47">
        <v>4.1728399999999999</v>
      </c>
      <c r="E1125" s="47">
        <v>4.1975309999999997</v>
      </c>
      <c r="F1125" s="47">
        <v>4.0987650000000002</v>
      </c>
      <c r="G1125" s="47">
        <v>4.0987650000000002</v>
      </c>
      <c r="H1125" s="73">
        <v>3.555552</v>
      </c>
      <c r="I1125" s="73">
        <v>437400</v>
      </c>
    </row>
    <row r="1126" spans="1:9" x14ac:dyDescent="0.3">
      <c r="A1126" s="72" t="str">
        <f t="shared" si="43"/>
        <v>1997</v>
      </c>
      <c r="B1126" s="72" t="str">
        <f t="shared" si="44"/>
        <v>Feb</v>
      </c>
      <c r="C1126" s="74">
        <v>35489</v>
      </c>
      <c r="D1126" s="47">
        <v>4.1111110000000002</v>
      </c>
      <c r="E1126" s="47">
        <v>4.2469130000000002</v>
      </c>
      <c r="F1126" s="47">
        <v>4.0493829999999997</v>
      </c>
      <c r="G1126" s="47">
        <v>4.1975309999999997</v>
      </c>
      <c r="H1126" s="73">
        <v>3.641229</v>
      </c>
      <c r="I1126" s="73">
        <v>463600</v>
      </c>
    </row>
    <row r="1127" spans="1:9" x14ac:dyDescent="0.3">
      <c r="A1127" s="72" t="str">
        <f t="shared" si="43"/>
        <v>1997</v>
      </c>
      <c r="B1127" s="72" t="str">
        <f t="shared" si="44"/>
        <v>Mar</v>
      </c>
      <c r="C1127" s="74">
        <v>35492</v>
      </c>
      <c r="D1127" s="47">
        <v>4.1975309999999997</v>
      </c>
      <c r="E1127" s="47">
        <v>4.2222220000000004</v>
      </c>
      <c r="F1127" s="47">
        <v>4.0246919999999999</v>
      </c>
      <c r="G1127" s="47">
        <v>4.0740740000000004</v>
      </c>
      <c r="H1127" s="73">
        <v>3.5341339999999999</v>
      </c>
      <c r="I1127" s="73">
        <v>1229100</v>
      </c>
    </row>
    <row r="1128" spans="1:9" x14ac:dyDescent="0.3">
      <c r="A1128" s="72" t="str">
        <f t="shared" si="43"/>
        <v>1997</v>
      </c>
      <c r="B1128" s="72" t="str">
        <f t="shared" si="44"/>
        <v>Mar</v>
      </c>
      <c r="C1128" s="74">
        <v>35493</v>
      </c>
      <c r="D1128" s="47">
        <v>4.0987650000000002</v>
      </c>
      <c r="E1128" s="47">
        <v>4.3950610000000001</v>
      </c>
      <c r="F1128" s="47">
        <v>4.0740740000000004</v>
      </c>
      <c r="G1128" s="47">
        <v>4.3209879999999998</v>
      </c>
      <c r="H1128" s="73">
        <v>3.7483230000000001</v>
      </c>
      <c r="I1128" s="73">
        <v>1268500</v>
      </c>
    </row>
    <row r="1129" spans="1:9" x14ac:dyDescent="0.3">
      <c r="A1129" s="72" t="str">
        <f t="shared" si="43"/>
        <v>1997</v>
      </c>
      <c r="B1129" s="72" t="str">
        <f t="shared" si="44"/>
        <v>Mar</v>
      </c>
      <c r="C1129" s="74">
        <v>35494</v>
      </c>
      <c r="D1129" s="47">
        <v>4.2962959999999999</v>
      </c>
      <c r="E1129" s="47">
        <v>4.3209879999999998</v>
      </c>
      <c r="F1129" s="47">
        <v>4.1481479999999999</v>
      </c>
      <c r="G1129" s="47">
        <v>4.2222220000000004</v>
      </c>
      <c r="H1129" s="73">
        <v>3.6626460000000001</v>
      </c>
      <c r="I1129" s="73">
        <v>546900</v>
      </c>
    </row>
    <row r="1130" spans="1:9" x14ac:dyDescent="0.3">
      <c r="A1130" s="72" t="str">
        <f t="shared" si="43"/>
        <v>1997</v>
      </c>
      <c r="B1130" s="72" t="str">
        <f t="shared" si="44"/>
        <v>Mar</v>
      </c>
      <c r="C1130" s="74">
        <v>35495</v>
      </c>
      <c r="D1130" s="47">
        <v>4.2469130000000002</v>
      </c>
      <c r="E1130" s="47">
        <v>4.2469130000000002</v>
      </c>
      <c r="F1130" s="47">
        <v>4.1234570000000001</v>
      </c>
      <c r="G1130" s="47">
        <v>4.1234570000000001</v>
      </c>
      <c r="H1130" s="73">
        <v>3.5769709999999999</v>
      </c>
      <c r="I1130" s="73">
        <v>463000</v>
      </c>
    </row>
    <row r="1131" spans="1:9" x14ac:dyDescent="0.3">
      <c r="A1131" s="72" t="str">
        <f t="shared" si="43"/>
        <v>1997</v>
      </c>
      <c r="B1131" s="72" t="str">
        <f t="shared" si="44"/>
        <v>Mar</v>
      </c>
      <c r="C1131" s="74">
        <v>35496</v>
      </c>
      <c r="D1131" s="47">
        <v>4.1481479999999999</v>
      </c>
      <c r="E1131" s="47">
        <v>4.3209879999999998</v>
      </c>
      <c r="F1131" s="47">
        <v>4.1234570000000001</v>
      </c>
      <c r="G1131" s="47">
        <v>4.3209879999999998</v>
      </c>
      <c r="H1131" s="73">
        <v>3.7483230000000001</v>
      </c>
      <c r="I1131" s="73">
        <v>826200</v>
      </c>
    </row>
    <row r="1132" spans="1:9" x14ac:dyDescent="0.3">
      <c r="A1132" s="72" t="str">
        <f t="shared" si="43"/>
        <v>1997</v>
      </c>
      <c r="B1132" s="72" t="str">
        <f t="shared" si="44"/>
        <v>Mar</v>
      </c>
      <c r="C1132" s="74">
        <v>35499</v>
      </c>
      <c r="D1132" s="47">
        <v>4.2962959999999999</v>
      </c>
      <c r="E1132" s="47">
        <v>4.6913580000000001</v>
      </c>
      <c r="F1132" s="47">
        <v>4.2962959999999999</v>
      </c>
      <c r="G1132" s="47">
        <v>4.6913580000000001</v>
      </c>
      <c r="H1132" s="73">
        <v>4.0696099999999999</v>
      </c>
      <c r="I1132" s="73">
        <v>1687000</v>
      </c>
    </row>
    <row r="1133" spans="1:9" x14ac:dyDescent="0.3">
      <c r="A1133" s="72" t="str">
        <f t="shared" si="43"/>
        <v>1997</v>
      </c>
      <c r="B1133" s="72" t="str">
        <f t="shared" si="44"/>
        <v>Mar</v>
      </c>
      <c r="C1133" s="74">
        <v>35500</v>
      </c>
      <c r="D1133" s="47">
        <v>4.7160489999999999</v>
      </c>
      <c r="E1133" s="47">
        <v>4.7407409999999999</v>
      </c>
      <c r="F1133" s="47">
        <v>4.567901</v>
      </c>
      <c r="G1133" s="47">
        <v>4.7160489999999999</v>
      </c>
      <c r="H1133" s="73">
        <v>4.0910270000000004</v>
      </c>
      <c r="I1133" s="73">
        <v>1462200</v>
      </c>
    </row>
    <row r="1134" spans="1:9" x14ac:dyDescent="0.3">
      <c r="A1134" s="72" t="str">
        <f t="shared" si="43"/>
        <v>1997</v>
      </c>
      <c r="B1134" s="72" t="str">
        <f t="shared" si="44"/>
        <v>Mar</v>
      </c>
      <c r="C1134" s="74">
        <v>35501</v>
      </c>
      <c r="D1134" s="47">
        <v>4.6913580000000001</v>
      </c>
      <c r="E1134" s="47">
        <v>4.864198</v>
      </c>
      <c r="F1134" s="47">
        <v>4.6666670000000003</v>
      </c>
      <c r="G1134" s="47">
        <v>4.7160489999999999</v>
      </c>
      <c r="H1134" s="73">
        <v>4.0910270000000004</v>
      </c>
      <c r="I1134" s="73">
        <v>1431900</v>
      </c>
    </row>
    <row r="1135" spans="1:9" x14ac:dyDescent="0.3">
      <c r="A1135" s="72" t="str">
        <f t="shared" si="43"/>
        <v>1997</v>
      </c>
      <c r="B1135" s="72" t="str">
        <f t="shared" si="44"/>
        <v>Mar</v>
      </c>
      <c r="C1135" s="74">
        <v>35502</v>
      </c>
      <c r="D1135" s="47">
        <v>4.7407409999999999</v>
      </c>
      <c r="E1135" s="47">
        <v>4.7407409999999999</v>
      </c>
      <c r="F1135" s="47">
        <v>4.5432100000000002</v>
      </c>
      <c r="G1135" s="47">
        <v>4.5432100000000002</v>
      </c>
      <c r="H1135" s="73">
        <v>3.9410949999999998</v>
      </c>
      <c r="I1135" s="73">
        <v>287500</v>
      </c>
    </row>
    <row r="1136" spans="1:9" x14ac:dyDescent="0.3">
      <c r="A1136" s="72" t="str">
        <f t="shared" si="43"/>
        <v>1997</v>
      </c>
      <c r="B1136" s="72" t="str">
        <f t="shared" si="44"/>
        <v>Mar</v>
      </c>
      <c r="C1136" s="74">
        <v>35503</v>
      </c>
      <c r="D1136" s="47">
        <v>4.567901</v>
      </c>
      <c r="E1136" s="47">
        <v>4.580247</v>
      </c>
      <c r="F1136" s="47">
        <v>4.444445</v>
      </c>
      <c r="G1136" s="47">
        <v>4.4938269999999996</v>
      </c>
      <c r="H1136" s="73">
        <v>3.8982559999999999</v>
      </c>
      <c r="I1136" s="73">
        <v>154800</v>
      </c>
    </row>
    <row r="1137" spans="1:9" x14ac:dyDescent="0.3">
      <c r="A1137" s="72" t="str">
        <f t="shared" si="43"/>
        <v>1997</v>
      </c>
      <c r="B1137" s="72" t="str">
        <f t="shared" si="44"/>
        <v>Mar</v>
      </c>
      <c r="C1137" s="74">
        <v>35506</v>
      </c>
      <c r="D1137" s="47">
        <v>4.4938269999999996</v>
      </c>
      <c r="E1137" s="47">
        <v>4.567901</v>
      </c>
      <c r="F1137" s="47">
        <v>4.419753</v>
      </c>
      <c r="G1137" s="47">
        <v>4.5154319999999997</v>
      </c>
      <c r="H1137" s="73">
        <v>3.9169969999999998</v>
      </c>
      <c r="I1137" s="73">
        <v>487300</v>
      </c>
    </row>
    <row r="1138" spans="1:9" x14ac:dyDescent="0.3">
      <c r="A1138" s="72" t="str">
        <f t="shared" si="43"/>
        <v>1997</v>
      </c>
      <c r="B1138" s="72" t="str">
        <f t="shared" si="44"/>
        <v>Mar</v>
      </c>
      <c r="C1138" s="74">
        <v>35507</v>
      </c>
      <c r="D1138" s="47">
        <v>4.5185180000000003</v>
      </c>
      <c r="E1138" s="47">
        <v>4.5432100000000002</v>
      </c>
      <c r="F1138" s="47">
        <v>4.4691359999999998</v>
      </c>
      <c r="G1138" s="47">
        <v>4.4938269999999996</v>
      </c>
      <c r="H1138" s="73">
        <v>3.8982559999999999</v>
      </c>
      <c r="I1138" s="73">
        <v>117600</v>
      </c>
    </row>
    <row r="1139" spans="1:9" x14ac:dyDescent="0.3">
      <c r="A1139" s="72" t="str">
        <f t="shared" si="43"/>
        <v>1997</v>
      </c>
      <c r="B1139" s="72" t="str">
        <f t="shared" si="44"/>
        <v>Mar</v>
      </c>
      <c r="C1139" s="74">
        <v>35508</v>
      </c>
      <c r="D1139" s="47">
        <v>4.4938269999999996</v>
      </c>
      <c r="E1139" s="47">
        <v>4.4938269999999996</v>
      </c>
      <c r="F1139" s="47">
        <v>4.444445</v>
      </c>
      <c r="G1139" s="47">
        <v>4.444445</v>
      </c>
      <c r="H1139" s="73">
        <v>3.8554170000000001</v>
      </c>
      <c r="I1139" s="73">
        <v>58900</v>
      </c>
    </row>
    <row r="1140" spans="1:9" x14ac:dyDescent="0.3">
      <c r="A1140" s="72" t="str">
        <f t="shared" si="43"/>
        <v>1997</v>
      </c>
      <c r="B1140" s="72" t="str">
        <f t="shared" si="44"/>
        <v>Mar</v>
      </c>
      <c r="C1140" s="74">
        <v>35509</v>
      </c>
      <c r="D1140" s="47">
        <v>4.444445</v>
      </c>
      <c r="E1140" s="47">
        <v>4.4938269999999996</v>
      </c>
      <c r="F1140" s="47">
        <v>4.419753</v>
      </c>
      <c r="G1140" s="47">
        <v>4.4691359999999998</v>
      </c>
      <c r="H1140" s="73">
        <v>3.8768370000000001</v>
      </c>
      <c r="I1140" s="73">
        <v>223600</v>
      </c>
    </row>
    <row r="1141" spans="1:9" x14ac:dyDescent="0.3">
      <c r="A1141" s="72" t="str">
        <f t="shared" si="43"/>
        <v>1997</v>
      </c>
      <c r="B1141" s="72" t="str">
        <f t="shared" si="44"/>
        <v>Mar</v>
      </c>
      <c r="C1141" s="74">
        <v>35510</v>
      </c>
      <c r="D1141" s="47">
        <v>4.444445</v>
      </c>
      <c r="E1141" s="47">
        <v>4.444445</v>
      </c>
      <c r="F1141" s="47">
        <v>4.2962959999999999</v>
      </c>
      <c r="G1141" s="47">
        <v>4.2962959999999999</v>
      </c>
      <c r="H1141" s="73">
        <v>3.7269040000000002</v>
      </c>
      <c r="I1141" s="73">
        <v>358600</v>
      </c>
    </row>
    <row r="1142" spans="1:9" x14ac:dyDescent="0.3">
      <c r="A1142" s="72" t="str">
        <f t="shared" si="43"/>
        <v>1997</v>
      </c>
      <c r="B1142" s="72" t="str">
        <f t="shared" si="44"/>
        <v>Mar</v>
      </c>
      <c r="C1142" s="74">
        <v>35513</v>
      </c>
      <c r="D1142" s="47">
        <v>4.3456789999999996</v>
      </c>
      <c r="E1142" s="47">
        <v>4.3456789999999996</v>
      </c>
      <c r="F1142" s="47">
        <v>4.2469130000000002</v>
      </c>
      <c r="G1142" s="47">
        <v>4.2530869999999998</v>
      </c>
      <c r="H1142" s="73">
        <v>3.6894200000000001</v>
      </c>
      <c r="I1142" s="73">
        <v>354600</v>
      </c>
    </row>
    <row r="1143" spans="1:9" x14ac:dyDescent="0.3">
      <c r="A1143" s="72" t="str">
        <f t="shared" si="43"/>
        <v>1997</v>
      </c>
      <c r="B1143" s="72" t="str">
        <f t="shared" si="44"/>
        <v>Mar</v>
      </c>
      <c r="C1143" s="74">
        <v>35514</v>
      </c>
      <c r="D1143" s="47">
        <v>4.2962959999999999</v>
      </c>
      <c r="E1143" s="47">
        <v>4.2962959999999999</v>
      </c>
      <c r="F1143" s="47">
        <v>4.1481479999999999</v>
      </c>
      <c r="G1143" s="47">
        <v>4.1728399999999999</v>
      </c>
      <c r="H1143" s="73">
        <v>3.6198090000000001</v>
      </c>
      <c r="I1143" s="73">
        <v>860500</v>
      </c>
    </row>
    <row r="1144" spans="1:9" x14ac:dyDescent="0.3">
      <c r="A1144" s="72" t="str">
        <f t="shared" si="43"/>
        <v>1997</v>
      </c>
      <c r="B1144" s="72" t="str">
        <f t="shared" si="44"/>
        <v>Mar</v>
      </c>
      <c r="C1144" s="74">
        <v>35515</v>
      </c>
      <c r="D1144" s="47">
        <v>4.1975309999999997</v>
      </c>
      <c r="E1144" s="47">
        <v>4.1975309999999997</v>
      </c>
      <c r="F1144" s="47">
        <v>4.0987650000000002</v>
      </c>
      <c r="G1144" s="47">
        <v>4.1234570000000001</v>
      </c>
      <c r="H1144" s="73">
        <v>3.5769709999999999</v>
      </c>
      <c r="I1144" s="73">
        <v>633100</v>
      </c>
    </row>
    <row r="1145" spans="1:9" x14ac:dyDescent="0.3">
      <c r="A1145" s="72" t="str">
        <f t="shared" si="43"/>
        <v>1997</v>
      </c>
      <c r="B1145" s="72" t="str">
        <f t="shared" si="44"/>
        <v>Mar</v>
      </c>
      <c r="C1145" s="74">
        <v>35516</v>
      </c>
      <c r="D1145" s="47">
        <v>4.1234570000000001</v>
      </c>
      <c r="E1145" s="47">
        <v>4.1728399999999999</v>
      </c>
      <c r="F1145" s="47">
        <v>4.0987650000000002</v>
      </c>
      <c r="G1145" s="47">
        <v>4.1234570000000001</v>
      </c>
      <c r="H1145" s="73">
        <v>3.5769709999999999</v>
      </c>
      <c r="I1145" s="73">
        <v>409900</v>
      </c>
    </row>
    <row r="1146" spans="1:9" x14ac:dyDescent="0.3">
      <c r="A1146" s="72" t="str">
        <f t="shared" si="43"/>
        <v>1997</v>
      </c>
      <c r="B1146" s="72" t="str">
        <f t="shared" si="44"/>
        <v>Mar</v>
      </c>
      <c r="C1146" s="74">
        <v>35520</v>
      </c>
      <c r="D1146" s="47">
        <v>4.0493829999999997</v>
      </c>
      <c r="E1146" s="47">
        <v>4.0987650000000002</v>
      </c>
      <c r="F1146" s="47">
        <v>3.9012349999999998</v>
      </c>
      <c r="G1146" s="47">
        <v>3.9012349999999998</v>
      </c>
      <c r="H1146" s="73">
        <v>3.384201</v>
      </c>
      <c r="I1146" s="73">
        <v>446400</v>
      </c>
    </row>
    <row r="1147" spans="1:9" x14ac:dyDescent="0.3">
      <c r="A1147" s="72" t="str">
        <f t="shared" si="43"/>
        <v>1997</v>
      </c>
      <c r="B1147" s="72" t="str">
        <f t="shared" si="44"/>
        <v>Apr</v>
      </c>
      <c r="C1147" s="74">
        <v>35521</v>
      </c>
      <c r="D1147" s="47">
        <v>3.9012349999999998</v>
      </c>
      <c r="E1147" s="47">
        <v>3.9135800000000001</v>
      </c>
      <c r="F1147" s="47">
        <v>3.6790120000000002</v>
      </c>
      <c r="G1147" s="47">
        <v>3.8271609999999998</v>
      </c>
      <c r="H1147" s="73">
        <v>3.3199429999999999</v>
      </c>
      <c r="I1147" s="73">
        <v>1711300</v>
      </c>
    </row>
    <row r="1148" spans="1:9" x14ac:dyDescent="0.3">
      <c r="A1148" s="72" t="str">
        <f t="shared" si="43"/>
        <v>1997</v>
      </c>
      <c r="B1148" s="72" t="str">
        <f t="shared" si="44"/>
        <v>Apr</v>
      </c>
      <c r="C1148" s="74">
        <v>35522</v>
      </c>
      <c r="D1148" s="47">
        <v>3.8271609999999998</v>
      </c>
      <c r="E1148" s="47">
        <v>3.8271609999999998</v>
      </c>
      <c r="F1148" s="47">
        <v>3.7037040000000001</v>
      </c>
      <c r="G1148" s="47">
        <v>3.7037040000000001</v>
      </c>
      <c r="H1148" s="73">
        <v>3.2128480000000001</v>
      </c>
      <c r="I1148" s="73">
        <v>320100</v>
      </c>
    </row>
    <row r="1149" spans="1:9" x14ac:dyDescent="0.3">
      <c r="A1149" s="72" t="str">
        <f t="shared" si="43"/>
        <v>1997</v>
      </c>
      <c r="B1149" s="72" t="str">
        <f t="shared" si="44"/>
        <v>Apr</v>
      </c>
      <c r="C1149" s="74">
        <v>35523</v>
      </c>
      <c r="D1149" s="47">
        <v>3.7283949999999999</v>
      </c>
      <c r="E1149" s="47">
        <v>3.8765429999999999</v>
      </c>
      <c r="F1149" s="47">
        <v>3.7037040000000001</v>
      </c>
      <c r="G1149" s="47">
        <v>3.7777780000000001</v>
      </c>
      <c r="H1149" s="73">
        <v>3.2771050000000002</v>
      </c>
      <c r="I1149" s="73">
        <v>532800</v>
      </c>
    </row>
    <row r="1150" spans="1:9" x14ac:dyDescent="0.3">
      <c r="A1150" s="72" t="str">
        <f t="shared" si="43"/>
        <v>1997</v>
      </c>
      <c r="B1150" s="72" t="str">
        <f t="shared" si="44"/>
        <v>Apr</v>
      </c>
      <c r="C1150" s="74">
        <v>35524</v>
      </c>
      <c r="D1150" s="47">
        <v>3.7037040000000001</v>
      </c>
      <c r="E1150" s="47">
        <v>3.9012349999999998</v>
      </c>
      <c r="F1150" s="47">
        <v>3.7037040000000001</v>
      </c>
      <c r="G1150" s="47">
        <v>3.8518520000000001</v>
      </c>
      <c r="H1150" s="73">
        <v>3.3413629999999999</v>
      </c>
      <c r="I1150" s="73">
        <v>726900</v>
      </c>
    </row>
    <row r="1151" spans="1:9" x14ac:dyDescent="0.3">
      <c r="A1151" s="72" t="str">
        <f t="shared" si="43"/>
        <v>1997</v>
      </c>
      <c r="B1151" s="72" t="str">
        <f t="shared" si="44"/>
        <v>Apr</v>
      </c>
      <c r="C1151" s="74">
        <v>35527</v>
      </c>
      <c r="D1151" s="47">
        <v>3.8765429999999999</v>
      </c>
      <c r="E1151" s="47">
        <v>4</v>
      </c>
      <c r="F1151" s="47">
        <v>3.8518520000000001</v>
      </c>
      <c r="G1151" s="47">
        <v>3.8765429999999999</v>
      </c>
      <c r="H1151" s="73">
        <v>3.362781</v>
      </c>
      <c r="I1151" s="73">
        <v>703900</v>
      </c>
    </row>
    <row r="1152" spans="1:9" x14ac:dyDescent="0.3">
      <c r="A1152" s="72" t="str">
        <f t="shared" si="43"/>
        <v>1997</v>
      </c>
      <c r="B1152" s="72" t="str">
        <f t="shared" si="44"/>
        <v>Apr</v>
      </c>
      <c r="C1152" s="74">
        <v>35528</v>
      </c>
      <c r="D1152" s="47">
        <v>3.925926</v>
      </c>
      <c r="E1152" s="47">
        <v>3.925926</v>
      </c>
      <c r="F1152" s="47">
        <v>3.8271609999999998</v>
      </c>
      <c r="G1152" s="47">
        <v>3.8518520000000001</v>
      </c>
      <c r="H1152" s="73">
        <v>3.3413629999999999</v>
      </c>
      <c r="I1152" s="73">
        <v>236200</v>
      </c>
    </row>
    <row r="1153" spans="1:9" x14ac:dyDescent="0.3">
      <c r="A1153" s="72" t="str">
        <f t="shared" si="43"/>
        <v>1997</v>
      </c>
      <c r="B1153" s="72" t="str">
        <f t="shared" si="44"/>
        <v>Apr</v>
      </c>
      <c r="C1153" s="74">
        <v>35529</v>
      </c>
      <c r="D1153" s="47">
        <v>3.8271609999999998</v>
      </c>
      <c r="E1153" s="47">
        <v>3.8765429999999999</v>
      </c>
      <c r="F1153" s="47">
        <v>3.8024689999999999</v>
      </c>
      <c r="G1153" s="47">
        <v>3.8148149999999998</v>
      </c>
      <c r="H1153" s="73">
        <v>3.309234</v>
      </c>
      <c r="I1153" s="73">
        <v>231700</v>
      </c>
    </row>
    <row r="1154" spans="1:9" x14ac:dyDescent="0.3">
      <c r="A1154" s="72" t="str">
        <f t="shared" si="43"/>
        <v>1997</v>
      </c>
      <c r="B1154" s="72" t="str">
        <f t="shared" si="44"/>
        <v>Apr</v>
      </c>
      <c r="C1154" s="74">
        <v>35530</v>
      </c>
      <c r="D1154" s="47">
        <v>3.7777780000000001</v>
      </c>
      <c r="E1154" s="47">
        <v>3.8271609999999998</v>
      </c>
      <c r="F1154" s="47">
        <v>3.7037040000000001</v>
      </c>
      <c r="G1154" s="47">
        <v>3.7777780000000001</v>
      </c>
      <c r="H1154" s="73">
        <v>3.2771050000000002</v>
      </c>
      <c r="I1154" s="73">
        <v>272700</v>
      </c>
    </row>
    <row r="1155" spans="1:9" x14ac:dyDescent="0.3">
      <c r="A1155" s="72" t="str">
        <f t="shared" ref="A1155:A1218" si="45">TEXT(C1155,"YYYY")</f>
        <v>1997</v>
      </c>
      <c r="B1155" s="72" t="str">
        <f t="shared" ref="B1155:B1218" si="46">TEXT(C1155,"MMM")</f>
        <v>Apr</v>
      </c>
      <c r="C1155" s="74">
        <v>35531</v>
      </c>
      <c r="D1155" s="47">
        <v>3.7777780000000001</v>
      </c>
      <c r="E1155" s="47">
        <v>3.8024689999999999</v>
      </c>
      <c r="F1155" s="47">
        <v>3.6543209999999999</v>
      </c>
      <c r="G1155" s="47">
        <v>3.7037040000000001</v>
      </c>
      <c r="H1155" s="73">
        <v>3.2128480000000001</v>
      </c>
      <c r="I1155" s="73">
        <v>346200</v>
      </c>
    </row>
    <row r="1156" spans="1:9" x14ac:dyDescent="0.3">
      <c r="A1156" s="72" t="str">
        <f t="shared" si="45"/>
        <v>1997</v>
      </c>
      <c r="B1156" s="72" t="str">
        <f t="shared" si="46"/>
        <v>Apr</v>
      </c>
      <c r="C1156" s="74">
        <v>35534</v>
      </c>
      <c r="D1156" s="47">
        <v>3.7037040000000001</v>
      </c>
      <c r="E1156" s="47">
        <v>3.7037040000000001</v>
      </c>
      <c r="F1156" s="47">
        <v>3.6543209999999999</v>
      </c>
      <c r="G1156" s="47">
        <v>3.7037040000000001</v>
      </c>
      <c r="H1156" s="73">
        <v>3.2128480000000001</v>
      </c>
      <c r="I1156" s="73">
        <v>364500</v>
      </c>
    </row>
    <row r="1157" spans="1:9" x14ac:dyDescent="0.3">
      <c r="A1157" s="72" t="str">
        <f t="shared" si="45"/>
        <v>1997</v>
      </c>
      <c r="B1157" s="72" t="str">
        <f t="shared" si="46"/>
        <v>Apr</v>
      </c>
      <c r="C1157" s="74">
        <v>35535</v>
      </c>
      <c r="D1157" s="47">
        <v>3.7283949999999999</v>
      </c>
      <c r="E1157" s="47">
        <v>3.8518520000000001</v>
      </c>
      <c r="F1157" s="47">
        <v>3.7283949999999999</v>
      </c>
      <c r="G1157" s="47">
        <v>3.8271609999999998</v>
      </c>
      <c r="H1157" s="73">
        <v>3.3199429999999999</v>
      </c>
      <c r="I1157" s="73">
        <v>428100</v>
      </c>
    </row>
    <row r="1158" spans="1:9" x14ac:dyDescent="0.3">
      <c r="A1158" s="72" t="str">
        <f t="shared" si="45"/>
        <v>1997</v>
      </c>
      <c r="B1158" s="72" t="str">
        <f t="shared" si="46"/>
        <v>Apr</v>
      </c>
      <c r="C1158" s="74">
        <v>35536</v>
      </c>
      <c r="D1158" s="47">
        <v>3.8271609999999998</v>
      </c>
      <c r="E1158" s="47">
        <v>3.8271609999999998</v>
      </c>
      <c r="F1158" s="47">
        <v>3.7283949999999999</v>
      </c>
      <c r="G1158" s="47">
        <v>3.7777780000000001</v>
      </c>
      <c r="H1158" s="73">
        <v>3.2771050000000002</v>
      </c>
      <c r="I1158" s="73">
        <v>148000</v>
      </c>
    </row>
    <row r="1159" spans="1:9" x14ac:dyDescent="0.3">
      <c r="A1159" s="72" t="str">
        <f t="shared" si="45"/>
        <v>1997</v>
      </c>
      <c r="B1159" s="72" t="str">
        <f t="shared" si="46"/>
        <v>Apr</v>
      </c>
      <c r="C1159" s="74">
        <v>35537</v>
      </c>
      <c r="D1159" s="47">
        <v>3.7777780000000001</v>
      </c>
      <c r="E1159" s="47">
        <v>3.7777780000000001</v>
      </c>
      <c r="F1159" s="47">
        <v>3.7283949999999999</v>
      </c>
      <c r="G1159" s="47">
        <v>3.7283949999999999</v>
      </c>
      <c r="H1159" s="73">
        <v>3.234267</v>
      </c>
      <c r="I1159" s="73">
        <v>79800</v>
      </c>
    </row>
    <row r="1160" spans="1:9" x14ac:dyDescent="0.3">
      <c r="A1160" s="72" t="str">
        <f t="shared" si="45"/>
        <v>1997</v>
      </c>
      <c r="B1160" s="72" t="str">
        <f t="shared" si="46"/>
        <v>Apr</v>
      </c>
      <c r="C1160" s="74">
        <v>35538</v>
      </c>
      <c r="D1160" s="47">
        <v>3.7283949999999999</v>
      </c>
      <c r="E1160" s="47">
        <v>3.7777780000000001</v>
      </c>
      <c r="F1160" s="47">
        <v>3.7283949999999999</v>
      </c>
      <c r="G1160" s="47">
        <v>3.7530860000000001</v>
      </c>
      <c r="H1160" s="73">
        <v>3.2556859999999999</v>
      </c>
      <c r="I1160" s="73">
        <v>115600</v>
      </c>
    </row>
    <row r="1161" spans="1:9" x14ac:dyDescent="0.3">
      <c r="A1161" s="72" t="str">
        <f t="shared" si="45"/>
        <v>1997</v>
      </c>
      <c r="B1161" s="72" t="str">
        <f t="shared" si="46"/>
        <v>Apr</v>
      </c>
      <c r="C1161" s="74">
        <v>35541</v>
      </c>
      <c r="D1161" s="47">
        <v>3.7283949999999999</v>
      </c>
      <c r="E1161" s="47">
        <v>3.7530860000000001</v>
      </c>
      <c r="F1161" s="47">
        <v>3.7037040000000001</v>
      </c>
      <c r="G1161" s="47">
        <v>3.7530860000000001</v>
      </c>
      <c r="H1161" s="73">
        <v>3.2556859999999999</v>
      </c>
      <c r="I1161" s="73">
        <v>181000</v>
      </c>
    </row>
    <row r="1162" spans="1:9" x14ac:dyDescent="0.3">
      <c r="A1162" s="72" t="str">
        <f t="shared" si="45"/>
        <v>1997</v>
      </c>
      <c r="B1162" s="72" t="str">
        <f t="shared" si="46"/>
        <v>Apr</v>
      </c>
      <c r="C1162" s="74">
        <v>35542</v>
      </c>
      <c r="D1162" s="47">
        <v>3.7530860000000001</v>
      </c>
      <c r="E1162" s="47">
        <v>3.8271609999999998</v>
      </c>
      <c r="F1162" s="47">
        <v>3.7037040000000001</v>
      </c>
      <c r="G1162" s="47">
        <v>3.7901229999999999</v>
      </c>
      <c r="H1162" s="73">
        <v>3.2878150000000002</v>
      </c>
      <c r="I1162" s="73">
        <v>223600</v>
      </c>
    </row>
    <row r="1163" spans="1:9" x14ac:dyDescent="0.3">
      <c r="A1163" s="72" t="str">
        <f t="shared" si="45"/>
        <v>1997</v>
      </c>
      <c r="B1163" s="72" t="str">
        <f t="shared" si="46"/>
        <v>Apr</v>
      </c>
      <c r="C1163" s="74">
        <v>35543</v>
      </c>
      <c r="D1163" s="47">
        <v>3.7777780000000001</v>
      </c>
      <c r="E1163" s="47">
        <v>3.8271609999999998</v>
      </c>
      <c r="F1163" s="47">
        <v>3.6790120000000002</v>
      </c>
      <c r="G1163" s="47">
        <v>3.6790120000000002</v>
      </c>
      <c r="H1163" s="73">
        <v>3.1914289999999998</v>
      </c>
      <c r="I1163" s="73">
        <v>281700</v>
      </c>
    </row>
    <row r="1164" spans="1:9" x14ac:dyDescent="0.3">
      <c r="A1164" s="72" t="str">
        <f t="shared" si="45"/>
        <v>1997</v>
      </c>
      <c r="B1164" s="72" t="str">
        <f t="shared" si="46"/>
        <v>Apr</v>
      </c>
      <c r="C1164" s="74">
        <v>35544</v>
      </c>
      <c r="D1164" s="47">
        <v>3.6790120000000002</v>
      </c>
      <c r="E1164" s="47">
        <v>3.7283949999999999</v>
      </c>
      <c r="F1164" s="47">
        <v>3.6049380000000002</v>
      </c>
      <c r="G1164" s="47">
        <v>3.6543209999999999</v>
      </c>
      <c r="H1164" s="73">
        <v>3.1700110000000001</v>
      </c>
      <c r="I1164" s="73">
        <v>202600</v>
      </c>
    </row>
    <row r="1165" spans="1:9" x14ac:dyDescent="0.3">
      <c r="A1165" s="72" t="str">
        <f t="shared" si="45"/>
        <v>1997</v>
      </c>
      <c r="B1165" s="72" t="str">
        <f t="shared" si="46"/>
        <v>Apr</v>
      </c>
      <c r="C1165" s="74">
        <v>35545</v>
      </c>
      <c r="D1165" s="47">
        <v>3.4567899999999998</v>
      </c>
      <c r="E1165" s="47">
        <v>3.6296300000000001</v>
      </c>
      <c r="F1165" s="47">
        <v>3.4567899999999998</v>
      </c>
      <c r="G1165" s="47">
        <v>3.580247</v>
      </c>
      <c r="H1165" s="73">
        <v>3.105753</v>
      </c>
      <c r="I1165" s="73">
        <v>1366800</v>
      </c>
    </row>
    <row r="1166" spans="1:9" x14ac:dyDescent="0.3">
      <c r="A1166" s="72" t="str">
        <f t="shared" si="45"/>
        <v>1997</v>
      </c>
      <c r="B1166" s="72" t="str">
        <f t="shared" si="46"/>
        <v>Apr</v>
      </c>
      <c r="C1166" s="74">
        <v>35548</v>
      </c>
      <c r="D1166" s="47">
        <v>3.6049380000000002</v>
      </c>
      <c r="E1166" s="47">
        <v>3.6049380000000002</v>
      </c>
      <c r="F1166" s="47">
        <v>3.4567899999999998</v>
      </c>
      <c r="G1166" s="47">
        <v>3.506173</v>
      </c>
      <c r="H1166" s="73">
        <v>3.0414970000000001</v>
      </c>
      <c r="I1166" s="73">
        <v>785700</v>
      </c>
    </row>
    <row r="1167" spans="1:9" x14ac:dyDescent="0.3">
      <c r="A1167" s="72" t="str">
        <f t="shared" si="45"/>
        <v>1997</v>
      </c>
      <c r="B1167" s="72" t="str">
        <f t="shared" si="46"/>
        <v>Apr</v>
      </c>
      <c r="C1167" s="74">
        <v>35549</v>
      </c>
      <c r="D1167" s="47">
        <v>3.4814820000000002</v>
      </c>
      <c r="E1167" s="47">
        <v>3.5555560000000002</v>
      </c>
      <c r="F1167" s="47">
        <v>3.4814820000000002</v>
      </c>
      <c r="G1167" s="47">
        <v>3.5308639999999998</v>
      </c>
      <c r="H1167" s="73">
        <v>3.062916</v>
      </c>
      <c r="I1167" s="73">
        <v>294400</v>
      </c>
    </row>
    <row r="1168" spans="1:9" x14ac:dyDescent="0.3">
      <c r="A1168" s="72" t="str">
        <f t="shared" si="45"/>
        <v>1997</v>
      </c>
      <c r="B1168" s="72" t="str">
        <f t="shared" si="46"/>
        <v>Apr</v>
      </c>
      <c r="C1168" s="74">
        <v>35550</v>
      </c>
      <c r="D1168" s="47">
        <v>3.4814820000000002</v>
      </c>
      <c r="E1168" s="47">
        <v>3.6296300000000001</v>
      </c>
      <c r="F1168" s="47">
        <v>3.4814820000000002</v>
      </c>
      <c r="G1168" s="47">
        <v>3.6049380000000002</v>
      </c>
      <c r="H1168" s="73">
        <v>3.127173</v>
      </c>
      <c r="I1168" s="73">
        <v>402300</v>
      </c>
    </row>
    <row r="1169" spans="1:9" x14ac:dyDescent="0.3">
      <c r="A1169" s="72" t="str">
        <f t="shared" si="45"/>
        <v>1997</v>
      </c>
      <c r="B1169" s="72" t="str">
        <f t="shared" si="46"/>
        <v>May</v>
      </c>
      <c r="C1169" s="74">
        <v>35551</v>
      </c>
      <c r="D1169" s="47">
        <v>3.6049380000000002</v>
      </c>
      <c r="E1169" s="47">
        <v>3.7037040000000001</v>
      </c>
      <c r="F1169" s="47">
        <v>3.5555560000000002</v>
      </c>
      <c r="G1169" s="47">
        <v>3.6790120000000002</v>
      </c>
      <c r="H1169" s="73">
        <v>3.1914289999999998</v>
      </c>
      <c r="I1169" s="73">
        <v>296500</v>
      </c>
    </row>
    <row r="1170" spans="1:9" x14ac:dyDescent="0.3">
      <c r="A1170" s="72" t="str">
        <f t="shared" si="45"/>
        <v>1997</v>
      </c>
      <c r="B1170" s="72" t="str">
        <f t="shared" si="46"/>
        <v>May</v>
      </c>
      <c r="C1170" s="74">
        <v>35552</v>
      </c>
      <c r="D1170" s="47">
        <v>3.6790120000000002</v>
      </c>
      <c r="E1170" s="47">
        <v>4.0246919999999999</v>
      </c>
      <c r="F1170" s="47">
        <v>3.6543209999999999</v>
      </c>
      <c r="G1170" s="47">
        <v>3.9506169999999998</v>
      </c>
      <c r="H1170" s="73">
        <v>3.427038</v>
      </c>
      <c r="I1170" s="73">
        <v>940900</v>
      </c>
    </row>
    <row r="1171" spans="1:9" x14ac:dyDescent="0.3">
      <c r="A1171" s="72" t="str">
        <f t="shared" si="45"/>
        <v>1997</v>
      </c>
      <c r="B1171" s="72" t="str">
        <f t="shared" si="46"/>
        <v>May</v>
      </c>
      <c r="C1171" s="74">
        <v>35555</v>
      </c>
      <c r="D1171" s="47">
        <v>3.9753090000000002</v>
      </c>
      <c r="E1171" s="47">
        <v>4.2716050000000001</v>
      </c>
      <c r="F1171" s="47">
        <v>3.9753090000000002</v>
      </c>
      <c r="G1171" s="47">
        <v>4.0493829999999997</v>
      </c>
      <c r="H1171" s="73">
        <v>3.5127139999999999</v>
      </c>
      <c r="I1171" s="73">
        <v>1404600</v>
      </c>
    </row>
    <row r="1172" spans="1:9" x14ac:dyDescent="0.3">
      <c r="A1172" s="72" t="str">
        <f t="shared" si="45"/>
        <v>1997</v>
      </c>
      <c r="B1172" s="72" t="str">
        <f t="shared" si="46"/>
        <v>May</v>
      </c>
      <c r="C1172" s="74">
        <v>35556</v>
      </c>
      <c r="D1172" s="47">
        <v>4.0740740000000004</v>
      </c>
      <c r="E1172" s="47">
        <v>4.1728399999999999</v>
      </c>
      <c r="F1172" s="47">
        <v>4</v>
      </c>
      <c r="G1172" s="47">
        <v>4.1481479999999999</v>
      </c>
      <c r="H1172" s="73">
        <v>3.5983909999999999</v>
      </c>
      <c r="I1172" s="73">
        <v>773500</v>
      </c>
    </row>
    <row r="1173" spans="1:9" x14ac:dyDescent="0.3">
      <c r="A1173" s="72" t="str">
        <f t="shared" si="45"/>
        <v>1997</v>
      </c>
      <c r="B1173" s="72" t="str">
        <f t="shared" si="46"/>
        <v>May</v>
      </c>
      <c r="C1173" s="74">
        <v>35557</v>
      </c>
      <c r="D1173" s="47">
        <v>4.0987650000000002</v>
      </c>
      <c r="E1173" s="47">
        <v>4.1481479999999999</v>
      </c>
      <c r="F1173" s="47">
        <v>4.0740740000000004</v>
      </c>
      <c r="G1173" s="47">
        <v>4.0987650000000002</v>
      </c>
      <c r="H1173" s="73">
        <v>3.555552</v>
      </c>
      <c r="I1173" s="73">
        <v>559000</v>
      </c>
    </row>
    <row r="1174" spans="1:9" x14ac:dyDescent="0.3">
      <c r="A1174" s="72" t="str">
        <f t="shared" si="45"/>
        <v>1997</v>
      </c>
      <c r="B1174" s="72" t="str">
        <f t="shared" si="46"/>
        <v>May</v>
      </c>
      <c r="C1174" s="74">
        <v>35558</v>
      </c>
      <c r="D1174" s="47">
        <v>4.0987650000000002</v>
      </c>
      <c r="E1174" s="47">
        <v>4.1975309999999997</v>
      </c>
      <c r="F1174" s="47">
        <v>4.0740740000000004</v>
      </c>
      <c r="G1174" s="47">
        <v>4.1851849999999997</v>
      </c>
      <c r="H1174" s="73">
        <v>3.6305190000000001</v>
      </c>
      <c r="I1174" s="73">
        <v>862800</v>
      </c>
    </row>
    <row r="1175" spans="1:9" x14ac:dyDescent="0.3">
      <c r="A1175" s="72" t="str">
        <f t="shared" si="45"/>
        <v>1997</v>
      </c>
      <c r="B1175" s="72" t="str">
        <f t="shared" si="46"/>
        <v>May</v>
      </c>
      <c r="C1175" s="74">
        <v>35559</v>
      </c>
      <c r="D1175" s="47">
        <v>4.1728399999999999</v>
      </c>
      <c r="E1175" s="47">
        <v>4.1975309999999997</v>
      </c>
      <c r="F1175" s="47">
        <v>4.1481479999999999</v>
      </c>
      <c r="G1175" s="47">
        <v>4.1728399999999999</v>
      </c>
      <c r="H1175" s="73">
        <v>3.6198090000000001</v>
      </c>
      <c r="I1175" s="73">
        <v>208500</v>
      </c>
    </row>
    <row r="1176" spans="1:9" x14ac:dyDescent="0.3">
      <c r="A1176" s="72" t="str">
        <f t="shared" si="45"/>
        <v>1997</v>
      </c>
      <c r="B1176" s="72" t="str">
        <f t="shared" si="46"/>
        <v>May</v>
      </c>
      <c r="C1176" s="74">
        <v>35562</v>
      </c>
      <c r="D1176" s="47">
        <v>4.1975309999999997</v>
      </c>
      <c r="E1176" s="47">
        <v>4.2469130000000002</v>
      </c>
      <c r="F1176" s="47">
        <v>4.1234570000000001</v>
      </c>
      <c r="G1176" s="47">
        <v>4.1234570000000001</v>
      </c>
      <c r="H1176" s="73">
        <v>3.5769709999999999</v>
      </c>
      <c r="I1176" s="73">
        <v>437400</v>
      </c>
    </row>
    <row r="1177" spans="1:9" x14ac:dyDescent="0.3">
      <c r="A1177" s="72" t="str">
        <f t="shared" si="45"/>
        <v>1997</v>
      </c>
      <c r="B1177" s="72" t="str">
        <f t="shared" si="46"/>
        <v>May</v>
      </c>
      <c r="C1177" s="74">
        <v>35563</v>
      </c>
      <c r="D1177" s="47">
        <v>4.1234570000000001</v>
      </c>
      <c r="E1177" s="47">
        <v>4.1481479999999999</v>
      </c>
      <c r="F1177" s="47">
        <v>4.0740740000000004</v>
      </c>
      <c r="G1177" s="47">
        <v>4.0740740000000004</v>
      </c>
      <c r="H1177" s="73">
        <v>3.5341339999999999</v>
      </c>
      <c r="I1177" s="73">
        <v>87900</v>
      </c>
    </row>
    <row r="1178" spans="1:9" x14ac:dyDescent="0.3">
      <c r="A1178" s="72" t="str">
        <f t="shared" si="45"/>
        <v>1997</v>
      </c>
      <c r="B1178" s="72" t="str">
        <f t="shared" si="46"/>
        <v>May</v>
      </c>
      <c r="C1178" s="74">
        <v>35564</v>
      </c>
      <c r="D1178" s="47">
        <v>4.0987650000000002</v>
      </c>
      <c r="E1178" s="47">
        <v>4.0987650000000002</v>
      </c>
      <c r="F1178" s="47">
        <v>3.8024689999999999</v>
      </c>
      <c r="G1178" s="47">
        <v>3.925926</v>
      </c>
      <c r="H1178" s="73">
        <v>3.4056199999999999</v>
      </c>
      <c r="I1178" s="73">
        <v>354600</v>
      </c>
    </row>
    <row r="1179" spans="1:9" x14ac:dyDescent="0.3">
      <c r="A1179" s="72" t="str">
        <f t="shared" si="45"/>
        <v>1997</v>
      </c>
      <c r="B1179" s="72" t="str">
        <f t="shared" si="46"/>
        <v>May</v>
      </c>
      <c r="C1179" s="74">
        <v>35565</v>
      </c>
      <c r="D1179" s="47">
        <v>3.925926</v>
      </c>
      <c r="E1179" s="47">
        <v>3.925926</v>
      </c>
      <c r="F1179" s="47">
        <v>3.8518520000000001</v>
      </c>
      <c r="G1179" s="47">
        <v>3.9012349999999998</v>
      </c>
      <c r="H1179" s="73">
        <v>3.384201</v>
      </c>
      <c r="I1179" s="73">
        <v>210600</v>
      </c>
    </row>
    <row r="1180" spans="1:9" x14ac:dyDescent="0.3">
      <c r="A1180" s="72" t="str">
        <f t="shared" si="45"/>
        <v>1997</v>
      </c>
      <c r="B1180" s="72" t="str">
        <f t="shared" si="46"/>
        <v>May</v>
      </c>
      <c r="C1180" s="74">
        <v>35566</v>
      </c>
      <c r="D1180" s="47">
        <v>3.8765429999999999</v>
      </c>
      <c r="E1180" s="47">
        <v>3.8765429999999999</v>
      </c>
      <c r="F1180" s="47">
        <v>3.8518520000000001</v>
      </c>
      <c r="G1180" s="47">
        <v>3.8765429999999999</v>
      </c>
      <c r="H1180" s="73">
        <v>3.362781</v>
      </c>
      <c r="I1180" s="73">
        <v>85900</v>
      </c>
    </row>
    <row r="1181" spans="1:9" x14ac:dyDescent="0.3">
      <c r="A1181" s="72" t="str">
        <f t="shared" si="45"/>
        <v>1997</v>
      </c>
      <c r="B1181" s="72" t="str">
        <f t="shared" si="46"/>
        <v>May</v>
      </c>
      <c r="C1181" s="74">
        <v>35569</v>
      </c>
      <c r="D1181" s="47">
        <v>3.8271609999999998</v>
      </c>
      <c r="E1181" s="47">
        <v>3.9506169999999998</v>
      </c>
      <c r="F1181" s="47">
        <v>3.8271609999999998</v>
      </c>
      <c r="G1181" s="47">
        <v>3.9012349999999998</v>
      </c>
      <c r="H1181" s="73">
        <v>3.384201</v>
      </c>
      <c r="I1181" s="73">
        <v>388800</v>
      </c>
    </row>
    <row r="1182" spans="1:9" x14ac:dyDescent="0.3">
      <c r="A1182" s="72" t="str">
        <f t="shared" si="45"/>
        <v>1997</v>
      </c>
      <c r="B1182" s="72" t="str">
        <f t="shared" si="46"/>
        <v>May</v>
      </c>
      <c r="C1182" s="74">
        <v>35570</v>
      </c>
      <c r="D1182" s="47">
        <v>3.925926</v>
      </c>
      <c r="E1182" s="47">
        <v>4.0493829999999997</v>
      </c>
      <c r="F1182" s="47">
        <v>3.8765429999999999</v>
      </c>
      <c r="G1182" s="47">
        <v>4.0246919999999999</v>
      </c>
      <c r="H1182" s="73">
        <v>3.491295</v>
      </c>
      <c r="I1182" s="73">
        <v>465700</v>
      </c>
    </row>
    <row r="1183" spans="1:9" x14ac:dyDescent="0.3">
      <c r="A1183" s="72" t="str">
        <f t="shared" si="45"/>
        <v>1997</v>
      </c>
      <c r="B1183" s="72" t="str">
        <f t="shared" si="46"/>
        <v>May</v>
      </c>
      <c r="C1183" s="74">
        <v>35571</v>
      </c>
      <c r="D1183" s="47">
        <v>4</v>
      </c>
      <c r="E1183" s="47">
        <v>4.1728399999999999</v>
      </c>
      <c r="F1183" s="47">
        <v>3.9753090000000002</v>
      </c>
      <c r="G1183" s="47">
        <v>4.1604939999999999</v>
      </c>
      <c r="H1183" s="73">
        <v>3.6090990000000001</v>
      </c>
      <c r="I1183" s="73">
        <v>317200</v>
      </c>
    </row>
    <row r="1184" spans="1:9" x14ac:dyDescent="0.3">
      <c r="A1184" s="72" t="str">
        <f t="shared" si="45"/>
        <v>1997</v>
      </c>
      <c r="B1184" s="72" t="str">
        <f t="shared" si="46"/>
        <v>May</v>
      </c>
      <c r="C1184" s="74">
        <v>35572</v>
      </c>
      <c r="D1184" s="47">
        <v>4.1728399999999999</v>
      </c>
      <c r="E1184" s="47">
        <v>4.1728399999999999</v>
      </c>
      <c r="F1184" s="47">
        <v>4</v>
      </c>
      <c r="G1184" s="47">
        <v>4.012346</v>
      </c>
      <c r="H1184" s="73">
        <v>3.4805860000000002</v>
      </c>
      <c r="I1184" s="73">
        <v>527400</v>
      </c>
    </row>
    <row r="1185" spans="1:9" x14ac:dyDescent="0.3">
      <c r="A1185" s="72" t="str">
        <f t="shared" si="45"/>
        <v>1997</v>
      </c>
      <c r="B1185" s="72" t="str">
        <f t="shared" si="46"/>
        <v>May</v>
      </c>
      <c r="C1185" s="74">
        <v>35573</v>
      </c>
      <c r="D1185" s="47">
        <v>3.9753090000000002</v>
      </c>
      <c r="E1185" s="47">
        <v>4.1481479999999999</v>
      </c>
      <c r="F1185" s="47">
        <v>3.9753090000000002</v>
      </c>
      <c r="G1185" s="47">
        <v>4.1481479999999999</v>
      </c>
      <c r="H1185" s="73">
        <v>3.5983909999999999</v>
      </c>
      <c r="I1185" s="73">
        <v>248400</v>
      </c>
    </row>
    <row r="1186" spans="1:9" x14ac:dyDescent="0.3">
      <c r="A1186" s="72" t="str">
        <f t="shared" si="45"/>
        <v>1997</v>
      </c>
      <c r="B1186" s="72" t="str">
        <f t="shared" si="46"/>
        <v>May</v>
      </c>
      <c r="C1186" s="74">
        <v>35577</v>
      </c>
      <c r="D1186" s="47">
        <v>4.1728399999999999</v>
      </c>
      <c r="E1186" s="47">
        <v>4.1728399999999999</v>
      </c>
      <c r="F1186" s="47">
        <v>4.0987650000000002</v>
      </c>
      <c r="G1186" s="47">
        <v>4.1234570000000001</v>
      </c>
      <c r="H1186" s="73">
        <v>3.5769709999999999</v>
      </c>
      <c r="I1186" s="73">
        <v>406900</v>
      </c>
    </row>
    <row r="1187" spans="1:9" x14ac:dyDescent="0.3">
      <c r="A1187" s="72" t="str">
        <f t="shared" si="45"/>
        <v>1997</v>
      </c>
      <c r="B1187" s="72" t="str">
        <f t="shared" si="46"/>
        <v>May</v>
      </c>
      <c r="C1187" s="74">
        <v>35578</v>
      </c>
      <c r="D1187" s="47">
        <v>4.1728399999999999</v>
      </c>
      <c r="E1187" s="47">
        <v>4.1728399999999999</v>
      </c>
      <c r="F1187" s="47">
        <v>4.0987650000000002</v>
      </c>
      <c r="G1187" s="47">
        <v>4.1111110000000002</v>
      </c>
      <c r="H1187" s="73">
        <v>3.566262</v>
      </c>
      <c r="I1187" s="73">
        <v>255300</v>
      </c>
    </row>
    <row r="1188" spans="1:9" x14ac:dyDescent="0.3">
      <c r="A1188" s="72" t="str">
        <f t="shared" si="45"/>
        <v>1997</v>
      </c>
      <c r="B1188" s="72" t="str">
        <f t="shared" si="46"/>
        <v>May</v>
      </c>
      <c r="C1188" s="74">
        <v>35579</v>
      </c>
      <c r="D1188" s="47">
        <v>4.1481479999999999</v>
      </c>
      <c r="E1188" s="47">
        <v>4.1481479999999999</v>
      </c>
      <c r="F1188" s="47">
        <v>3.9506169999999998</v>
      </c>
      <c r="G1188" s="47">
        <v>3.9506169999999998</v>
      </c>
      <c r="H1188" s="73">
        <v>3.427038</v>
      </c>
      <c r="I1188" s="73">
        <v>367300</v>
      </c>
    </row>
    <row r="1189" spans="1:9" x14ac:dyDescent="0.3">
      <c r="A1189" s="72" t="str">
        <f t="shared" si="45"/>
        <v>1997</v>
      </c>
      <c r="B1189" s="72" t="str">
        <f t="shared" si="46"/>
        <v>May</v>
      </c>
      <c r="C1189" s="74">
        <v>35580</v>
      </c>
      <c r="D1189" s="47">
        <v>3.9012349999999998</v>
      </c>
      <c r="E1189" s="47">
        <v>4</v>
      </c>
      <c r="F1189" s="47">
        <v>3.9012349999999998</v>
      </c>
      <c r="G1189" s="47">
        <v>3.9506169999999998</v>
      </c>
      <c r="H1189" s="73">
        <v>3.427038</v>
      </c>
      <c r="I1189" s="73">
        <v>338400</v>
      </c>
    </row>
    <row r="1190" spans="1:9" x14ac:dyDescent="0.3">
      <c r="A1190" s="72" t="str">
        <f t="shared" si="45"/>
        <v>1997</v>
      </c>
      <c r="B1190" s="72" t="str">
        <f t="shared" si="46"/>
        <v>Jun</v>
      </c>
      <c r="C1190" s="74">
        <v>35583</v>
      </c>
      <c r="D1190" s="47">
        <v>3.9506169999999998</v>
      </c>
      <c r="E1190" s="47">
        <v>4.1234570000000001</v>
      </c>
      <c r="F1190" s="47">
        <v>3.9506169999999998</v>
      </c>
      <c r="G1190" s="47">
        <v>4.1234570000000001</v>
      </c>
      <c r="H1190" s="73">
        <v>3.5769709999999999</v>
      </c>
      <c r="I1190" s="73">
        <v>703500</v>
      </c>
    </row>
    <row r="1191" spans="1:9" x14ac:dyDescent="0.3">
      <c r="A1191" s="72" t="str">
        <f t="shared" si="45"/>
        <v>1997</v>
      </c>
      <c r="B1191" s="72" t="str">
        <f t="shared" si="46"/>
        <v>Jun</v>
      </c>
      <c r="C1191" s="74">
        <v>35584</v>
      </c>
      <c r="D1191" s="47">
        <v>4.0740740000000004</v>
      </c>
      <c r="E1191" s="47">
        <v>4.1728399999999999</v>
      </c>
      <c r="F1191" s="47">
        <v>4.0740740000000004</v>
      </c>
      <c r="G1191" s="47">
        <v>4.1481479999999999</v>
      </c>
      <c r="H1191" s="73">
        <v>3.5983909999999999</v>
      </c>
      <c r="I1191" s="73">
        <v>328000</v>
      </c>
    </row>
    <row r="1192" spans="1:9" x14ac:dyDescent="0.3">
      <c r="A1192" s="72" t="str">
        <f t="shared" si="45"/>
        <v>1997</v>
      </c>
      <c r="B1192" s="72" t="str">
        <f t="shared" si="46"/>
        <v>Jun</v>
      </c>
      <c r="C1192" s="74">
        <v>35585</v>
      </c>
      <c r="D1192" s="47">
        <v>4.1481479999999999</v>
      </c>
      <c r="E1192" s="47">
        <v>4.1728399999999999</v>
      </c>
      <c r="F1192" s="47">
        <v>4.1234570000000001</v>
      </c>
      <c r="G1192" s="47">
        <v>4.1481479999999999</v>
      </c>
      <c r="H1192" s="73">
        <v>3.5983909999999999</v>
      </c>
      <c r="I1192" s="73">
        <v>239100</v>
      </c>
    </row>
    <row r="1193" spans="1:9" x14ac:dyDescent="0.3">
      <c r="A1193" s="72" t="str">
        <f t="shared" si="45"/>
        <v>1997</v>
      </c>
      <c r="B1193" s="72" t="str">
        <f t="shared" si="46"/>
        <v>Jun</v>
      </c>
      <c r="C1193" s="74">
        <v>35586</v>
      </c>
      <c r="D1193" s="47">
        <v>4.1728399999999999</v>
      </c>
      <c r="E1193" s="47">
        <v>4.1728399999999999</v>
      </c>
      <c r="F1193" s="47">
        <v>4.1234570000000001</v>
      </c>
      <c r="G1193" s="47">
        <v>4.1481479999999999</v>
      </c>
      <c r="H1193" s="73">
        <v>3.5983909999999999</v>
      </c>
      <c r="I1193" s="73">
        <v>101400</v>
      </c>
    </row>
    <row r="1194" spans="1:9" x14ac:dyDescent="0.3">
      <c r="A1194" s="72" t="str">
        <f t="shared" si="45"/>
        <v>1997</v>
      </c>
      <c r="B1194" s="72" t="str">
        <f t="shared" si="46"/>
        <v>Jun</v>
      </c>
      <c r="C1194" s="74">
        <v>35587</v>
      </c>
      <c r="D1194" s="47">
        <v>4.1234570000000001</v>
      </c>
      <c r="E1194" s="47">
        <v>4.1481479999999999</v>
      </c>
      <c r="F1194" s="47">
        <v>4.0987650000000002</v>
      </c>
      <c r="G1194" s="47">
        <v>4.1481479999999999</v>
      </c>
      <c r="H1194" s="73">
        <v>3.5983909999999999</v>
      </c>
      <c r="I1194" s="73">
        <v>166000</v>
      </c>
    </row>
    <row r="1195" spans="1:9" x14ac:dyDescent="0.3">
      <c r="A1195" s="72" t="str">
        <f t="shared" si="45"/>
        <v>1997</v>
      </c>
      <c r="B1195" s="72" t="str">
        <f t="shared" si="46"/>
        <v>Jun</v>
      </c>
      <c r="C1195" s="74">
        <v>35590</v>
      </c>
      <c r="D1195" s="47">
        <v>4.1481479999999999</v>
      </c>
      <c r="E1195" s="47">
        <v>4.1481479999999999</v>
      </c>
      <c r="F1195" s="47">
        <v>4.0987650000000002</v>
      </c>
      <c r="G1195" s="47">
        <v>4.135802</v>
      </c>
      <c r="H1195" s="73">
        <v>3.5876809999999999</v>
      </c>
      <c r="I1195" s="73">
        <v>96400</v>
      </c>
    </row>
    <row r="1196" spans="1:9" x14ac:dyDescent="0.3">
      <c r="A1196" s="72" t="str">
        <f t="shared" si="45"/>
        <v>1997</v>
      </c>
      <c r="B1196" s="72" t="str">
        <f t="shared" si="46"/>
        <v>Jun</v>
      </c>
      <c r="C1196" s="74">
        <v>35591</v>
      </c>
      <c r="D1196" s="47">
        <v>4.1234570000000001</v>
      </c>
      <c r="E1196" s="47">
        <v>4.1481479999999999</v>
      </c>
      <c r="F1196" s="47">
        <v>4.0493829999999997</v>
      </c>
      <c r="G1196" s="47">
        <v>4.0740740000000004</v>
      </c>
      <c r="H1196" s="73">
        <v>3.5341339999999999</v>
      </c>
      <c r="I1196" s="73">
        <v>168900</v>
      </c>
    </row>
    <row r="1197" spans="1:9" x14ac:dyDescent="0.3">
      <c r="A1197" s="72" t="str">
        <f t="shared" si="45"/>
        <v>1997</v>
      </c>
      <c r="B1197" s="72" t="str">
        <f t="shared" si="46"/>
        <v>Jun</v>
      </c>
      <c r="C1197" s="74">
        <v>35592</v>
      </c>
      <c r="D1197" s="47">
        <v>4.0493829999999997</v>
      </c>
      <c r="E1197" s="47">
        <v>4.0987650000000002</v>
      </c>
      <c r="F1197" s="47">
        <v>4.0246919999999999</v>
      </c>
      <c r="G1197" s="47">
        <v>4.0246919999999999</v>
      </c>
      <c r="H1197" s="73">
        <v>3.491295</v>
      </c>
      <c r="I1197" s="73">
        <v>164200</v>
      </c>
    </row>
    <row r="1198" spans="1:9" x14ac:dyDescent="0.3">
      <c r="A1198" s="72" t="str">
        <f t="shared" si="45"/>
        <v>1997</v>
      </c>
      <c r="B1198" s="72" t="str">
        <f t="shared" si="46"/>
        <v>Jun</v>
      </c>
      <c r="C1198" s="74">
        <v>35593</v>
      </c>
      <c r="D1198" s="47">
        <v>4.0246919999999999</v>
      </c>
      <c r="E1198" s="47">
        <v>4.0493829999999997</v>
      </c>
      <c r="F1198" s="47">
        <v>4</v>
      </c>
      <c r="G1198" s="47">
        <v>4</v>
      </c>
      <c r="H1198" s="73">
        <v>3.4698760000000002</v>
      </c>
      <c r="I1198" s="73">
        <v>245200</v>
      </c>
    </row>
    <row r="1199" spans="1:9" x14ac:dyDescent="0.3">
      <c r="A1199" s="72" t="str">
        <f t="shared" si="45"/>
        <v>1997</v>
      </c>
      <c r="B1199" s="72" t="str">
        <f t="shared" si="46"/>
        <v>Jun</v>
      </c>
      <c r="C1199" s="74">
        <v>35594</v>
      </c>
      <c r="D1199" s="47">
        <v>4</v>
      </c>
      <c r="E1199" s="47">
        <v>4.0493829999999997</v>
      </c>
      <c r="F1199" s="47">
        <v>3.9506169999999998</v>
      </c>
      <c r="G1199" s="47">
        <v>3.9629629999999998</v>
      </c>
      <c r="H1199" s="73">
        <v>3.437748</v>
      </c>
      <c r="I1199" s="73">
        <v>225600</v>
      </c>
    </row>
    <row r="1200" spans="1:9" x14ac:dyDescent="0.3">
      <c r="A1200" s="72" t="str">
        <f t="shared" si="45"/>
        <v>1997</v>
      </c>
      <c r="B1200" s="72" t="str">
        <f t="shared" si="46"/>
        <v>Jun</v>
      </c>
      <c r="C1200" s="74">
        <v>35597</v>
      </c>
      <c r="D1200" s="47">
        <v>3.9506169999999998</v>
      </c>
      <c r="E1200" s="47">
        <v>3.9753090000000002</v>
      </c>
      <c r="F1200" s="47">
        <v>3.925926</v>
      </c>
      <c r="G1200" s="47">
        <v>3.925926</v>
      </c>
      <c r="H1200" s="73">
        <v>3.4056199999999999</v>
      </c>
      <c r="I1200" s="73">
        <v>201300</v>
      </c>
    </row>
    <row r="1201" spans="1:9" x14ac:dyDescent="0.3">
      <c r="A1201" s="72" t="str">
        <f t="shared" si="45"/>
        <v>1997</v>
      </c>
      <c r="B1201" s="72" t="str">
        <f t="shared" si="46"/>
        <v>Jun</v>
      </c>
      <c r="C1201" s="74">
        <v>35598</v>
      </c>
      <c r="D1201" s="47">
        <v>3.9506169999999998</v>
      </c>
      <c r="E1201" s="47">
        <v>3.9506169999999998</v>
      </c>
      <c r="F1201" s="47">
        <v>3.8518520000000001</v>
      </c>
      <c r="G1201" s="47">
        <v>3.8518520000000001</v>
      </c>
      <c r="H1201" s="73">
        <v>3.3413629999999999</v>
      </c>
      <c r="I1201" s="73">
        <v>571200</v>
      </c>
    </row>
    <row r="1202" spans="1:9" x14ac:dyDescent="0.3">
      <c r="A1202" s="72" t="str">
        <f t="shared" si="45"/>
        <v>1997</v>
      </c>
      <c r="B1202" s="72" t="str">
        <f t="shared" si="46"/>
        <v>Jun</v>
      </c>
      <c r="C1202" s="74">
        <v>35599</v>
      </c>
      <c r="D1202" s="47">
        <v>3.8271609999999998</v>
      </c>
      <c r="E1202" s="47">
        <v>3.8765429999999999</v>
      </c>
      <c r="F1202" s="47">
        <v>3.8024689999999999</v>
      </c>
      <c r="G1202" s="47">
        <v>3.8765429999999999</v>
      </c>
      <c r="H1202" s="73">
        <v>3.362781</v>
      </c>
      <c r="I1202" s="73">
        <v>377500</v>
      </c>
    </row>
    <row r="1203" spans="1:9" x14ac:dyDescent="0.3">
      <c r="A1203" s="72" t="str">
        <f t="shared" si="45"/>
        <v>1997</v>
      </c>
      <c r="B1203" s="72" t="str">
        <f t="shared" si="46"/>
        <v>Jun</v>
      </c>
      <c r="C1203" s="74">
        <v>35600</v>
      </c>
      <c r="D1203" s="47">
        <v>3.8765429999999999</v>
      </c>
      <c r="E1203" s="47">
        <v>4.0246919999999999</v>
      </c>
      <c r="F1203" s="47">
        <v>3.8518520000000001</v>
      </c>
      <c r="G1203" s="47">
        <v>4.012346</v>
      </c>
      <c r="H1203" s="73">
        <v>3.4805860000000002</v>
      </c>
      <c r="I1203" s="73">
        <v>598600</v>
      </c>
    </row>
    <row r="1204" spans="1:9" x14ac:dyDescent="0.3">
      <c r="A1204" s="72" t="str">
        <f t="shared" si="45"/>
        <v>1997</v>
      </c>
      <c r="B1204" s="72" t="str">
        <f t="shared" si="46"/>
        <v>Jun</v>
      </c>
      <c r="C1204" s="74">
        <v>35601</v>
      </c>
      <c r="D1204" s="47">
        <v>4</v>
      </c>
      <c r="E1204" s="47">
        <v>4</v>
      </c>
      <c r="F1204" s="47">
        <v>3.925926</v>
      </c>
      <c r="G1204" s="47">
        <v>3.925926</v>
      </c>
      <c r="H1204" s="73">
        <v>3.4056199999999999</v>
      </c>
      <c r="I1204" s="73">
        <v>232800</v>
      </c>
    </row>
    <row r="1205" spans="1:9" x14ac:dyDescent="0.3">
      <c r="A1205" s="72" t="str">
        <f t="shared" si="45"/>
        <v>1997</v>
      </c>
      <c r="B1205" s="72" t="str">
        <f t="shared" si="46"/>
        <v>Jun</v>
      </c>
      <c r="C1205" s="74">
        <v>35604</v>
      </c>
      <c r="D1205" s="47">
        <v>3.9506169999999998</v>
      </c>
      <c r="E1205" s="47">
        <v>3.9753090000000002</v>
      </c>
      <c r="F1205" s="47">
        <v>3.925926</v>
      </c>
      <c r="G1205" s="47">
        <v>3.9753090000000002</v>
      </c>
      <c r="H1205" s="73">
        <v>3.448458</v>
      </c>
      <c r="I1205" s="73">
        <v>123700</v>
      </c>
    </row>
    <row r="1206" spans="1:9" x14ac:dyDescent="0.3">
      <c r="A1206" s="72" t="str">
        <f t="shared" si="45"/>
        <v>1997</v>
      </c>
      <c r="B1206" s="72" t="str">
        <f t="shared" si="46"/>
        <v>Jun</v>
      </c>
      <c r="C1206" s="74">
        <v>35605</v>
      </c>
      <c r="D1206" s="47">
        <v>3.925926</v>
      </c>
      <c r="E1206" s="47">
        <v>4.0493829999999997</v>
      </c>
      <c r="F1206" s="47">
        <v>3.925926</v>
      </c>
      <c r="G1206" s="47">
        <v>4</v>
      </c>
      <c r="H1206" s="73">
        <v>3.4698760000000002</v>
      </c>
      <c r="I1206" s="73">
        <v>286300</v>
      </c>
    </row>
    <row r="1207" spans="1:9" x14ac:dyDescent="0.3">
      <c r="A1207" s="72" t="str">
        <f t="shared" si="45"/>
        <v>1997</v>
      </c>
      <c r="B1207" s="72" t="str">
        <f t="shared" si="46"/>
        <v>Jun</v>
      </c>
      <c r="C1207" s="74">
        <v>35606</v>
      </c>
      <c r="D1207" s="47">
        <v>4</v>
      </c>
      <c r="E1207" s="47">
        <v>4.1481479999999999</v>
      </c>
      <c r="F1207" s="47">
        <v>4</v>
      </c>
      <c r="G1207" s="47">
        <v>4.0246919999999999</v>
      </c>
      <c r="H1207" s="73">
        <v>3.491295</v>
      </c>
      <c r="I1207" s="73">
        <v>465000</v>
      </c>
    </row>
    <row r="1208" spans="1:9" x14ac:dyDescent="0.3">
      <c r="A1208" s="72" t="str">
        <f t="shared" si="45"/>
        <v>1997</v>
      </c>
      <c r="B1208" s="72" t="str">
        <f t="shared" si="46"/>
        <v>Jun</v>
      </c>
      <c r="C1208" s="74">
        <v>35607</v>
      </c>
      <c r="D1208" s="47">
        <v>4.0246919999999999</v>
      </c>
      <c r="E1208" s="47">
        <v>4.0493829999999997</v>
      </c>
      <c r="F1208" s="47">
        <v>3.9753090000000002</v>
      </c>
      <c r="G1208" s="47">
        <v>3.987654</v>
      </c>
      <c r="H1208" s="73">
        <v>3.4591669999999999</v>
      </c>
      <c r="I1208" s="73">
        <v>483900</v>
      </c>
    </row>
    <row r="1209" spans="1:9" x14ac:dyDescent="0.3">
      <c r="A1209" s="72" t="str">
        <f t="shared" si="45"/>
        <v>1997</v>
      </c>
      <c r="B1209" s="72" t="str">
        <f t="shared" si="46"/>
        <v>Jun</v>
      </c>
      <c r="C1209" s="74">
        <v>35608</v>
      </c>
      <c r="D1209" s="47">
        <v>3.9753090000000002</v>
      </c>
      <c r="E1209" s="47">
        <v>4</v>
      </c>
      <c r="F1209" s="47">
        <v>3.9753090000000002</v>
      </c>
      <c r="G1209" s="47">
        <v>3.9753090000000002</v>
      </c>
      <c r="H1209" s="73">
        <v>3.448458</v>
      </c>
      <c r="I1209" s="73">
        <v>222000</v>
      </c>
    </row>
    <row r="1210" spans="1:9" x14ac:dyDescent="0.3">
      <c r="A1210" s="72" t="str">
        <f t="shared" si="45"/>
        <v>1997</v>
      </c>
      <c r="B1210" s="72" t="str">
        <f t="shared" si="46"/>
        <v>Jun</v>
      </c>
      <c r="C1210" s="74">
        <v>35611</v>
      </c>
      <c r="D1210" s="47">
        <v>4</v>
      </c>
      <c r="E1210" s="47">
        <v>4.1728399999999999</v>
      </c>
      <c r="F1210" s="47">
        <v>3.9753090000000002</v>
      </c>
      <c r="G1210" s="47">
        <v>4.1481479999999999</v>
      </c>
      <c r="H1210" s="73">
        <v>3.5983909999999999</v>
      </c>
      <c r="I1210" s="73">
        <v>787600</v>
      </c>
    </row>
    <row r="1211" spans="1:9" x14ac:dyDescent="0.3">
      <c r="A1211" s="72" t="str">
        <f t="shared" si="45"/>
        <v>1997</v>
      </c>
      <c r="B1211" s="72" t="str">
        <f t="shared" si="46"/>
        <v>Jul</v>
      </c>
      <c r="C1211" s="74">
        <v>35612</v>
      </c>
      <c r="D1211" s="47">
        <v>4.1234570000000001</v>
      </c>
      <c r="E1211" s="47">
        <v>4.3209879999999998</v>
      </c>
      <c r="F1211" s="47">
        <v>4.1234570000000001</v>
      </c>
      <c r="G1211" s="47">
        <v>4.2839510000000001</v>
      </c>
      <c r="H1211" s="73">
        <v>3.7161949999999999</v>
      </c>
      <c r="I1211" s="73">
        <v>935700</v>
      </c>
    </row>
    <row r="1212" spans="1:9" x14ac:dyDescent="0.3">
      <c r="A1212" s="72" t="str">
        <f t="shared" si="45"/>
        <v>1997</v>
      </c>
      <c r="B1212" s="72" t="str">
        <f t="shared" si="46"/>
        <v>Jul</v>
      </c>
      <c r="C1212" s="74">
        <v>35613</v>
      </c>
      <c r="D1212" s="47">
        <v>4.2469130000000002</v>
      </c>
      <c r="E1212" s="47">
        <v>4.3703700000000003</v>
      </c>
      <c r="F1212" s="47">
        <v>4.2469130000000002</v>
      </c>
      <c r="G1212" s="47">
        <v>4.3456789999999996</v>
      </c>
      <c r="H1212" s="73">
        <v>3.7697430000000001</v>
      </c>
      <c r="I1212" s="73">
        <v>413100</v>
      </c>
    </row>
    <row r="1213" spans="1:9" x14ac:dyDescent="0.3">
      <c r="A1213" s="72" t="str">
        <f t="shared" si="45"/>
        <v>1997</v>
      </c>
      <c r="B1213" s="72" t="str">
        <f t="shared" si="46"/>
        <v>Jul</v>
      </c>
      <c r="C1213" s="74">
        <v>35614</v>
      </c>
      <c r="D1213" s="47">
        <v>4.3209879999999998</v>
      </c>
      <c r="E1213" s="47">
        <v>4.3456789999999996</v>
      </c>
      <c r="F1213" s="47">
        <v>4.3209879999999998</v>
      </c>
      <c r="G1213" s="47">
        <v>4.3209879999999998</v>
      </c>
      <c r="H1213" s="73">
        <v>3.7483230000000001</v>
      </c>
      <c r="I1213" s="73">
        <v>317200</v>
      </c>
    </row>
    <row r="1214" spans="1:9" x14ac:dyDescent="0.3">
      <c r="A1214" s="72" t="str">
        <f t="shared" si="45"/>
        <v>1997</v>
      </c>
      <c r="B1214" s="72" t="str">
        <f t="shared" si="46"/>
        <v>Jul</v>
      </c>
      <c r="C1214" s="74">
        <v>35618</v>
      </c>
      <c r="D1214" s="47">
        <v>4.2962959999999999</v>
      </c>
      <c r="E1214" s="47">
        <v>4.3703700000000003</v>
      </c>
      <c r="F1214" s="47">
        <v>4.2716050000000001</v>
      </c>
      <c r="G1214" s="47">
        <v>4.2962959999999999</v>
      </c>
      <c r="H1214" s="73">
        <v>3.7269040000000002</v>
      </c>
      <c r="I1214" s="73">
        <v>384700</v>
      </c>
    </row>
    <row r="1215" spans="1:9" x14ac:dyDescent="0.3">
      <c r="A1215" s="72" t="str">
        <f t="shared" si="45"/>
        <v>1997</v>
      </c>
      <c r="B1215" s="72" t="str">
        <f t="shared" si="46"/>
        <v>Jul</v>
      </c>
      <c r="C1215" s="74">
        <v>35619</v>
      </c>
      <c r="D1215" s="47">
        <v>4.2716050000000001</v>
      </c>
      <c r="E1215" s="47">
        <v>4.3456789999999996</v>
      </c>
      <c r="F1215" s="47">
        <v>4.2716050000000001</v>
      </c>
      <c r="G1215" s="47">
        <v>4.3456789999999996</v>
      </c>
      <c r="H1215" s="73">
        <v>3.7697430000000001</v>
      </c>
      <c r="I1215" s="73">
        <v>265500</v>
      </c>
    </row>
    <row r="1216" spans="1:9" x14ac:dyDescent="0.3">
      <c r="A1216" s="72" t="str">
        <f t="shared" si="45"/>
        <v>1997</v>
      </c>
      <c r="B1216" s="72" t="str">
        <f t="shared" si="46"/>
        <v>Jul</v>
      </c>
      <c r="C1216" s="74">
        <v>35620</v>
      </c>
      <c r="D1216" s="47">
        <v>4.2962959999999999</v>
      </c>
      <c r="E1216" s="47">
        <v>4.3456789999999996</v>
      </c>
      <c r="F1216" s="47">
        <v>4.2962959999999999</v>
      </c>
      <c r="G1216" s="47">
        <v>4.3086419999999999</v>
      </c>
      <c r="H1216" s="73">
        <v>3.7376130000000001</v>
      </c>
      <c r="I1216" s="73">
        <v>149100</v>
      </c>
    </row>
    <row r="1217" spans="1:9" x14ac:dyDescent="0.3">
      <c r="A1217" s="72" t="str">
        <f t="shared" si="45"/>
        <v>1997</v>
      </c>
      <c r="B1217" s="72" t="str">
        <f t="shared" si="46"/>
        <v>Jul</v>
      </c>
      <c r="C1217" s="74">
        <v>35621</v>
      </c>
      <c r="D1217" s="47">
        <v>4.2962959999999999</v>
      </c>
      <c r="E1217" s="47">
        <v>4.3209879999999998</v>
      </c>
      <c r="F1217" s="47">
        <v>4.2716050000000001</v>
      </c>
      <c r="G1217" s="47">
        <v>4.2962959999999999</v>
      </c>
      <c r="H1217" s="73">
        <v>3.7269040000000002</v>
      </c>
      <c r="I1217" s="73">
        <v>139900</v>
      </c>
    </row>
    <row r="1218" spans="1:9" x14ac:dyDescent="0.3">
      <c r="A1218" s="72" t="str">
        <f t="shared" si="45"/>
        <v>1997</v>
      </c>
      <c r="B1218" s="72" t="str">
        <f t="shared" si="46"/>
        <v>Jul</v>
      </c>
      <c r="C1218" s="74">
        <v>35622</v>
      </c>
      <c r="D1218" s="47">
        <v>4.2716050000000001</v>
      </c>
      <c r="E1218" s="47">
        <v>4.2962959999999999</v>
      </c>
      <c r="F1218" s="47">
        <v>4.2469130000000002</v>
      </c>
      <c r="G1218" s="47">
        <v>4.2469130000000002</v>
      </c>
      <c r="H1218" s="73">
        <v>3.6840660000000001</v>
      </c>
      <c r="I1218" s="73">
        <v>202600</v>
      </c>
    </row>
    <row r="1219" spans="1:9" x14ac:dyDescent="0.3">
      <c r="A1219" s="72" t="str">
        <f t="shared" ref="A1219:A1282" si="47">TEXT(C1219,"YYYY")</f>
        <v>1997</v>
      </c>
      <c r="B1219" s="72" t="str">
        <f t="shared" ref="B1219:B1282" si="48">TEXT(C1219,"MMM")</f>
        <v>Jul</v>
      </c>
      <c r="C1219" s="74">
        <v>35625</v>
      </c>
      <c r="D1219" s="47">
        <v>4.2469130000000002</v>
      </c>
      <c r="E1219" s="47">
        <v>4.2962959999999999</v>
      </c>
      <c r="F1219" s="47">
        <v>4.2469130000000002</v>
      </c>
      <c r="G1219" s="47">
        <v>4.2839510000000001</v>
      </c>
      <c r="H1219" s="73">
        <v>3.7161949999999999</v>
      </c>
      <c r="I1219" s="73">
        <v>262000</v>
      </c>
    </row>
    <row r="1220" spans="1:9" x14ac:dyDescent="0.3">
      <c r="A1220" s="72" t="str">
        <f t="shared" si="47"/>
        <v>1997</v>
      </c>
      <c r="B1220" s="72" t="str">
        <f t="shared" si="48"/>
        <v>Jul</v>
      </c>
      <c r="C1220" s="74">
        <v>35626</v>
      </c>
      <c r="D1220" s="47">
        <v>4.2592590000000001</v>
      </c>
      <c r="E1220" s="47">
        <v>4.3209879999999998</v>
      </c>
      <c r="F1220" s="47">
        <v>4.2469130000000002</v>
      </c>
      <c r="G1220" s="47">
        <v>4.2469130000000002</v>
      </c>
      <c r="H1220" s="73">
        <v>3.6840660000000001</v>
      </c>
      <c r="I1220" s="73">
        <v>293500</v>
      </c>
    </row>
    <row r="1221" spans="1:9" x14ac:dyDescent="0.3">
      <c r="A1221" s="72" t="str">
        <f t="shared" si="47"/>
        <v>1997</v>
      </c>
      <c r="B1221" s="72" t="str">
        <f t="shared" si="48"/>
        <v>Jul</v>
      </c>
      <c r="C1221" s="74">
        <v>35627</v>
      </c>
      <c r="D1221" s="47">
        <v>4.2469130000000002</v>
      </c>
      <c r="E1221" s="47">
        <v>4.2716050000000001</v>
      </c>
      <c r="F1221" s="47">
        <v>4.2222220000000004</v>
      </c>
      <c r="G1221" s="47">
        <v>4.2222220000000004</v>
      </c>
      <c r="H1221" s="73">
        <v>3.6626460000000001</v>
      </c>
      <c r="I1221" s="73">
        <v>935500</v>
      </c>
    </row>
    <row r="1222" spans="1:9" x14ac:dyDescent="0.3">
      <c r="A1222" s="72" t="str">
        <f t="shared" si="47"/>
        <v>1997</v>
      </c>
      <c r="B1222" s="72" t="str">
        <f t="shared" si="48"/>
        <v>Jul</v>
      </c>
      <c r="C1222" s="74">
        <v>35628</v>
      </c>
      <c r="D1222" s="47">
        <v>4.2469130000000002</v>
      </c>
      <c r="E1222" s="47">
        <v>4.2716050000000001</v>
      </c>
      <c r="F1222" s="47">
        <v>4.2222220000000004</v>
      </c>
      <c r="G1222" s="47">
        <v>4.2222220000000004</v>
      </c>
      <c r="H1222" s="73">
        <v>3.6626460000000001</v>
      </c>
      <c r="I1222" s="73">
        <v>104500</v>
      </c>
    </row>
    <row r="1223" spans="1:9" x14ac:dyDescent="0.3">
      <c r="A1223" s="72" t="str">
        <f t="shared" si="47"/>
        <v>1997</v>
      </c>
      <c r="B1223" s="72" t="str">
        <f t="shared" si="48"/>
        <v>Jul</v>
      </c>
      <c r="C1223" s="74">
        <v>35629</v>
      </c>
      <c r="D1223" s="47">
        <v>4.2469130000000002</v>
      </c>
      <c r="E1223" s="47">
        <v>4.2469130000000002</v>
      </c>
      <c r="F1223" s="47">
        <v>4.1728399999999999</v>
      </c>
      <c r="G1223" s="47">
        <v>4.1728399999999999</v>
      </c>
      <c r="H1223" s="73">
        <v>3.6198090000000001</v>
      </c>
      <c r="I1223" s="73">
        <v>1618200</v>
      </c>
    </row>
    <row r="1224" spans="1:9" x14ac:dyDescent="0.3">
      <c r="A1224" s="72" t="str">
        <f t="shared" si="47"/>
        <v>1997</v>
      </c>
      <c r="B1224" s="72" t="str">
        <f t="shared" si="48"/>
        <v>Jul</v>
      </c>
      <c r="C1224" s="74">
        <v>35632</v>
      </c>
      <c r="D1224" s="47">
        <v>4.1728399999999999</v>
      </c>
      <c r="E1224" s="47">
        <v>4.1975309999999997</v>
      </c>
      <c r="F1224" s="47">
        <v>4.0987650000000002</v>
      </c>
      <c r="G1224" s="47">
        <v>4.1234570000000001</v>
      </c>
      <c r="H1224" s="73">
        <v>3.5769709999999999</v>
      </c>
      <c r="I1224" s="73">
        <v>313200</v>
      </c>
    </row>
    <row r="1225" spans="1:9" x14ac:dyDescent="0.3">
      <c r="A1225" s="72" t="str">
        <f t="shared" si="47"/>
        <v>1997</v>
      </c>
      <c r="B1225" s="72" t="str">
        <f t="shared" si="48"/>
        <v>Jul</v>
      </c>
      <c r="C1225" s="74">
        <v>35633</v>
      </c>
      <c r="D1225" s="47">
        <v>4.1234570000000001</v>
      </c>
      <c r="E1225" s="47">
        <v>4.1728399999999999</v>
      </c>
      <c r="F1225" s="47">
        <v>4.1234570000000001</v>
      </c>
      <c r="G1225" s="47">
        <v>4.1481479999999999</v>
      </c>
      <c r="H1225" s="73">
        <v>3.5983909999999999</v>
      </c>
      <c r="I1225" s="73">
        <v>500100</v>
      </c>
    </row>
    <row r="1226" spans="1:9" x14ac:dyDescent="0.3">
      <c r="A1226" s="72" t="str">
        <f t="shared" si="47"/>
        <v>1997</v>
      </c>
      <c r="B1226" s="72" t="str">
        <f t="shared" si="48"/>
        <v>Jul</v>
      </c>
      <c r="C1226" s="74">
        <v>35634</v>
      </c>
      <c r="D1226" s="47">
        <v>4.1234570000000001</v>
      </c>
      <c r="E1226" s="47">
        <v>4.1975309999999997</v>
      </c>
      <c r="F1226" s="47">
        <v>4.1234570000000001</v>
      </c>
      <c r="G1226" s="47">
        <v>4.1481479999999999</v>
      </c>
      <c r="H1226" s="73">
        <v>3.5983909999999999</v>
      </c>
      <c r="I1226" s="73">
        <v>3837600</v>
      </c>
    </row>
    <row r="1227" spans="1:9" x14ac:dyDescent="0.3">
      <c r="A1227" s="72" t="str">
        <f t="shared" si="47"/>
        <v>1997</v>
      </c>
      <c r="B1227" s="72" t="str">
        <f t="shared" si="48"/>
        <v>Jul</v>
      </c>
      <c r="C1227" s="74">
        <v>35635</v>
      </c>
      <c r="D1227" s="47">
        <v>4.1728399999999999</v>
      </c>
      <c r="E1227" s="47">
        <v>4.1728399999999999</v>
      </c>
      <c r="F1227" s="47">
        <v>4.1234570000000001</v>
      </c>
      <c r="G1227" s="47">
        <v>4.1728399999999999</v>
      </c>
      <c r="H1227" s="73">
        <v>3.6198090000000001</v>
      </c>
      <c r="I1227" s="73">
        <v>180400</v>
      </c>
    </row>
    <row r="1228" spans="1:9" x14ac:dyDescent="0.3">
      <c r="A1228" s="72" t="str">
        <f t="shared" si="47"/>
        <v>1997</v>
      </c>
      <c r="B1228" s="72" t="str">
        <f t="shared" si="48"/>
        <v>Jul</v>
      </c>
      <c r="C1228" s="74">
        <v>35636</v>
      </c>
      <c r="D1228" s="47">
        <v>4.2222220000000004</v>
      </c>
      <c r="E1228" s="47">
        <v>4.8888889999999998</v>
      </c>
      <c r="F1228" s="47">
        <v>4.1728399999999999</v>
      </c>
      <c r="G1228" s="47">
        <v>4.8148150000000003</v>
      </c>
      <c r="H1228" s="73">
        <v>4.176704</v>
      </c>
      <c r="I1228" s="73">
        <v>5997300</v>
      </c>
    </row>
    <row r="1229" spans="1:9" x14ac:dyDescent="0.3">
      <c r="A1229" s="72" t="str">
        <f t="shared" si="47"/>
        <v>1997</v>
      </c>
      <c r="B1229" s="72" t="str">
        <f t="shared" si="48"/>
        <v>Jul</v>
      </c>
      <c r="C1229" s="74">
        <v>35639</v>
      </c>
      <c r="D1229" s="47">
        <v>4.8395060000000001</v>
      </c>
      <c r="E1229" s="47">
        <v>5.2345680000000003</v>
      </c>
      <c r="F1229" s="47">
        <v>4.7901230000000004</v>
      </c>
      <c r="G1229" s="47">
        <v>5.135802</v>
      </c>
      <c r="H1229" s="73">
        <v>4.4551499999999997</v>
      </c>
      <c r="I1229" s="73">
        <v>3730900</v>
      </c>
    </row>
    <row r="1230" spans="1:9" x14ac:dyDescent="0.3">
      <c r="A1230" s="72" t="str">
        <f t="shared" si="47"/>
        <v>1997</v>
      </c>
      <c r="B1230" s="72" t="str">
        <f t="shared" si="48"/>
        <v>Jul</v>
      </c>
      <c r="C1230" s="74">
        <v>35640</v>
      </c>
      <c r="D1230" s="47">
        <v>5.1111110000000002</v>
      </c>
      <c r="E1230" s="47">
        <v>5.3086419999999999</v>
      </c>
      <c r="F1230" s="47">
        <v>4.9753080000000001</v>
      </c>
      <c r="G1230" s="47">
        <v>5.1604939999999999</v>
      </c>
      <c r="H1230" s="73">
        <v>4.4765689999999996</v>
      </c>
      <c r="I1230" s="73">
        <v>2169600</v>
      </c>
    </row>
    <row r="1231" spans="1:9" x14ac:dyDescent="0.3">
      <c r="A1231" s="72" t="str">
        <f t="shared" si="47"/>
        <v>1997</v>
      </c>
      <c r="B1231" s="72" t="str">
        <f t="shared" si="48"/>
        <v>Jul</v>
      </c>
      <c r="C1231" s="74">
        <v>35641</v>
      </c>
      <c r="D1231" s="47">
        <v>5.135802</v>
      </c>
      <c r="E1231" s="47">
        <v>5.3333329999999997</v>
      </c>
      <c r="F1231" s="47">
        <v>5.0864200000000004</v>
      </c>
      <c r="G1231" s="47">
        <v>5.2345680000000003</v>
      </c>
      <c r="H1231" s="73">
        <v>4.5408249999999999</v>
      </c>
      <c r="I1231" s="73">
        <v>1261800</v>
      </c>
    </row>
    <row r="1232" spans="1:9" x14ac:dyDescent="0.3">
      <c r="A1232" s="72" t="str">
        <f t="shared" si="47"/>
        <v>1997</v>
      </c>
      <c r="B1232" s="72" t="str">
        <f t="shared" si="48"/>
        <v>Jul</v>
      </c>
      <c r="C1232" s="74">
        <v>35642</v>
      </c>
      <c r="D1232" s="47">
        <v>5.2345680000000003</v>
      </c>
      <c r="E1232" s="47">
        <v>5.3333329999999997</v>
      </c>
      <c r="F1232" s="47">
        <v>5.1975309999999997</v>
      </c>
      <c r="G1232" s="47">
        <v>5.1975309999999997</v>
      </c>
      <c r="H1232" s="73">
        <v>4.5086979999999999</v>
      </c>
      <c r="I1232" s="73">
        <v>519700</v>
      </c>
    </row>
    <row r="1233" spans="1:9" x14ac:dyDescent="0.3">
      <c r="A1233" s="72" t="str">
        <f t="shared" si="47"/>
        <v>1997</v>
      </c>
      <c r="B1233" s="72" t="str">
        <f t="shared" si="48"/>
        <v>Aug</v>
      </c>
      <c r="C1233" s="74">
        <v>35643</v>
      </c>
      <c r="D1233" s="47">
        <v>5.2222220000000004</v>
      </c>
      <c r="E1233" s="47">
        <v>5.2222220000000004</v>
      </c>
      <c r="F1233" s="47">
        <v>5.0864200000000004</v>
      </c>
      <c r="G1233" s="47">
        <v>5.1111110000000002</v>
      </c>
      <c r="H1233" s="73">
        <v>4.433732</v>
      </c>
      <c r="I1233" s="73">
        <v>409000</v>
      </c>
    </row>
    <row r="1234" spans="1:9" x14ac:dyDescent="0.3">
      <c r="A1234" s="72" t="str">
        <f t="shared" si="47"/>
        <v>1997</v>
      </c>
      <c r="B1234" s="72" t="str">
        <f t="shared" si="48"/>
        <v>Aug</v>
      </c>
      <c r="C1234" s="74">
        <v>35646</v>
      </c>
      <c r="D1234" s="47">
        <v>5.0617279999999996</v>
      </c>
      <c r="E1234" s="47">
        <v>5.2345680000000003</v>
      </c>
      <c r="F1234" s="47">
        <v>5.0617279999999996</v>
      </c>
      <c r="G1234" s="47">
        <v>5.1234570000000001</v>
      </c>
      <c r="H1234" s="73">
        <v>4.4444419999999996</v>
      </c>
      <c r="I1234" s="73">
        <v>593200</v>
      </c>
    </row>
    <row r="1235" spans="1:9" x14ac:dyDescent="0.3">
      <c r="A1235" s="72" t="str">
        <f t="shared" si="47"/>
        <v>1997</v>
      </c>
      <c r="B1235" s="72" t="str">
        <f t="shared" si="48"/>
        <v>Aug</v>
      </c>
      <c r="C1235" s="74">
        <v>35647</v>
      </c>
      <c r="D1235" s="47">
        <v>5.135802</v>
      </c>
      <c r="E1235" s="47">
        <v>5.3333329999999997</v>
      </c>
      <c r="F1235" s="47">
        <v>5.0864200000000004</v>
      </c>
      <c r="G1235" s="47">
        <v>5.1604939999999999</v>
      </c>
      <c r="H1235" s="73">
        <v>4.4765689999999996</v>
      </c>
      <c r="I1235" s="73">
        <v>1252300</v>
      </c>
    </row>
    <row r="1236" spans="1:9" x14ac:dyDescent="0.3">
      <c r="A1236" s="72" t="str">
        <f t="shared" si="47"/>
        <v>1997</v>
      </c>
      <c r="B1236" s="72" t="str">
        <f t="shared" si="48"/>
        <v>Aug</v>
      </c>
      <c r="C1236" s="74">
        <v>35648</v>
      </c>
      <c r="D1236" s="47">
        <v>5.135802</v>
      </c>
      <c r="E1236" s="47">
        <v>5.3086419999999999</v>
      </c>
      <c r="F1236" s="47">
        <v>5.135802</v>
      </c>
      <c r="G1236" s="47">
        <v>5.2592590000000001</v>
      </c>
      <c r="H1236" s="73">
        <v>4.5622439999999997</v>
      </c>
      <c r="I1236" s="73">
        <v>644800</v>
      </c>
    </row>
    <row r="1237" spans="1:9" x14ac:dyDescent="0.3">
      <c r="A1237" s="72" t="str">
        <f t="shared" si="47"/>
        <v>1997</v>
      </c>
      <c r="B1237" s="72" t="str">
        <f t="shared" si="48"/>
        <v>Aug</v>
      </c>
      <c r="C1237" s="74">
        <v>35649</v>
      </c>
      <c r="D1237" s="47">
        <v>5.2839510000000001</v>
      </c>
      <c r="E1237" s="47">
        <v>5.3086419999999999</v>
      </c>
      <c r="F1237" s="47">
        <v>5.1604939999999999</v>
      </c>
      <c r="G1237" s="47">
        <v>5.1728399999999999</v>
      </c>
      <c r="H1237" s="73">
        <v>4.4872779999999999</v>
      </c>
      <c r="I1237" s="73">
        <v>495000</v>
      </c>
    </row>
    <row r="1238" spans="1:9" x14ac:dyDescent="0.3">
      <c r="A1238" s="72" t="str">
        <f t="shared" si="47"/>
        <v>1997</v>
      </c>
      <c r="B1238" s="72" t="str">
        <f t="shared" si="48"/>
        <v>Aug</v>
      </c>
      <c r="C1238" s="74">
        <v>35650</v>
      </c>
      <c r="D1238" s="47">
        <v>5.1604939999999999</v>
      </c>
      <c r="E1238" s="47">
        <v>5.1604939999999999</v>
      </c>
      <c r="F1238" s="47">
        <v>4.864198</v>
      </c>
      <c r="G1238" s="47">
        <v>4.9382720000000004</v>
      </c>
      <c r="H1238" s="73">
        <v>4.2837990000000001</v>
      </c>
      <c r="I1238" s="73">
        <v>816000</v>
      </c>
    </row>
    <row r="1239" spans="1:9" x14ac:dyDescent="0.3">
      <c r="A1239" s="72" t="str">
        <f t="shared" si="47"/>
        <v>1997</v>
      </c>
      <c r="B1239" s="72" t="str">
        <f t="shared" si="48"/>
        <v>Aug</v>
      </c>
      <c r="C1239" s="74">
        <v>35653</v>
      </c>
      <c r="D1239" s="47">
        <v>4.9382720000000004</v>
      </c>
      <c r="E1239" s="47">
        <v>5.012346</v>
      </c>
      <c r="F1239" s="47">
        <v>4.8518520000000001</v>
      </c>
      <c r="G1239" s="47">
        <v>4.8765429999999999</v>
      </c>
      <c r="H1239" s="73">
        <v>4.2302499999999998</v>
      </c>
      <c r="I1239" s="73">
        <v>177400</v>
      </c>
    </row>
    <row r="1240" spans="1:9" x14ac:dyDescent="0.3">
      <c r="A1240" s="72" t="str">
        <f t="shared" si="47"/>
        <v>1997</v>
      </c>
      <c r="B1240" s="72" t="str">
        <f t="shared" si="48"/>
        <v>Aug</v>
      </c>
      <c r="C1240" s="74">
        <v>35654</v>
      </c>
      <c r="D1240" s="47">
        <v>4.8518520000000001</v>
      </c>
      <c r="E1240" s="47">
        <v>4.9135799999999996</v>
      </c>
      <c r="F1240" s="47">
        <v>4.7407409999999999</v>
      </c>
      <c r="G1240" s="47">
        <v>4.7654319999999997</v>
      </c>
      <c r="H1240" s="73">
        <v>4.1338660000000003</v>
      </c>
      <c r="I1240" s="73">
        <v>342400</v>
      </c>
    </row>
    <row r="1241" spans="1:9" x14ac:dyDescent="0.3">
      <c r="A1241" s="72" t="str">
        <f t="shared" si="47"/>
        <v>1997</v>
      </c>
      <c r="B1241" s="72" t="str">
        <f t="shared" si="48"/>
        <v>Aug</v>
      </c>
      <c r="C1241" s="74">
        <v>35655</v>
      </c>
      <c r="D1241" s="47">
        <v>4.8024690000000003</v>
      </c>
      <c r="E1241" s="47">
        <v>4.8024690000000003</v>
      </c>
      <c r="F1241" s="47">
        <v>4.7407409999999999</v>
      </c>
      <c r="G1241" s="47">
        <v>4.7592590000000001</v>
      </c>
      <c r="H1241" s="73">
        <v>4.1285100000000003</v>
      </c>
      <c r="I1241" s="73">
        <v>108600</v>
      </c>
    </row>
    <row r="1242" spans="1:9" x14ac:dyDescent="0.3">
      <c r="A1242" s="72" t="str">
        <f t="shared" si="47"/>
        <v>1997</v>
      </c>
      <c r="B1242" s="72" t="str">
        <f t="shared" si="48"/>
        <v>Aug</v>
      </c>
      <c r="C1242" s="74">
        <v>35656</v>
      </c>
      <c r="D1242" s="47">
        <v>4.7654319999999997</v>
      </c>
      <c r="E1242" s="47">
        <v>4.7654319999999997</v>
      </c>
      <c r="F1242" s="47">
        <v>4.7407409999999999</v>
      </c>
      <c r="G1242" s="47">
        <v>4.7654319999999997</v>
      </c>
      <c r="H1242" s="73">
        <v>4.1338660000000003</v>
      </c>
      <c r="I1242" s="73">
        <v>179500</v>
      </c>
    </row>
    <row r="1243" spans="1:9" x14ac:dyDescent="0.3">
      <c r="A1243" s="72" t="str">
        <f t="shared" si="47"/>
        <v>1997</v>
      </c>
      <c r="B1243" s="72" t="str">
        <f t="shared" si="48"/>
        <v>Aug</v>
      </c>
      <c r="C1243" s="74">
        <v>35657</v>
      </c>
      <c r="D1243" s="47">
        <v>4.8395060000000001</v>
      </c>
      <c r="E1243" s="47">
        <v>5.0864200000000004</v>
      </c>
      <c r="F1243" s="47">
        <v>4.8395060000000001</v>
      </c>
      <c r="G1243" s="47">
        <v>4.9382720000000004</v>
      </c>
      <c r="H1243" s="73">
        <v>4.2837990000000001</v>
      </c>
      <c r="I1243" s="73">
        <v>1527700</v>
      </c>
    </row>
    <row r="1244" spans="1:9" x14ac:dyDescent="0.3">
      <c r="A1244" s="72" t="str">
        <f t="shared" si="47"/>
        <v>1997</v>
      </c>
      <c r="B1244" s="72" t="str">
        <f t="shared" si="48"/>
        <v>Aug</v>
      </c>
      <c r="C1244" s="74">
        <v>35660</v>
      </c>
      <c r="D1244" s="47">
        <v>4.987654</v>
      </c>
      <c r="E1244" s="47">
        <v>5.1851849999999997</v>
      </c>
      <c r="F1244" s="47">
        <v>4.9382720000000004</v>
      </c>
      <c r="G1244" s="47">
        <v>5.1604939999999999</v>
      </c>
      <c r="H1244" s="73">
        <v>4.4765689999999996</v>
      </c>
      <c r="I1244" s="73">
        <v>812800</v>
      </c>
    </row>
    <row r="1245" spans="1:9" x14ac:dyDescent="0.3">
      <c r="A1245" s="72" t="str">
        <f t="shared" si="47"/>
        <v>1997</v>
      </c>
      <c r="B1245" s="72" t="str">
        <f t="shared" si="48"/>
        <v>Aug</v>
      </c>
      <c r="C1245" s="74">
        <v>35661</v>
      </c>
      <c r="D1245" s="47">
        <v>5.1604939999999999</v>
      </c>
      <c r="E1245" s="47">
        <v>5.2839510000000001</v>
      </c>
      <c r="F1245" s="47">
        <v>5.012346</v>
      </c>
      <c r="G1245" s="47">
        <v>5.2716050000000001</v>
      </c>
      <c r="H1245" s="73">
        <v>4.5729550000000003</v>
      </c>
      <c r="I1245" s="73">
        <v>2259100</v>
      </c>
    </row>
    <row r="1246" spans="1:9" x14ac:dyDescent="0.3">
      <c r="A1246" s="72" t="str">
        <f t="shared" si="47"/>
        <v>1997</v>
      </c>
      <c r="B1246" s="72" t="str">
        <f t="shared" si="48"/>
        <v>Aug</v>
      </c>
      <c r="C1246" s="74">
        <v>35662</v>
      </c>
      <c r="D1246" s="47">
        <v>5.2839510000000001</v>
      </c>
      <c r="E1246" s="47">
        <v>5.555555</v>
      </c>
      <c r="F1246" s="47">
        <v>5.2098769999999996</v>
      </c>
      <c r="G1246" s="47">
        <v>5.444445</v>
      </c>
      <c r="H1246" s="73">
        <v>4.7228880000000002</v>
      </c>
      <c r="I1246" s="73">
        <v>3260400</v>
      </c>
    </row>
    <row r="1247" spans="1:9" x14ac:dyDescent="0.3">
      <c r="A1247" s="72" t="str">
        <f t="shared" si="47"/>
        <v>1997</v>
      </c>
      <c r="B1247" s="72" t="str">
        <f t="shared" si="48"/>
        <v>Aug</v>
      </c>
      <c r="C1247" s="74">
        <v>35663</v>
      </c>
      <c r="D1247" s="47">
        <v>5.4567899999999998</v>
      </c>
      <c r="E1247" s="47">
        <v>5.5308640000000002</v>
      </c>
      <c r="F1247" s="47">
        <v>5.3827160000000003</v>
      </c>
      <c r="G1247" s="47">
        <v>5.5061730000000004</v>
      </c>
      <c r="H1247" s="73">
        <v>4.7764350000000002</v>
      </c>
      <c r="I1247" s="73">
        <v>773700</v>
      </c>
    </row>
    <row r="1248" spans="1:9" x14ac:dyDescent="0.3">
      <c r="A1248" s="72" t="str">
        <f t="shared" si="47"/>
        <v>1997</v>
      </c>
      <c r="B1248" s="72" t="str">
        <f t="shared" si="48"/>
        <v>Aug</v>
      </c>
      <c r="C1248" s="74">
        <v>35664</v>
      </c>
      <c r="D1248" s="47">
        <v>5.4567899999999998</v>
      </c>
      <c r="E1248" s="47">
        <v>5.4814819999999997</v>
      </c>
      <c r="F1248" s="47">
        <v>5.3580249999999996</v>
      </c>
      <c r="G1248" s="47">
        <v>5.3580249999999996</v>
      </c>
      <c r="H1248" s="73">
        <v>4.6479220000000003</v>
      </c>
      <c r="I1248" s="73">
        <v>346200</v>
      </c>
    </row>
    <row r="1249" spans="1:9" x14ac:dyDescent="0.3">
      <c r="A1249" s="72" t="str">
        <f t="shared" si="47"/>
        <v>1997</v>
      </c>
      <c r="B1249" s="72" t="str">
        <f t="shared" si="48"/>
        <v>Aug</v>
      </c>
      <c r="C1249" s="74">
        <v>35667</v>
      </c>
      <c r="D1249" s="47">
        <v>5.432099</v>
      </c>
      <c r="E1249" s="47">
        <v>5.555555</v>
      </c>
      <c r="F1249" s="47">
        <v>5.3827160000000003</v>
      </c>
      <c r="G1249" s="47">
        <v>5.4938269999999996</v>
      </c>
      <c r="H1249" s="73">
        <v>4.7657259999999999</v>
      </c>
      <c r="I1249" s="73">
        <v>595500</v>
      </c>
    </row>
    <row r="1250" spans="1:9" x14ac:dyDescent="0.3">
      <c r="A1250" s="72" t="str">
        <f t="shared" si="47"/>
        <v>1997</v>
      </c>
      <c r="B1250" s="72" t="str">
        <f t="shared" si="48"/>
        <v>Aug</v>
      </c>
      <c r="C1250" s="74">
        <v>35668</v>
      </c>
      <c r="D1250" s="47">
        <v>5.4567899999999998</v>
      </c>
      <c r="E1250" s="47">
        <v>5.6049389999999999</v>
      </c>
      <c r="F1250" s="47">
        <v>5.4567899999999998</v>
      </c>
      <c r="G1250" s="47">
        <v>5.5061730000000004</v>
      </c>
      <c r="H1250" s="73">
        <v>4.7764350000000002</v>
      </c>
      <c r="I1250" s="73">
        <v>2526400</v>
      </c>
    </row>
    <row r="1251" spans="1:9" x14ac:dyDescent="0.3">
      <c r="A1251" s="72" t="str">
        <f t="shared" si="47"/>
        <v>1997</v>
      </c>
      <c r="B1251" s="72" t="str">
        <f t="shared" si="48"/>
        <v>Aug</v>
      </c>
      <c r="C1251" s="74">
        <v>35669</v>
      </c>
      <c r="D1251" s="47">
        <v>5.5432100000000002</v>
      </c>
      <c r="E1251" s="47">
        <v>5.5432100000000002</v>
      </c>
      <c r="F1251" s="47">
        <v>5.3950610000000001</v>
      </c>
      <c r="G1251" s="47">
        <v>5.5061730000000004</v>
      </c>
      <c r="H1251" s="73">
        <v>4.7764350000000002</v>
      </c>
      <c r="I1251" s="73">
        <v>864900</v>
      </c>
    </row>
    <row r="1252" spans="1:9" x14ac:dyDescent="0.3">
      <c r="A1252" s="72" t="str">
        <f t="shared" si="47"/>
        <v>1997</v>
      </c>
      <c r="B1252" s="72" t="str">
        <f t="shared" si="48"/>
        <v>Aug</v>
      </c>
      <c r="C1252" s="74">
        <v>35670</v>
      </c>
      <c r="D1252" s="47">
        <v>5.4567899999999998</v>
      </c>
      <c r="E1252" s="47">
        <v>5.5061730000000004</v>
      </c>
      <c r="F1252" s="47">
        <v>5.4074070000000001</v>
      </c>
      <c r="G1252" s="47">
        <v>5.4938269999999996</v>
      </c>
      <c r="H1252" s="73">
        <v>4.7657259999999999</v>
      </c>
      <c r="I1252" s="73">
        <v>471700</v>
      </c>
    </row>
    <row r="1253" spans="1:9" x14ac:dyDescent="0.3">
      <c r="A1253" s="72" t="str">
        <f t="shared" si="47"/>
        <v>1997</v>
      </c>
      <c r="B1253" s="72" t="str">
        <f t="shared" si="48"/>
        <v>Aug</v>
      </c>
      <c r="C1253" s="74">
        <v>35671</v>
      </c>
      <c r="D1253" s="47">
        <v>5.4814819999999997</v>
      </c>
      <c r="E1253" s="47">
        <v>5.5308640000000002</v>
      </c>
      <c r="F1253" s="47">
        <v>5.4567899999999998</v>
      </c>
      <c r="G1253" s="47">
        <v>5.4567899999999998</v>
      </c>
      <c r="H1253" s="73">
        <v>4.7335969999999996</v>
      </c>
      <c r="I1253" s="73">
        <v>83200</v>
      </c>
    </row>
    <row r="1254" spans="1:9" x14ac:dyDescent="0.3">
      <c r="A1254" s="72" t="str">
        <f t="shared" si="47"/>
        <v>1997</v>
      </c>
      <c r="B1254" s="72" t="str">
        <f t="shared" si="48"/>
        <v>Sep</v>
      </c>
      <c r="C1254" s="74">
        <v>35675</v>
      </c>
      <c r="D1254" s="47">
        <v>5.5061730000000004</v>
      </c>
      <c r="E1254" s="47">
        <v>5.580247</v>
      </c>
      <c r="F1254" s="47">
        <v>5.4567899999999998</v>
      </c>
      <c r="G1254" s="47">
        <v>5.555555</v>
      </c>
      <c r="H1254" s="73">
        <v>4.8192729999999999</v>
      </c>
      <c r="I1254" s="73">
        <v>1093500</v>
      </c>
    </row>
    <row r="1255" spans="1:9" x14ac:dyDescent="0.3">
      <c r="A1255" s="72" t="str">
        <f t="shared" si="47"/>
        <v>1997</v>
      </c>
      <c r="B1255" s="72" t="str">
        <f t="shared" si="48"/>
        <v>Sep</v>
      </c>
      <c r="C1255" s="74">
        <v>35676</v>
      </c>
      <c r="D1255" s="47">
        <v>5.555555</v>
      </c>
      <c r="E1255" s="47">
        <v>5.580247</v>
      </c>
      <c r="F1255" s="47">
        <v>5.5061730000000004</v>
      </c>
      <c r="G1255" s="47">
        <v>5.5308640000000002</v>
      </c>
      <c r="H1255" s="73">
        <v>4.7978540000000001</v>
      </c>
      <c r="I1255" s="73">
        <v>783600</v>
      </c>
    </row>
    <row r="1256" spans="1:9" x14ac:dyDescent="0.3">
      <c r="A1256" s="72" t="str">
        <f t="shared" si="47"/>
        <v>1997</v>
      </c>
      <c r="B1256" s="72" t="str">
        <f t="shared" si="48"/>
        <v>Sep</v>
      </c>
      <c r="C1256" s="74">
        <v>35677</v>
      </c>
      <c r="D1256" s="47">
        <v>5.5432100000000002</v>
      </c>
      <c r="E1256" s="47">
        <v>5.555555</v>
      </c>
      <c r="F1256" s="47">
        <v>5.4567899999999998</v>
      </c>
      <c r="G1256" s="47">
        <v>5.4814819999999997</v>
      </c>
      <c r="H1256" s="73">
        <v>4.7550160000000004</v>
      </c>
      <c r="I1256" s="73">
        <v>603400</v>
      </c>
    </row>
    <row r="1257" spans="1:9" x14ac:dyDescent="0.3">
      <c r="A1257" s="72" t="str">
        <f t="shared" si="47"/>
        <v>1997</v>
      </c>
      <c r="B1257" s="72" t="str">
        <f t="shared" si="48"/>
        <v>Sep</v>
      </c>
      <c r="C1257" s="74">
        <v>35678</v>
      </c>
      <c r="D1257" s="47">
        <v>5.4814819999999997</v>
      </c>
      <c r="E1257" s="47">
        <v>5.5308640000000002</v>
      </c>
      <c r="F1257" s="47">
        <v>5.4567899999999998</v>
      </c>
      <c r="G1257" s="47">
        <v>5.4691359999999998</v>
      </c>
      <c r="H1257" s="73">
        <v>4.7443070000000001</v>
      </c>
      <c r="I1257" s="73">
        <v>232800</v>
      </c>
    </row>
    <row r="1258" spans="1:9" x14ac:dyDescent="0.3">
      <c r="A1258" s="72" t="str">
        <f t="shared" si="47"/>
        <v>1997</v>
      </c>
      <c r="B1258" s="72" t="str">
        <f t="shared" si="48"/>
        <v>Sep</v>
      </c>
      <c r="C1258" s="74">
        <v>35681</v>
      </c>
      <c r="D1258" s="47">
        <v>5.4567899999999998</v>
      </c>
      <c r="E1258" s="47">
        <v>5.5308640000000002</v>
      </c>
      <c r="F1258" s="47">
        <v>5.4567899999999998</v>
      </c>
      <c r="G1258" s="47">
        <v>5.4814819999999997</v>
      </c>
      <c r="H1258" s="73">
        <v>4.7550160000000004</v>
      </c>
      <c r="I1258" s="73">
        <v>113400</v>
      </c>
    </row>
    <row r="1259" spans="1:9" x14ac:dyDescent="0.3">
      <c r="A1259" s="72" t="str">
        <f t="shared" si="47"/>
        <v>1997</v>
      </c>
      <c r="B1259" s="72" t="str">
        <f t="shared" si="48"/>
        <v>Sep</v>
      </c>
      <c r="C1259" s="74">
        <v>35682</v>
      </c>
      <c r="D1259" s="47">
        <v>5.4567899999999998</v>
      </c>
      <c r="E1259" s="47">
        <v>5.5308640000000002</v>
      </c>
      <c r="F1259" s="47">
        <v>5.4567899999999998</v>
      </c>
      <c r="G1259" s="47">
        <v>5.4814819999999997</v>
      </c>
      <c r="H1259" s="73">
        <v>4.7550160000000004</v>
      </c>
      <c r="I1259" s="73">
        <v>100500</v>
      </c>
    </row>
    <row r="1260" spans="1:9" x14ac:dyDescent="0.3">
      <c r="A1260" s="72" t="str">
        <f t="shared" si="47"/>
        <v>1997</v>
      </c>
      <c r="B1260" s="72" t="str">
        <f t="shared" si="48"/>
        <v>Sep</v>
      </c>
      <c r="C1260" s="74">
        <v>35683</v>
      </c>
      <c r="D1260" s="47">
        <v>5.4814819999999997</v>
      </c>
      <c r="E1260" s="47">
        <v>5.6049389999999999</v>
      </c>
      <c r="F1260" s="47">
        <v>5.2345680000000003</v>
      </c>
      <c r="G1260" s="47">
        <v>5.3333329999999997</v>
      </c>
      <c r="H1260" s="73">
        <v>4.6265029999999996</v>
      </c>
      <c r="I1260" s="73">
        <v>867600</v>
      </c>
    </row>
    <row r="1261" spans="1:9" x14ac:dyDescent="0.3">
      <c r="A1261" s="72" t="str">
        <f t="shared" si="47"/>
        <v>1997</v>
      </c>
      <c r="B1261" s="72" t="str">
        <f t="shared" si="48"/>
        <v>Sep</v>
      </c>
      <c r="C1261" s="74">
        <v>35684</v>
      </c>
      <c r="D1261" s="47">
        <v>5.2839510000000001</v>
      </c>
      <c r="E1261" s="47">
        <v>5.3827160000000003</v>
      </c>
      <c r="F1261" s="47">
        <v>5.2839510000000001</v>
      </c>
      <c r="G1261" s="47">
        <v>5.3086419999999999</v>
      </c>
      <c r="H1261" s="73">
        <v>4.6050829999999996</v>
      </c>
      <c r="I1261" s="73">
        <v>256000</v>
      </c>
    </row>
    <row r="1262" spans="1:9" x14ac:dyDescent="0.3">
      <c r="A1262" s="72" t="str">
        <f t="shared" si="47"/>
        <v>1997</v>
      </c>
      <c r="B1262" s="72" t="str">
        <f t="shared" si="48"/>
        <v>Sep</v>
      </c>
      <c r="C1262" s="74">
        <v>35685</v>
      </c>
      <c r="D1262" s="47">
        <v>5.3827160000000003</v>
      </c>
      <c r="E1262" s="47">
        <v>5.5061730000000004</v>
      </c>
      <c r="F1262" s="47">
        <v>5.2839510000000001</v>
      </c>
      <c r="G1262" s="47">
        <v>5.4814819999999997</v>
      </c>
      <c r="H1262" s="73">
        <v>4.7550160000000004</v>
      </c>
      <c r="I1262" s="73">
        <v>312000</v>
      </c>
    </row>
    <row r="1263" spans="1:9" x14ac:dyDescent="0.3">
      <c r="A1263" s="72" t="str">
        <f t="shared" si="47"/>
        <v>1997</v>
      </c>
      <c r="B1263" s="72" t="str">
        <f t="shared" si="48"/>
        <v>Sep</v>
      </c>
      <c r="C1263" s="74">
        <v>35688</v>
      </c>
      <c r="D1263" s="47">
        <v>5.4814819999999997</v>
      </c>
      <c r="E1263" s="47">
        <v>5.555555</v>
      </c>
      <c r="F1263" s="47">
        <v>5.4567899999999998</v>
      </c>
      <c r="G1263" s="47">
        <v>5.5308640000000002</v>
      </c>
      <c r="H1263" s="73">
        <v>4.7978540000000001</v>
      </c>
      <c r="I1263" s="73">
        <v>573900</v>
      </c>
    </row>
    <row r="1264" spans="1:9" x14ac:dyDescent="0.3">
      <c r="A1264" s="72" t="str">
        <f t="shared" si="47"/>
        <v>1997</v>
      </c>
      <c r="B1264" s="72" t="str">
        <f t="shared" si="48"/>
        <v>Sep</v>
      </c>
      <c r="C1264" s="74">
        <v>35689</v>
      </c>
      <c r="D1264" s="47">
        <v>5.5308640000000002</v>
      </c>
      <c r="E1264" s="47">
        <v>5.5308640000000002</v>
      </c>
      <c r="F1264" s="47">
        <v>5.5061730000000004</v>
      </c>
      <c r="G1264" s="47">
        <v>5.5308640000000002</v>
      </c>
      <c r="H1264" s="73">
        <v>4.7978540000000001</v>
      </c>
      <c r="I1264" s="73">
        <v>577300</v>
      </c>
    </row>
    <row r="1265" spans="1:9" x14ac:dyDescent="0.3">
      <c r="A1265" s="72" t="str">
        <f t="shared" si="47"/>
        <v>1997</v>
      </c>
      <c r="B1265" s="72" t="str">
        <f t="shared" si="48"/>
        <v>Sep</v>
      </c>
      <c r="C1265" s="74">
        <v>35690</v>
      </c>
      <c r="D1265" s="47">
        <v>5.5061730000000004</v>
      </c>
      <c r="E1265" s="47">
        <v>5.580247</v>
      </c>
      <c r="F1265" s="47">
        <v>5.5061730000000004</v>
      </c>
      <c r="G1265" s="47">
        <v>5.5185180000000003</v>
      </c>
      <c r="H1265" s="73">
        <v>4.7871449999999998</v>
      </c>
      <c r="I1265" s="73">
        <v>328000</v>
      </c>
    </row>
    <row r="1266" spans="1:9" x14ac:dyDescent="0.3">
      <c r="A1266" s="72" t="str">
        <f t="shared" si="47"/>
        <v>1997</v>
      </c>
      <c r="B1266" s="72" t="str">
        <f t="shared" si="48"/>
        <v>Sep</v>
      </c>
      <c r="C1266" s="74">
        <v>35691</v>
      </c>
      <c r="D1266" s="47">
        <v>5.5061730000000004</v>
      </c>
      <c r="E1266" s="47">
        <v>5.5308640000000002</v>
      </c>
      <c r="F1266" s="47">
        <v>5.5061730000000004</v>
      </c>
      <c r="G1266" s="47">
        <v>5.5061730000000004</v>
      </c>
      <c r="H1266" s="73">
        <v>4.7764350000000002</v>
      </c>
      <c r="I1266" s="73">
        <v>27600</v>
      </c>
    </row>
    <row r="1267" spans="1:9" x14ac:dyDescent="0.3">
      <c r="A1267" s="72" t="str">
        <f t="shared" si="47"/>
        <v>1997</v>
      </c>
      <c r="B1267" s="72" t="str">
        <f t="shared" si="48"/>
        <v>Sep</v>
      </c>
      <c r="C1267" s="74">
        <v>35692</v>
      </c>
      <c r="D1267" s="47">
        <v>5.5061730000000004</v>
      </c>
      <c r="E1267" s="47">
        <v>5.580247</v>
      </c>
      <c r="F1267" s="47">
        <v>5.5061730000000004</v>
      </c>
      <c r="G1267" s="47">
        <v>5.555555</v>
      </c>
      <c r="H1267" s="73">
        <v>4.8192729999999999</v>
      </c>
      <c r="I1267" s="73">
        <v>325900</v>
      </c>
    </row>
    <row r="1268" spans="1:9" x14ac:dyDescent="0.3">
      <c r="A1268" s="72" t="str">
        <f t="shared" si="47"/>
        <v>1997</v>
      </c>
      <c r="B1268" s="72" t="str">
        <f t="shared" si="48"/>
        <v>Sep</v>
      </c>
      <c r="C1268" s="74">
        <v>35695</v>
      </c>
      <c r="D1268" s="47">
        <v>5.580247</v>
      </c>
      <c r="E1268" s="47">
        <v>5.580247</v>
      </c>
      <c r="F1268" s="47">
        <v>5.5061730000000004</v>
      </c>
      <c r="G1268" s="47">
        <v>5.5308640000000002</v>
      </c>
      <c r="H1268" s="73">
        <v>4.7978540000000001</v>
      </c>
      <c r="I1268" s="73">
        <v>490000</v>
      </c>
    </row>
    <row r="1269" spans="1:9" x14ac:dyDescent="0.3">
      <c r="A1269" s="72" t="str">
        <f t="shared" si="47"/>
        <v>1997</v>
      </c>
      <c r="B1269" s="72" t="str">
        <f t="shared" si="48"/>
        <v>Sep</v>
      </c>
      <c r="C1269" s="74">
        <v>35696</v>
      </c>
      <c r="D1269" s="47">
        <v>5.580247</v>
      </c>
      <c r="E1269" s="47">
        <v>5.580247</v>
      </c>
      <c r="F1269" s="47">
        <v>5.2839510000000001</v>
      </c>
      <c r="G1269" s="47">
        <v>5.3827160000000003</v>
      </c>
      <c r="H1269" s="73">
        <v>4.6693410000000002</v>
      </c>
      <c r="I1269" s="73">
        <v>621900</v>
      </c>
    </row>
    <row r="1270" spans="1:9" x14ac:dyDescent="0.3">
      <c r="A1270" s="72" t="str">
        <f t="shared" si="47"/>
        <v>1997</v>
      </c>
      <c r="B1270" s="72" t="str">
        <f t="shared" si="48"/>
        <v>Sep</v>
      </c>
      <c r="C1270" s="74">
        <v>35697</v>
      </c>
      <c r="D1270" s="47">
        <v>5.3580249999999996</v>
      </c>
      <c r="E1270" s="47">
        <v>5.432099</v>
      </c>
      <c r="F1270" s="47">
        <v>5.3580249999999996</v>
      </c>
      <c r="G1270" s="47">
        <v>5.3580249999999996</v>
      </c>
      <c r="H1270" s="73">
        <v>4.6479220000000003</v>
      </c>
      <c r="I1270" s="73">
        <v>212500</v>
      </c>
    </row>
    <row r="1271" spans="1:9" x14ac:dyDescent="0.3">
      <c r="A1271" s="72" t="str">
        <f t="shared" si="47"/>
        <v>1997</v>
      </c>
      <c r="B1271" s="72" t="str">
        <f t="shared" si="48"/>
        <v>Sep</v>
      </c>
      <c r="C1271" s="74">
        <v>35698</v>
      </c>
      <c r="D1271" s="47">
        <v>5.3333329999999997</v>
      </c>
      <c r="E1271" s="47">
        <v>5.3827160000000003</v>
      </c>
      <c r="F1271" s="47">
        <v>5.2345680000000003</v>
      </c>
      <c r="G1271" s="47">
        <v>5.2839510000000001</v>
      </c>
      <c r="H1271" s="73">
        <v>4.5836639999999997</v>
      </c>
      <c r="I1271" s="73">
        <v>182200</v>
      </c>
    </row>
    <row r="1272" spans="1:9" x14ac:dyDescent="0.3">
      <c r="A1272" s="72" t="str">
        <f t="shared" si="47"/>
        <v>1997</v>
      </c>
      <c r="B1272" s="72" t="str">
        <f t="shared" si="48"/>
        <v>Sep</v>
      </c>
      <c r="C1272" s="74">
        <v>35699</v>
      </c>
      <c r="D1272" s="47">
        <v>5.2345680000000003</v>
      </c>
      <c r="E1272" s="47">
        <v>5.3333329999999997</v>
      </c>
      <c r="F1272" s="47">
        <v>5.2345680000000003</v>
      </c>
      <c r="G1272" s="47">
        <v>5.2839510000000001</v>
      </c>
      <c r="H1272" s="73">
        <v>4.5836639999999997</v>
      </c>
      <c r="I1272" s="73">
        <v>235000</v>
      </c>
    </row>
    <row r="1273" spans="1:9" x14ac:dyDescent="0.3">
      <c r="A1273" s="72" t="str">
        <f t="shared" si="47"/>
        <v>1997</v>
      </c>
      <c r="B1273" s="72" t="str">
        <f t="shared" si="48"/>
        <v>Sep</v>
      </c>
      <c r="C1273" s="74">
        <v>35702</v>
      </c>
      <c r="D1273" s="47">
        <v>5.2592590000000001</v>
      </c>
      <c r="E1273" s="47">
        <v>5.3580249999999996</v>
      </c>
      <c r="F1273" s="47">
        <v>5.2098769999999996</v>
      </c>
      <c r="G1273" s="47">
        <v>5.3333329999999997</v>
      </c>
      <c r="H1273" s="73">
        <v>4.6265029999999996</v>
      </c>
      <c r="I1273" s="73">
        <v>282700</v>
      </c>
    </row>
    <row r="1274" spans="1:9" x14ac:dyDescent="0.3">
      <c r="A1274" s="72" t="str">
        <f t="shared" si="47"/>
        <v>1997</v>
      </c>
      <c r="B1274" s="72" t="str">
        <f t="shared" si="48"/>
        <v>Sep</v>
      </c>
      <c r="C1274" s="74">
        <v>35703</v>
      </c>
      <c r="D1274" s="47">
        <v>5.3333329999999997</v>
      </c>
      <c r="E1274" s="47">
        <v>5.4814819999999997</v>
      </c>
      <c r="F1274" s="47">
        <v>5.3333329999999997</v>
      </c>
      <c r="G1274" s="47">
        <v>5.444445</v>
      </c>
      <c r="H1274" s="73">
        <v>4.7228880000000002</v>
      </c>
      <c r="I1274" s="73">
        <v>415900</v>
      </c>
    </row>
    <row r="1275" spans="1:9" x14ac:dyDescent="0.3">
      <c r="A1275" s="72" t="str">
        <f t="shared" si="47"/>
        <v>1997</v>
      </c>
      <c r="B1275" s="72" t="str">
        <f t="shared" si="48"/>
        <v>Oct</v>
      </c>
      <c r="C1275" s="74">
        <v>35704</v>
      </c>
      <c r="D1275" s="47">
        <v>5.4382720000000004</v>
      </c>
      <c r="E1275" s="47">
        <v>5.555555</v>
      </c>
      <c r="F1275" s="47">
        <v>5.432099</v>
      </c>
      <c r="G1275" s="47">
        <v>5.4814819999999997</v>
      </c>
      <c r="H1275" s="73">
        <v>4.7550160000000004</v>
      </c>
      <c r="I1275" s="73">
        <v>322200</v>
      </c>
    </row>
    <row r="1276" spans="1:9" x14ac:dyDescent="0.3">
      <c r="A1276" s="72" t="str">
        <f t="shared" si="47"/>
        <v>1997</v>
      </c>
      <c r="B1276" s="72" t="str">
        <f t="shared" si="48"/>
        <v>Oct</v>
      </c>
      <c r="C1276" s="74">
        <v>35705</v>
      </c>
      <c r="D1276" s="47">
        <v>5.4814819999999997</v>
      </c>
      <c r="E1276" s="47">
        <v>5.6296299999999997</v>
      </c>
      <c r="F1276" s="47">
        <v>5.4814819999999997</v>
      </c>
      <c r="G1276" s="47">
        <v>5.5308640000000002</v>
      </c>
      <c r="H1276" s="73">
        <v>4.7978540000000001</v>
      </c>
      <c r="I1276" s="73">
        <v>685800</v>
      </c>
    </row>
    <row r="1277" spans="1:9" x14ac:dyDescent="0.3">
      <c r="A1277" s="72" t="str">
        <f t="shared" si="47"/>
        <v>1997</v>
      </c>
      <c r="B1277" s="72" t="str">
        <f t="shared" si="48"/>
        <v>Oct</v>
      </c>
      <c r="C1277" s="74">
        <v>35706</v>
      </c>
      <c r="D1277" s="47">
        <v>5.6049389999999999</v>
      </c>
      <c r="E1277" s="47">
        <v>5.6049389999999999</v>
      </c>
      <c r="F1277" s="47">
        <v>5.5061730000000004</v>
      </c>
      <c r="G1277" s="47">
        <v>5.5308640000000002</v>
      </c>
      <c r="H1277" s="73">
        <v>4.7978540000000001</v>
      </c>
      <c r="I1277" s="73">
        <v>205800</v>
      </c>
    </row>
    <row r="1278" spans="1:9" x14ac:dyDescent="0.3">
      <c r="A1278" s="72" t="str">
        <f t="shared" si="47"/>
        <v>1997</v>
      </c>
      <c r="B1278" s="72" t="str">
        <f t="shared" si="48"/>
        <v>Oct</v>
      </c>
      <c r="C1278" s="74">
        <v>35709</v>
      </c>
      <c r="D1278" s="47">
        <v>5.5061730000000004</v>
      </c>
      <c r="E1278" s="47">
        <v>5.5308640000000002</v>
      </c>
      <c r="F1278" s="47">
        <v>5.419753</v>
      </c>
      <c r="G1278" s="47">
        <v>5.419753</v>
      </c>
      <c r="H1278" s="73">
        <v>4.7014690000000003</v>
      </c>
      <c r="I1278" s="73">
        <v>180100</v>
      </c>
    </row>
    <row r="1279" spans="1:9" x14ac:dyDescent="0.3">
      <c r="A1279" s="72" t="str">
        <f t="shared" si="47"/>
        <v>1997</v>
      </c>
      <c r="B1279" s="72" t="str">
        <f t="shared" si="48"/>
        <v>Oct</v>
      </c>
      <c r="C1279" s="74">
        <v>35710</v>
      </c>
      <c r="D1279" s="47">
        <v>5.4567899999999998</v>
      </c>
      <c r="E1279" s="47">
        <v>5.4567899999999998</v>
      </c>
      <c r="F1279" s="47">
        <v>5.419753</v>
      </c>
      <c r="G1279" s="47">
        <v>5.4567899999999998</v>
      </c>
      <c r="H1279" s="73">
        <v>4.7335969999999996</v>
      </c>
      <c r="I1279" s="73">
        <v>40600</v>
      </c>
    </row>
    <row r="1280" spans="1:9" x14ac:dyDescent="0.3">
      <c r="A1280" s="72" t="str">
        <f t="shared" si="47"/>
        <v>1997</v>
      </c>
      <c r="B1280" s="72" t="str">
        <f t="shared" si="48"/>
        <v>Oct</v>
      </c>
      <c r="C1280" s="74">
        <v>35711</v>
      </c>
      <c r="D1280" s="47">
        <v>5.4814819999999997</v>
      </c>
      <c r="E1280" s="47">
        <v>5.4814819999999997</v>
      </c>
      <c r="F1280" s="47">
        <v>5.4074070000000001</v>
      </c>
      <c r="G1280" s="47">
        <v>5.4814819999999997</v>
      </c>
      <c r="H1280" s="73">
        <v>4.7550160000000004</v>
      </c>
      <c r="I1280" s="73">
        <v>35700</v>
      </c>
    </row>
    <row r="1281" spans="1:9" x14ac:dyDescent="0.3">
      <c r="A1281" s="72" t="str">
        <f t="shared" si="47"/>
        <v>1997</v>
      </c>
      <c r="B1281" s="72" t="str">
        <f t="shared" si="48"/>
        <v>Oct</v>
      </c>
      <c r="C1281" s="74">
        <v>35712</v>
      </c>
      <c r="D1281" s="47">
        <v>5.4074070000000001</v>
      </c>
      <c r="E1281" s="47">
        <v>5.5432100000000002</v>
      </c>
      <c r="F1281" s="47">
        <v>5.4074070000000001</v>
      </c>
      <c r="G1281" s="47">
        <v>5.5061730000000004</v>
      </c>
      <c r="H1281" s="73">
        <v>4.7764350000000002</v>
      </c>
      <c r="I1281" s="73">
        <v>309700</v>
      </c>
    </row>
    <row r="1282" spans="1:9" x14ac:dyDescent="0.3">
      <c r="A1282" s="72" t="str">
        <f t="shared" si="47"/>
        <v>1997</v>
      </c>
      <c r="B1282" s="72" t="str">
        <f t="shared" si="48"/>
        <v>Oct</v>
      </c>
      <c r="C1282" s="74">
        <v>35713</v>
      </c>
      <c r="D1282" s="47">
        <v>5.555555</v>
      </c>
      <c r="E1282" s="47">
        <v>5.555555</v>
      </c>
      <c r="F1282" s="47">
        <v>5.4567899999999998</v>
      </c>
      <c r="G1282" s="47">
        <v>5.5308640000000002</v>
      </c>
      <c r="H1282" s="73">
        <v>4.7978540000000001</v>
      </c>
      <c r="I1282" s="73">
        <v>239800</v>
      </c>
    </row>
    <row r="1283" spans="1:9" x14ac:dyDescent="0.3">
      <c r="A1283" s="72" t="str">
        <f t="shared" ref="A1283:A1346" si="49">TEXT(C1283,"YYYY")</f>
        <v>1997</v>
      </c>
      <c r="B1283" s="72" t="str">
        <f t="shared" ref="B1283:B1346" si="50">TEXT(C1283,"MMM")</f>
        <v>Oct</v>
      </c>
      <c r="C1283" s="74">
        <v>35716</v>
      </c>
      <c r="D1283" s="47">
        <v>5.5308640000000002</v>
      </c>
      <c r="E1283" s="47">
        <v>5.555555</v>
      </c>
      <c r="F1283" s="47">
        <v>5.4567899999999998</v>
      </c>
      <c r="G1283" s="47">
        <v>5.5308640000000002</v>
      </c>
      <c r="H1283" s="73">
        <v>4.7978540000000001</v>
      </c>
      <c r="I1283" s="73">
        <v>139000</v>
      </c>
    </row>
    <row r="1284" spans="1:9" x14ac:dyDescent="0.3">
      <c r="A1284" s="72" t="str">
        <f t="shared" si="49"/>
        <v>1997</v>
      </c>
      <c r="B1284" s="72" t="str">
        <f t="shared" si="50"/>
        <v>Oct</v>
      </c>
      <c r="C1284" s="74">
        <v>35717</v>
      </c>
      <c r="D1284" s="47">
        <v>5.555555</v>
      </c>
      <c r="E1284" s="47">
        <v>5.580247</v>
      </c>
      <c r="F1284" s="47">
        <v>5.5061730000000004</v>
      </c>
      <c r="G1284" s="47">
        <v>5.567901</v>
      </c>
      <c r="H1284" s="73">
        <v>4.8299810000000001</v>
      </c>
      <c r="I1284" s="73">
        <v>27100</v>
      </c>
    </row>
    <row r="1285" spans="1:9" x14ac:dyDescent="0.3">
      <c r="A1285" s="72" t="str">
        <f t="shared" si="49"/>
        <v>1997</v>
      </c>
      <c r="B1285" s="72" t="str">
        <f t="shared" si="50"/>
        <v>Oct</v>
      </c>
      <c r="C1285" s="74">
        <v>35718</v>
      </c>
      <c r="D1285" s="47">
        <v>5.580247</v>
      </c>
      <c r="E1285" s="47">
        <v>5.580247</v>
      </c>
      <c r="F1285" s="47">
        <v>5.3086419999999999</v>
      </c>
      <c r="G1285" s="47">
        <v>5.3333329999999997</v>
      </c>
      <c r="H1285" s="73">
        <v>4.6265029999999996</v>
      </c>
      <c r="I1285" s="73">
        <v>341100</v>
      </c>
    </row>
    <row r="1286" spans="1:9" x14ac:dyDescent="0.3">
      <c r="A1286" s="72" t="str">
        <f t="shared" si="49"/>
        <v>1997</v>
      </c>
      <c r="B1286" s="72" t="str">
        <f t="shared" si="50"/>
        <v>Oct</v>
      </c>
      <c r="C1286" s="74">
        <v>35719</v>
      </c>
      <c r="D1286" s="47">
        <v>5.3086419999999999</v>
      </c>
      <c r="E1286" s="47">
        <v>5.3333329999999997</v>
      </c>
      <c r="F1286" s="47">
        <v>5.3086419999999999</v>
      </c>
      <c r="G1286" s="47">
        <v>5.3209879999999998</v>
      </c>
      <c r="H1286" s="73">
        <v>4.6157919999999999</v>
      </c>
      <c r="I1286" s="73">
        <v>163300</v>
      </c>
    </row>
    <row r="1287" spans="1:9" x14ac:dyDescent="0.3">
      <c r="A1287" s="72" t="str">
        <f t="shared" si="49"/>
        <v>1997</v>
      </c>
      <c r="B1287" s="72" t="str">
        <f t="shared" si="50"/>
        <v>Oct</v>
      </c>
      <c r="C1287" s="74">
        <v>35720</v>
      </c>
      <c r="D1287" s="47">
        <v>5.3086419999999999</v>
      </c>
      <c r="E1287" s="47">
        <v>5.3333329999999997</v>
      </c>
      <c r="F1287" s="47">
        <v>4.7901230000000004</v>
      </c>
      <c r="G1287" s="47">
        <v>4.9629630000000002</v>
      </c>
      <c r="H1287" s="73">
        <v>4.3052169999999998</v>
      </c>
      <c r="I1287" s="73">
        <v>882100</v>
      </c>
    </row>
    <row r="1288" spans="1:9" x14ac:dyDescent="0.3">
      <c r="A1288" s="72" t="str">
        <f t="shared" si="49"/>
        <v>1997</v>
      </c>
      <c r="B1288" s="72" t="str">
        <f t="shared" si="50"/>
        <v>Oct</v>
      </c>
      <c r="C1288" s="74">
        <v>35723</v>
      </c>
      <c r="D1288" s="47">
        <v>5.0370369999999998</v>
      </c>
      <c r="E1288" s="47">
        <v>5.2098769999999996</v>
      </c>
      <c r="F1288" s="47">
        <v>4.987654</v>
      </c>
      <c r="G1288" s="47">
        <v>5.1728399999999999</v>
      </c>
      <c r="H1288" s="73">
        <v>4.4872779999999999</v>
      </c>
      <c r="I1288" s="73">
        <v>511600</v>
      </c>
    </row>
    <row r="1289" spans="1:9" x14ac:dyDescent="0.3">
      <c r="A1289" s="72" t="str">
        <f t="shared" si="49"/>
        <v>1997</v>
      </c>
      <c r="B1289" s="72" t="str">
        <f t="shared" si="50"/>
        <v>Oct</v>
      </c>
      <c r="C1289" s="74">
        <v>35724</v>
      </c>
      <c r="D1289" s="47">
        <v>5.2345680000000003</v>
      </c>
      <c r="E1289" s="47">
        <v>5.2839510000000001</v>
      </c>
      <c r="F1289" s="47">
        <v>5.135802</v>
      </c>
      <c r="G1289" s="47">
        <v>5.1975309999999997</v>
      </c>
      <c r="H1289" s="73">
        <v>4.5086979999999999</v>
      </c>
      <c r="I1289" s="73">
        <v>222900</v>
      </c>
    </row>
    <row r="1290" spans="1:9" x14ac:dyDescent="0.3">
      <c r="A1290" s="72" t="str">
        <f t="shared" si="49"/>
        <v>1997</v>
      </c>
      <c r="B1290" s="72" t="str">
        <f t="shared" si="50"/>
        <v>Oct</v>
      </c>
      <c r="C1290" s="74">
        <v>35725</v>
      </c>
      <c r="D1290" s="47">
        <v>5.2098769999999996</v>
      </c>
      <c r="E1290" s="47">
        <v>5.2345680000000003</v>
      </c>
      <c r="F1290" s="47">
        <v>4.9382720000000004</v>
      </c>
      <c r="G1290" s="47">
        <v>5.0617279999999996</v>
      </c>
      <c r="H1290" s="73">
        <v>4.3908940000000003</v>
      </c>
      <c r="I1290" s="73">
        <v>549600</v>
      </c>
    </row>
    <row r="1291" spans="1:9" x14ac:dyDescent="0.3">
      <c r="A1291" s="72" t="str">
        <f t="shared" si="49"/>
        <v>1997</v>
      </c>
      <c r="B1291" s="72" t="str">
        <f t="shared" si="50"/>
        <v>Oct</v>
      </c>
      <c r="C1291" s="74">
        <v>35726</v>
      </c>
      <c r="D1291" s="47">
        <v>4.9629630000000002</v>
      </c>
      <c r="E1291" s="47">
        <v>5.0370369999999998</v>
      </c>
      <c r="F1291" s="47">
        <v>4.9135799999999996</v>
      </c>
      <c r="G1291" s="47">
        <v>4.987654</v>
      </c>
      <c r="H1291" s="73">
        <v>4.3266369999999998</v>
      </c>
      <c r="I1291" s="73">
        <v>114700</v>
      </c>
    </row>
    <row r="1292" spans="1:9" x14ac:dyDescent="0.3">
      <c r="A1292" s="72" t="str">
        <f t="shared" si="49"/>
        <v>1997</v>
      </c>
      <c r="B1292" s="72" t="str">
        <f t="shared" si="50"/>
        <v>Oct</v>
      </c>
      <c r="C1292" s="74">
        <v>35727</v>
      </c>
      <c r="D1292" s="47">
        <v>5.0370369999999998</v>
      </c>
      <c r="E1292" s="47">
        <v>5.9753080000000001</v>
      </c>
      <c r="F1292" s="47">
        <v>5.0308640000000002</v>
      </c>
      <c r="G1292" s="47">
        <v>5.7777779999999996</v>
      </c>
      <c r="H1292" s="73">
        <v>5.0120430000000002</v>
      </c>
      <c r="I1292" s="73">
        <v>5192100</v>
      </c>
    </row>
    <row r="1293" spans="1:9" x14ac:dyDescent="0.3">
      <c r="A1293" s="72" t="str">
        <f t="shared" si="49"/>
        <v>1997</v>
      </c>
      <c r="B1293" s="72" t="str">
        <f t="shared" si="50"/>
        <v>Oct</v>
      </c>
      <c r="C1293" s="74">
        <v>35730</v>
      </c>
      <c r="D1293" s="47">
        <v>5.7283949999999999</v>
      </c>
      <c r="E1293" s="47">
        <v>5.7530869999999998</v>
      </c>
      <c r="F1293" s="47">
        <v>5.432099</v>
      </c>
      <c r="G1293" s="47">
        <v>5.4814819999999997</v>
      </c>
      <c r="H1293" s="73">
        <v>4.7550160000000004</v>
      </c>
      <c r="I1293" s="73">
        <v>2184900</v>
      </c>
    </row>
    <row r="1294" spans="1:9" x14ac:dyDescent="0.3">
      <c r="A1294" s="72" t="str">
        <f t="shared" si="49"/>
        <v>1997</v>
      </c>
      <c r="B1294" s="72" t="str">
        <f t="shared" si="50"/>
        <v>Oct</v>
      </c>
      <c r="C1294" s="74">
        <v>35731</v>
      </c>
      <c r="D1294" s="47">
        <v>5.3086419999999999</v>
      </c>
      <c r="E1294" s="47">
        <v>5.7777779999999996</v>
      </c>
      <c r="F1294" s="47">
        <v>5.3086419999999999</v>
      </c>
      <c r="G1294" s="47">
        <v>5.6790120000000002</v>
      </c>
      <c r="H1294" s="73">
        <v>4.9263680000000001</v>
      </c>
      <c r="I1294" s="73">
        <v>1017400</v>
      </c>
    </row>
    <row r="1295" spans="1:9" x14ac:dyDescent="0.3">
      <c r="A1295" s="72" t="str">
        <f t="shared" si="49"/>
        <v>1997</v>
      </c>
      <c r="B1295" s="72" t="str">
        <f t="shared" si="50"/>
        <v>Oct</v>
      </c>
      <c r="C1295" s="74">
        <v>35732</v>
      </c>
      <c r="D1295" s="47">
        <v>5.7283949999999999</v>
      </c>
      <c r="E1295" s="47">
        <v>5.8518520000000001</v>
      </c>
      <c r="F1295" s="47">
        <v>5.6296299999999997</v>
      </c>
      <c r="G1295" s="47">
        <v>5.7160489999999999</v>
      </c>
      <c r="H1295" s="73">
        <v>4.9584960000000002</v>
      </c>
      <c r="I1295" s="73">
        <v>910500</v>
      </c>
    </row>
    <row r="1296" spans="1:9" x14ac:dyDescent="0.3">
      <c r="A1296" s="72" t="str">
        <f t="shared" si="49"/>
        <v>1997</v>
      </c>
      <c r="B1296" s="72" t="str">
        <f t="shared" si="50"/>
        <v>Oct</v>
      </c>
      <c r="C1296" s="74">
        <v>35733</v>
      </c>
      <c r="D1296" s="47">
        <v>5.580247</v>
      </c>
      <c r="E1296" s="47">
        <v>5.9506170000000003</v>
      </c>
      <c r="F1296" s="47">
        <v>5.580247</v>
      </c>
      <c r="G1296" s="47">
        <v>5.9382720000000004</v>
      </c>
      <c r="H1296" s="73">
        <v>5.151268</v>
      </c>
      <c r="I1296" s="73">
        <v>1464300</v>
      </c>
    </row>
    <row r="1297" spans="1:9" x14ac:dyDescent="0.3">
      <c r="A1297" s="72" t="str">
        <f t="shared" si="49"/>
        <v>1997</v>
      </c>
      <c r="B1297" s="72" t="str">
        <f t="shared" si="50"/>
        <v>Oct</v>
      </c>
      <c r="C1297" s="74">
        <v>35734</v>
      </c>
      <c r="D1297" s="47">
        <v>5.9753080000000001</v>
      </c>
      <c r="E1297" s="47">
        <v>6.2222220000000004</v>
      </c>
      <c r="F1297" s="47">
        <v>5.9012349999999998</v>
      </c>
      <c r="G1297" s="47">
        <v>6.2222220000000004</v>
      </c>
      <c r="H1297" s="73">
        <v>5.3975840000000002</v>
      </c>
      <c r="I1297" s="73">
        <v>1612000</v>
      </c>
    </row>
    <row r="1298" spans="1:9" x14ac:dyDescent="0.3">
      <c r="A1298" s="72" t="str">
        <f t="shared" si="49"/>
        <v>1997</v>
      </c>
      <c r="B1298" s="72" t="str">
        <f t="shared" si="50"/>
        <v>Nov</v>
      </c>
      <c r="C1298" s="74">
        <v>35737</v>
      </c>
      <c r="D1298" s="47">
        <v>6.1975309999999997</v>
      </c>
      <c r="E1298" s="47">
        <v>6.7160489999999999</v>
      </c>
      <c r="F1298" s="47">
        <v>6.1234570000000001</v>
      </c>
      <c r="G1298" s="47">
        <v>6.6172839999999997</v>
      </c>
      <c r="H1298" s="73">
        <v>5.7402889999999998</v>
      </c>
      <c r="I1298" s="73">
        <v>2189800</v>
      </c>
    </row>
    <row r="1299" spans="1:9" x14ac:dyDescent="0.3">
      <c r="A1299" s="72" t="str">
        <f t="shared" si="49"/>
        <v>1997</v>
      </c>
      <c r="B1299" s="72" t="str">
        <f t="shared" si="50"/>
        <v>Nov</v>
      </c>
      <c r="C1299" s="74">
        <v>35738</v>
      </c>
      <c r="D1299" s="47">
        <v>6.567901</v>
      </c>
      <c r="E1299" s="47">
        <v>6.6666670000000003</v>
      </c>
      <c r="F1299" s="47">
        <v>6.3209879999999998</v>
      </c>
      <c r="G1299" s="47">
        <v>6.3456789999999996</v>
      </c>
      <c r="H1299" s="73">
        <v>5.5046809999999997</v>
      </c>
      <c r="I1299" s="73">
        <v>1595800</v>
      </c>
    </row>
    <row r="1300" spans="1:9" x14ac:dyDescent="0.3">
      <c r="A1300" s="72" t="str">
        <f t="shared" si="49"/>
        <v>1997</v>
      </c>
      <c r="B1300" s="72" t="str">
        <f t="shared" si="50"/>
        <v>Nov</v>
      </c>
      <c r="C1300" s="74">
        <v>35739</v>
      </c>
      <c r="D1300" s="47">
        <v>6.3209879999999998</v>
      </c>
      <c r="E1300" s="47">
        <v>6.3950610000000001</v>
      </c>
      <c r="F1300" s="47">
        <v>6.1481479999999999</v>
      </c>
      <c r="G1300" s="47">
        <v>6.2469130000000002</v>
      </c>
      <c r="H1300" s="73">
        <v>5.4190050000000003</v>
      </c>
      <c r="I1300" s="73">
        <v>614400</v>
      </c>
    </row>
    <row r="1301" spans="1:9" x14ac:dyDescent="0.3">
      <c r="A1301" s="72" t="str">
        <f t="shared" si="49"/>
        <v>1997</v>
      </c>
      <c r="B1301" s="72" t="str">
        <f t="shared" si="50"/>
        <v>Nov</v>
      </c>
      <c r="C1301" s="74">
        <v>35740</v>
      </c>
      <c r="D1301" s="47">
        <v>6.1481479999999999</v>
      </c>
      <c r="E1301" s="47">
        <v>6.2222220000000004</v>
      </c>
      <c r="F1301" s="47">
        <v>5.9753080000000001</v>
      </c>
      <c r="G1301" s="47">
        <v>5.9753080000000001</v>
      </c>
      <c r="H1301" s="73">
        <v>5.1833939999999998</v>
      </c>
      <c r="I1301" s="73">
        <v>322200</v>
      </c>
    </row>
    <row r="1302" spans="1:9" x14ac:dyDescent="0.3">
      <c r="A1302" s="72" t="str">
        <f t="shared" si="49"/>
        <v>1997</v>
      </c>
      <c r="B1302" s="72" t="str">
        <f t="shared" si="50"/>
        <v>Nov</v>
      </c>
      <c r="C1302" s="74">
        <v>35741</v>
      </c>
      <c r="D1302" s="47">
        <v>5.8765429999999999</v>
      </c>
      <c r="E1302" s="47">
        <v>6.0370369999999998</v>
      </c>
      <c r="F1302" s="47">
        <v>5.8271600000000001</v>
      </c>
      <c r="G1302" s="47">
        <v>5.9506170000000003</v>
      </c>
      <c r="H1302" s="73">
        <v>5.1619770000000003</v>
      </c>
      <c r="I1302" s="73">
        <v>540000</v>
      </c>
    </row>
    <row r="1303" spans="1:9" x14ac:dyDescent="0.3">
      <c r="A1303" s="72" t="str">
        <f t="shared" si="49"/>
        <v>1997</v>
      </c>
      <c r="B1303" s="72" t="str">
        <f t="shared" si="50"/>
        <v>Nov</v>
      </c>
      <c r="C1303" s="74">
        <v>35744</v>
      </c>
      <c r="D1303" s="47">
        <v>6.1975309999999997</v>
      </c>
      <c r="E1303" s="47">
        <v>6.1975309999999997</v>
      </c>
      <c r="F1303" s="47">
        <v>5.9753080000000001</v>
      </c>
      <c r="G1303" s="47">
        <v>5.9753080000000001</v>
      </c>
      <c r="H1303" s="73">
        <v>5.1833939999999998</v>
      </c>
      <c r="I1303" s="73">
        <v>495000</v>
      </c>
    </row>
    <row r="1304" spans="1:9" x14ac:dyDescent="0.3">
      <c r="A1304" s="72" t="str">
        <f t="shared" si="49"/>
        <v>1997</v>
      </c>
      <c r="B1304" s="72" t="str">
        <f t="shared" si="50"/>
        <v>Nov</v>
      </c>
      <c r="C1304" s="74">
        <v>35745</v>
      </c>
      <c r="D1304" s="47">
        <v>6.0246919999999999</v>
      </c>
      <c r="E1304" s="47">
        <v>6.0246919999999999</v>
      </c>
      <c r="F1304" s="47">
        <v>5.7530869999999998</v>
      </c>
      <c r="G1304" s="47">
        <v>5.8148150000000003</v>
      </c>
      <c r="H1304" s="73">
        <v>5.0441729999999998</v>
      </c>
      <c r="I1304" s="73">
        <v>414000</v>
      </c>
    </row>
    <row r="1305" spans="1:9" x14ac:dyDescent="0.3">
      <c r="A1305" s="72" t="str">
        <f t="shared" si="49"/>
        <v>1997</v>
      </c>
      <c r="B1305" s="72" t="str">
        <f t="shared" si="50"/>
        <v>Nov</v>
      </c>
      <c r="C1305" s="74">
        <v>35746</v>
      </c>
      <c r="D1305" s="47">
        <v>5.7530869999999998</v>
      </c>
      <c r="E1305" s="47">
        <v>5.8271600000000001</v>
      </c>
      <c r="F1305" s="47">
        <v>5.555555</v>
      </c>
      <c r="G1305" s="47">
        <v>5.6049389999999999</v>
      </c>
      <c r="H1305" s="73">
        <v>4.8621129999999999</v>
      </c>
      <c r="I1305" s="73">
        <v>386100</v>
      </c>
    </row>
    <row r="1306" spans="1:9" x14ac:dyDescent="0.3">
      <c r="A1306" s="72" t="str">
        <f t="shared" si="49"/>
        <v>1997</v>
      </c>
      <c r="B1306" s="72" t="str">
        <f t="shared" si="50"/>
        <v>Nov</v>
      </c>
      <c r="C1306" s="74">
        <v>35747</v>
      </c>
      <c r="D1306" s="47">
        <v>5.7037040000000001</v>
      </c>
      <c r="E1306" s="47">
        <v>5.7530869999999998</v>
      </c>
      <c r="F1306" s="47">
        <v>5.555555</v>
      </c>
      <c r="G1306" s="47">
        <v>5.7530869999999998</v>
      </c>
      <c r="H1306" s="73">
        <v>4.9906240000000004</v>
      </c>
      <c r="I1306" s="73">
        <v>584100</v>
      </c>
    </row>
    <row r="1307" spans="1:9" x14ac:dyDescent="0.3">
      <c r="A1307" s="72" t="str">
        <f t="shared" si="49"/>
        <v>1997</v>
      </c>
      <c r="B1307" s="72" t="str">
        <f t="shared" si="50"/>
        <v>Nov</v>
      </c>
      <c r="C1307" s="74">
        <v>35748</v>
      </c>
      <c r="D1307" s="47">
        <v>5.7283949999999999</v>
      </c>
      <c r="E1307" s="47">
        <v>5.7777779999999996</v>
      </c>
      <c r="F1307" s="47">
        <v>5.580247</v>
      </c>
      <c r="G1307" s="47">
        <v>5.6790120000000002</v>
      </c>
      <c r="H1307" s="73">
        <v>4.9263680000000001</v>
      </c>
      <c r="I1307" s="73">
        <v>291600</v>
      </c>
    </row>
    <row r="1308" spans="1:9" x14ac:dyDescent="0.3">
      <c r="A1308" s="72" t="str">
        <f t="shared" si="49"/>
        <v>1997</v>
      </c>
      <c r="B1308" s="72" t="str">
        <f t="shared" si="50"/>
        <v>Nov</v>
      </c>
      <c r="C1308" s="74">
        <v>35751</v>
      </c>
      <c r="D1308" s="47">
        <v>5.7037040000000001</v>
      </c>
      <c r="E1308" s="47">
        <v>5.7777779999999996</v>
      </c>
      <c r="F1308" s="47">
        <v>5.432099</v>
      </c>
      <c r="G1308" s="47">
        <v>5.4567899999999998</v>
      </c>
      <c r="H1308" s="73">
        <v>4.7335969999999996</v>
      </c>
      <c r="I1308" s="73">
        <v>1499800</v>
      </c>
    </row>
    <row r="1309" spans="1:9" x14ac:dyDescent="0.3">
      <c r="A1309" s="72" t="str">
        <f t="shared" si="49"/>
        <v>1997</v>
      </c>
      <c r="B1309" s="72" t="str">
        <f t="shared" si="50"/>
        <v>Nov</v>
      </c>
      <c r="C1309" s="74">
        <v>35752</v>
      </c>
      <c r="D1309" s="47">
        <v>5.4074070000000001</v>
      </c>
      <c r="E1309" s="47">
        <v>5.7777779999999996</v>
      </c>
      <c r="F1309" s="47">
        <v>5.3827160000000003</v>
      </c>
      <c r="G1309" s="47">
        <v>5.7530869999999998</v>
      </c>
      <c r="H1309" s="73">
        <v>4.9906240000000004</v>
      </c>
      <c r="I1309" s="73">
        <v>7178500</v>
      </c>
    </row>
    <row r="1310" spans="1:9" x14ac:dyDescent="0.3">
      <c r="A1310" s="72" t="str">
        <f t="shared" si="49"/>
        <v>1997</v>
      </c>
      <c r="B1310" s="72" t="str">
        <f t="shared" si="50"/>
        <v>Nov</v>
      </c>
      <c r="C1310" s="74">
        <v>35753</v>
      </c>
      <c r="D1310" s="47">
        <v>5.7530869999999998</v>
      </c>
      <c r="E1310" s="47">
        <v>5.9012349999999998</v>
      </c>
      <c r="F1310" s="47">
        <v>5.5061730000000004</v>
      </c>
      <c r="G1310" s="47">
        <v>5.6666670000000003</v>
      </c>
      <c r="H1310" s="73">
        <v>4.9156589999999998</v>
      </c>
      <c r="I1310" s="73">
        <v>3280500</v>
      </c>
    </row>
    <row r="1311" spans="1:9" x14ac:dyDescent="0.3">
      <c r="A1311" s="72" t="str">
        <f t="shared" si="49"/>
        <v>1997</v>
      </c>
      <c r="B1311" s="72" t="str">
        <f t="shared" si="50"/>
        <v>Nov</v>
      </c>
      <c r="C1311" s="74">
        <v>35754</v>
      </c>
      <c r="D1311" s="47">
        <v>5.7283949999999999</v>
      </c>
      <c r="E1311" s="47">
        <v>5.9259259999999996</v>
      </c>
      <c r="F1311" s="47">
        <v>5.6543210000000004</v>
      </c>
      <c r="G1311" s="47">
        <v>5.8271600000000001</v>
      </c>
      <c r="H1311" s="73">
        <v>5.0548830000000002</v>
      </c>
      <c r="I1311" s="73">
        <v>2106100</v>
      </c>
    </row>
    <row r="1312" spans="1:9" x14ac:dyDescent="0.3">
      <c r="A1312" s="72" t="str">
        <f t="shared" si="49"/>
        <v>1997</v>
      </c>
      <c r="B1312" s="72" t="str">
        <f t="shared" si="50"/>
        <v>Nov</v>
      </c>
      <c r="C1312" s="74">
        <v>35755</v>
      </c>
      <c r="D1312" s="47">
        <v>5.8765429999999999</v>
      </c>
      <c r="E1312" s="47">
        <v>5.9259259999999996</v>
      </c>
      <c r="F1312" s="47">
        <v>5.6790120000000002</v>
      </c>
      <c r="G1312" s="47">
        <v>5.7037040000000001</v>
      </c>
      <c r="H1312" s="73">
        <v>4.9477869999999999</v>
      </c>
      <c r="I1312" s="73">
        <v>904500</v>
      </c>
    </row>
    <row r="1313" spans="1:9" x14ac:dyDescent="0.3">
      <c r="A1313" s="72" t="str">
        <f t="shared" si="49"/>
        <v>1997</v>
      </c>
      <c r="B1313" s="72" t="str">
        <f t="shared" si="50"/>
        <v>Nov</v>
      </c>
      <c r="C1313" s="74">
        <v>35758</v>
      </c>
      <c r="D1313" s="47">
        <v>5.7530869999999998</v>
      </c>
      <c r="E1313" s="47">
        <v>5.7530869999999998</v>
      </c>
      <c r="F1313" s="47">
        <v>5.432099</v>
      </c>
      <c r="G1313" s="47">
        <v>5.4567899999999998</v>
      </c>
      <c r="H1313" s="73">
        <v>4.7335969999999996</v>
      </c>
      <c r="I1313" s="73">
        <v>1134900</v>
      </c>
    </row>
    <row r="1314" spans="1:9" x14ac:dyDescent="0.3">
      <c r="A1314" s="72" t="str">
        <f t="shared" si="49"/>
        <v>1997</v>
      </c>
      <c r="B1314" s="72" t="str">
        <f t="shared" si="50"/>
        <v>Nov</v>
      </c>
      <c r="C1314" s="74">
        <v>35759</v>
      </c>
      <c r="D1314" s="47">
        <v>5.4567899999999998</v>
      </c>
      <c r="E1314" s="47">
        <v>5.8271600000000001</v>
      </c>
      <c r="F1314" s="47">
        <v>5.4567899999999998</v>
      </c>
      <c r="G1314" s="47">
        <v>5.8271600000000001</v>
      </c>
      <c r="H1314" s="73">
        <v>5.0548830000000002</v>
      </c>
      <c r="I1314" s="73">
        <v>932800</v>
      </c>
    </row>
    <row r="1315" spans="1:9" x14ac:dyDescent="0.3">
      <c r="A1315" s="72" t="str">
        <f t="shared" si="49"/>
        <v>1997</v>
      </c>
      <c r="B1315" s="72" t="str">
        <f t="shared" si="50"/>
        <v>Nov</v>
      </c>
      <c r="C1315" s="74">
        <v>35760</v>
      </c>
      <c r="D1315" s="47">
        <v>5.8271600000000001</v>
      </c>
      <c r="E1315" s="47">
        <v>6.0987650000000002</v>
      </c>
      <c r="F1315" s="47">
        <v>5.8024690000000003</v>
      </c>
      <c r="G1315" s="47">
        <v>6</v>
      </c>
      <c r="H1315" s="73">
        <v>5.2048160000000001</v>
      </c>
      <c r="I1315" s="73">
        <v>1036000</v>
      </c>
    </row>
    <row r="1316" spans="1:9" x14ac:dyDescent="0.3">
      <c r="A1316" s="72" t="str">
        <f t="shared" si="49"/>
        <v>1997</v>
      </c>
      <c r="B1316" s="72" t="str">
        <f t="shared" si="50"/>
        <v>Nov</v>
      </c>
      <c r="C1316" s="74">
        <v>35762</v>
      </c>
      <c r="D1316" s="47">
        <v>5.9753080000000001</v>
      </c>
      <c r="E1316" s="47">
        <v>6.1234570000000001</v>
      </c>
      <c r="F1316" s="47">
        <v>5.9753080000000001</v>
      </c>
      <c r="G1316" s="47">
        <v>6.0740740000000004</v>
      </c>
      <c r="H1316" s="73">
        <v>5.2690729999999997</v>
      </c>
      <c r="I1316" s="73">
        <v>122400</v>
      </c>
    </row>
    <row r="1317" spans="1:9" x14ac:dyDescent="0.3">
      <c r="A1317" s="72" t="str">
        <f t="shared" si="49"/>
        <v>1997</v>
      </c>
      <c r="B1317" s="72" t="str">
        <f t="shared" si="50"/>
        <v>Dec</v>
      </c>
      <c r="C1317" s="74">
        <v>35765</v>
      </c>
      <c r="D1317" s="47">
        <v>6.1234570000000001</v>
      </c>
      <c r="E1317" s="47">
        <v>6.4691359999999998</v>
      </c>
      <c r="F1317" s="47">
        <v>5.9753080000000001</v>
      </c>
      <c r="G1317" s="47">
        <v>6.3456789999999996</v>
      </c>
      <c r="H1317" s="73">
        <v>5.5046809999999997</v>
      </c>
      <c r="I1317" s="73">
        <v>1440600</v>
      </c>
    </row>
    <row r="1318" spans="1:9" x14ac:dyDescent="0.3">
      <c r="A1318" s="72" t="str">
        <f t="shared" si="49"/>
        <v>1997</v>
      </c>
      <c r="B1318" s="72" t="str">
        <f t="shared" si="50"/>
        <v>Dec</v>
      </c>
      <c r="C1318" s="74">
        <v>35766</v>
      </c>
      <c r="D1318" s="47">
        <v>6.3333329999999997</v>
      </c>
      <c r="E1318" s="47">
        <v>6.3950610000000001</v>
      </c>
      <c r="F1318" s="47">
        <v>6.1728399999999999</v>
      </c>
      <c r="G1318" s="47">
        <v>6.3209879999999998</v>
      </c>
      <c r="H1318" s="73">
        <v>5.4832609999999997</v>
      </c>
      <c r="I1318" s="73">
        <v>1620900</v>
      </c>
    </row>
    <row r="1319" spans="1:9" x14ac:dyDescent="0.3">
      <c r="A1319" s="72" t="str">
        <f t="shared" si="49"/>
        <v>1997</v>
      </c>
      <c r="B1319" s="72" t="str">
        <f t="shared" si="50"/>
        <v>Dec</v>
      </c>
      <c r="C1319" s="74">
        <v>35767</v>
      </c>
      <c r="D1319" s="47">
        <v>6.3209879999999998</v>
      </c>
      <c r="E1319" s="47">
        <v>6.3209879999999998</v>
      </c>
      <c r="F1319" s="47">
        <v>6.0493829999999997</v>
      </c>
      <c r="G1319" s="47">
        <v>6.1728399999999999</v>
      </c>
      <c r="H1319" s="73">
        <v>5.3547479999999998</v>
      </c>
      <c r="I1319" s="73">
        <v>1044100</v>
      </c>
    </row>
    <row r="1320" spans="1:9" x14ac:dyDescent="0.3">
      <c r="A1320" s="72" t="str">
        <f t="shared" si="49"/>
        <v>1997</v>
      </c>
      <c r="B1320" s="72" t="str">
        <f t="shared" si="50"/>
        <v>Dec</v>
      </c>
      <c r="C1320" s="74">
        <v>35768</v>
      </c>
      <c r="D1320" s="47">
        <v>6.1234570000000001</v>
      </c>
      <c r="E1320" s="47">
        <v>6.2716050000000001</v>
      </c>
      <c r="F1320" s="47">
        <v>6.1234570000000001</v>
      </c>
      <c r="G1320" s="47">
        <v>6.1975309999999997</v>
      </c>
      <c r="H1320" s="73">
        <v>5.3761659999999996</v>
      </c>
      <c r="I1320" s="73">
        <v>1346500</v>
      </c>
    </row>
    <row r="1321" spans="1:9" x14ac:dyDescent="0.3">
      <c r="A1321" s="72" t="str">
        <f t="shared" si="49"/>
        <v>1997</v>
      </c>
      <c r="B1321" s="72" t="str">
        <f t="shared" si="50"/>
        <v>Dec</v>
      </c>
      <c r="C1321" s="74">
        <v>35769</v>
      </c>
      <c r="D1321" s="47">
        <v>5.9506170000000003</v>
      </c>
      <c r="E1321" s="47">
        <v>6.0987650000000002</v>
      </c>
      <c r="F1321" s="47">
        <v>5.8271600000000001</v>
      </c>
      <c r="G1321" s="47">
        <v>6.0246919999999999</v>
      </c>
      <c r="H1321" s="73">
        <v>5.226235</v>
      </c>
      <c r="I1321" s="73">
        <v>2315400</v>
      </c>
    </row>
    <row r="1322" spans="1:9" x14ac:dyDescent="0.3">
      <c r="A1322" s="72" t="str">
        <f t="shared" si="49"/>
        <v>1997</v>
      </c>
      <c r="B1322" s="72" t="str">
        <f t="shared" si="50"/>
        <v>Dec</v>
      </c>
      <c r="C1322" s="74">
        <v>35772</v>
      </c>
      <c r="D1322" s="47">
        <v>6.0246919999999999</v>
      </c>
      <c r="E1322" s="47">
        <v>6.2222220000000004</v>
      </c>
      <c r="F1322" s="47">
        <v>5.9753080000000001</v>
      </c>
      <c r="G1322" s="47">
        <v>6.1604939999999999</v>
      </c>
      <c r="H1322" s="73">
        <v>5.3440380000000003</v>
      </c>
      <c r="I1322" s="73">
        <v>1311000</v>
      </c>
    </row>
    <row r="1323" spans="1:9" x14ac:dyDescent="0.3">
      <c r="A1323" s="72" t="str">
        <f t="shared" si="49"/>
        <v>1997</v>
      </c>
      <c r="B1323" s="72" t="str">
        <f t="shared" si="50"/>
        <v>Dec</v>
      </c>
      <c r="C1323" s="74">
        <v>35773</v>
      </c>
      <c r="D1323" s="47">
        <v>6.1234570000000001</v>
      </c>
      <c r="E1323" s="47">
        <v>6.2098769999999996</v>
      </c>
      <c r="F1323" s="47">
        <v>6.0493829999999997</v>
      </c>
      <c r="G1323" s="47">
        <v>6.1728399999999999</v>
      </c>
      <c r="H1323" s="73">
        <v>5.3547479999999998</v>
      </c>
      <c r="I1323" s="73">
        <v>708000</v>
      </c>
    </row>
    <row r="1324" spans="1:9" x14ac:dyDescent="0.3">
      <c r="A1324" s="72" t="str">
        <f t="shared" si="49"/>
        <v>1997</v>
      </c>
      <c r="B1324" s="72" t="str">
        <f t="shared" si="50"/>
        <v>Dec</v>
      </c>
      <c r="C1324" s="74">
        <v>35774</v>
      </c>
      <c r="D1324" s="47">
        <v>6.1481479999999999</v>
      </c>
      <c r="E1324" s="47">
        <v>6.1728399999999999</v>
      </c>
      <c r="F1324" s="47">
        <v>6.0740740000000004</v>
      </c>
      <c r="G1324" s="47">
        <v>6.1234570000000001</v>
      </c>
      <c r="H1324" s="73">
        <v>5.3119100000000001</v>
      </c>
      <c r="I1324" s="73">
        <v>749200</v>
      </c>
    </row>
    <row r="1325" spans="1:9" x14ac:dyDescent="0.3">
      <c r="A1325" s="72" t="str">
        <f t="shared" si="49"/>
        <v>1997</v>
      </c>
      <c r="B1325" s="72" t="str">
        <f t="shared" si="50"/>
        <v>Dec</v>
      </c>
      <c r="C1325" s="74">
        <v>35775</v>
      </c>
      <c r="D1325" s="47">
        <v>6.0740740000000004</v>
      </c>
      <c r="E1325" s="47">
        <v>6.1234570000000001</v>
      </c>
      <c r="F1325" s="47">
        <v>5.7777779999999996</v>
      </c>
      <c r="G1325" s="47">
        <v>5.8888889999999998</v>
      </c>
      <c r="H1325" s="73">
        <v>5.108428</v>
      </c>
      <c r="I1325" s="73">
        <v>1006300</v>
      </c>
    </row>
    <row r="1326" spans="1:9" x14ac:dyDescent="0.3">
      <c r="A1326" s="72" t="str">
        <f t="shared" si="49"/>
        <v>1997</v>
      </c>
      <c r="B1326" s="72" t="str">
        <f t="shared" si="50"/>
        <v>Dec</v>
      </c>
      <c r="C1326" s="74">
        <v>35776</v>
      </c>
      <c r="D1326" s="47">
        <v>5.919753</v>
      </c>
      <c r="E1326" s="47">
        <v>5.9506170000000003</v>
      </c>
      <c r="F1326" s="47">
        <v>5.432099</v>
      </c>
      <c r="G1326" s="47">
        <v>5.7283949999999999</v>
      </c>
      <c r="H1326" s="73">
        <v>4.9692059999999998</v>
      </c>
      <c r="I1326" s="73">
        <v>1275700</v>
      </c>
    </row>
    <row r="1327" spans="1:9" x14ac:dyDescent="0.3">
      <c r="A1327" s="72" t="str">
        <f t="shared" si="49"/>
        <v>1997</v>
      </c>
      <c r="B1327" s="72" t="str">
        <f t="shared" si="50"/>
        <v>Dec</v>
      </c>
      <c r="C1327" s="74">
        <v>35779</v>
      </c>
      <c r="D1327" s="47">
        <v>5.6790120000000002</v>
      </c>
      <c r="E1327" s="47">
        <v>6</v>
      </c>
      <c r="F1327" s="47">
        <v>5.6790120000000002</v>
      </c>
      <c r="G1327" s="47">
        <v>5.9259259999999996</v>
      </c>
      <c r="H1327" s="73">
        <v>5.1405580000000004</v>
      </c>
      <c r="I1327" s="73">
        <v>1117000</v>
      </c>
    </row>
    <row r="1328" spans="1:9" x14ac:dyDescent="0.3">
      <c r="A1328" s="72" t="str">
        <f t="shared" si="49"/>
        <v>1997</v>
      </c>
      <c r="B1328" s="72" t="str">
        <f t="shared" si="50"/>
        <v>Dec</v>
      </c>
      <c r="C1328" s="74">
        <v>35780</v>
      </c>
      <c r="D1328" s="47">
        <v>5.987654</v>
      </c>
      <c r="E1328" s="47">
        <v>6.2222220000000004</v>
      </c>
      <c r="F1328" s="47">
        <v>5.9259259999999996</v>
      </c>
      <c r="G1328" s="47">
        <v>6.1234570000000001</v>
      </c>
      <c r="H1328" s="73">
        <v>5.3119100000000001</v>
      </c>
      <c r="I1328" s="73">
        <v>860800</v>
      </c>
    </row>
    <row r="1329" spans="1:9" x14ac:dyDescent="0.3">
      <c r="A1329" s="72" t="str">
        <f t="shared" si="49"/>
        <v>1997</v>
      </c>
      <c r="B1329" s="72" t="str">
        <f t="shared" si="50"/>
        <v>Dec</v>
      </c>
      <c r="C1329" s="74">
        <v>35781</v>
      </c>
      <c r="D1329" s="47">
        <v>6.1728399999999999</v>
      </c>
      <c r="E1329" s="47">
        <v>6.1728399999999999</v>
      </c>
      <c r="F1329" s="47">
        <v>6.0246919999999999</v>
      </c>
      <c r="G1329" s="47">
        <v>6.0864200000000004</v>
      </c>
      <c r="H1329" s="73">
        <v>5.2797809999999998</v>
      </c>
      <c r="I1329" s="73">
        <v>329400</v>
      </c>
    </row>
    <row r="1330" spans="1:9" x14ac:dyDescent="0.3">
      <c r="A1330" s="72" t="str">
        <f t="shared" si="49"/>
        <v>1997</v>
      </c>
      <c r="B1330" s="72" t="str">
        <f t="shared" si="50"/>
        <v>Dec</v>
      </c>
      <c r="C1330" s="74">
        <v>35782</v>
      </c>
      <c r="D1330" s="47">
        <v>6.080247</v>
      </c>
      <c r="E1330" s="47">
        <v>6.080247</v>
      </c>
      <c r="F1330" s="47">
        <v>5.8518520000000001</v>
      </c>
      <c r="G1330" s="47">
        <v>5.9506170000000003</v>
      </c>
      <c r="H1330" s="73">
        <v>5.1619770000000003</v>
      </c>
      <c r="I1330" s="73">
        <v>492900</v>
      </c>
    </row>
    <row r="1331" spans="1:9" x14ac:dyDescent="0.3">
      <c r="A1331" s="72" t="str">
        <f t="shared" si="49"/>
        <v>1997</v>
      </c>
      <c r="B1331" s="72" t="str">
        <f t="shared" si="50"/>
        <v>Dec</v>
      </c>
      <c r="C1331" s="74">
        <v>35783</v>
      </c>
      <c r="D1331" s="47">
        <v>5.8765429999999999</v>
      </c>
      <c r="E1331" s="47">
        <v>6.0246919999999999</v>
      </c>
      <c r="F1331" s="47">
        <v>5.8518520000000001</v>
      </c>
      <c r="G1331" s="47">
        <v>5.9506170000000003</v>
      </c>
      <c r="H1331" s="73">
        <v>5.1619770000000003</v>
      </c>
      <c r="I1331" s="73">
        <v>369900</v>
      </c>
    </row>
    <row r="1332" spans="1:9" x14ac:dyDescent="0.3">
      <c r="A1332" s="72" t="str">
        <f t="shared" si="49"/>
        <v>1997</v>
      </c>
      <c r="B1332" s="72" t="str">
        <f t="shared" si="50"/>
        <v>Dec</v>
      </c>
      <c r="C1332" s="74">
        <v>35786</v>
      </c>
      <c r="D1332" s="47">
        <v>6.0246919999999999</v>
      </c>
      <c r="E1332" s="47">
        <v>6.0493829999999997</v>
      </c>
      <c r="F1332" s="47">
        <v>5.8765429999999999</v>
      </c>
      <c r="G1332" s="47">
        <v>5.9753080000000001</v>
      </c>
      <c r="H1332" s="73">
        <v>5.1833939999999998</v>
      </c>
      <c r="I1332" s="73">
        <v>441400</v>
      </c>
    </row>
    <row r="1333" spans="1:9" x14ac:dyDescent="0.3">
      <c r="A1333" s="72" t="str">
        <f t="shared" si="49"/>
        <v>1997</v>
      </c>
      <c r="B1333" s="72" t="str">
        <f t="shared" si="50"/>
        <v>Dec</v>
      </c>
      <c r="C1333" s="74">
        <v>35787</v>
      </c>
      <c r="D1333" s="47">
        <v>5.9259259999999996</v>
      </c>
      <c r="E1333" s="47">
        <v>6</v>
      </c>
      <c r="F1333" s="47">
        <v>5.864198</v>
      </c>
      <c r="G1333" s="47">
        <v>5.9012349999999998</v>
      </c>
      <c r="H1333" s="73">
        <v>5.1191389999999997</v>
      </c>
      <c r="I1333" s="73">
        <v>206500</v>
      </c>
    </row>
    <row r="1334" spans="1:9" x14ac:dyDescent="0.3">
      <c r="A1334" s="72" t="str">
        <f t="shared" si="49"/>
        <v>1997</v>
      </c>
      <c r="B1334" s="72" t="str">
        <f t="shared" si="50"/>
        <v>Dec</v>
      </c>
      <c r="C1334" s="74">
        <v>35788</v>
      </c>
      <c r="D1334" s="47">
        <v>5.9012349999999998</v>
      </c>
      <c r="E1334" s="47">
        <v>5.9259259999999996</v>
      </c>
      <c r="F1334" s="47">
        <v>5.8271600000000001</v>
      </c>
      <c r="G1334" s="47">
        <v>5.8765429999999999</v>
      </c>
      <c r="H1334" s="73">
        <v>5.0977209999999999</v>
      </c>
      <c r="I1334" s="73">
        <v>209400</v>
      </c>
    </row>
    <row r="1335" spans="1:9" x14ac:dyDescent="0.3">
      <c r="A1335" s="72" t="str">
        <f t="shared" si="49"/>
        <v>1997</v>
      </c>
      <c r="B1335" s="72" t="str">
        <f t="shared" si="50"/>
        <v>Dec</v>
      </c>
      <c r="C1335" s="74">
        <v>35790</v>
      </c>
      <c r="D1335" s="47">
        <v>5.8888889999999998</v>
      </c>
      <c r="E1335" s="47">
        <v>5.9629630000000002</v>
      </c>
      <c r="F1335" s="47">
        <v>5.8271600000000001</v>
      </c>
      <c r="G1335" s="47">
        <v>5.8518520000000001</v>
      </c>
      <c r="H1335" s="73">
        <v>5.076301</v>
      </c>
      <c r="I1335" s="73">
        <v>194400</v>
      </c>
    </row>
    <row r="1336" spans="1:9" x14ac:dyDescent="0.3">
      <c r="A1336" s="72" t="str">
        <f t="shared" si="49"/>
        <v>1997</v>
      </c>
      <c r="B1336" s="72" t="str">
        <f t="shared" si="50"/>
        <v>Dec</v>
      </c>
      <c r="C1336" s="74">
        <v>35793</v>
      </c>
      <c r="D1336" s="47">
        <v>5.8271600000000001</v>
      </c>
      <c r="E1336" s="47">
        <v>5.9506170000000003</v>
      </c>
      <c r="F1336" s="47">
        <v>5.8271600000000001</v>
      </c>
      <c r="G1336" s="47">
        <v>5.9135799999999996</v>
      </c>
      <c r="H1336" s="73">
        <v>5.129848</v>
      </c>
      <c r="I1336" s="73">
        <v>90400</v>
      </c>
    </row>
    <row r="1337" spans="1:9" x14ac:dyDescent="0.3">
      <c r="A1337" s="72" t="str">
        <f t="shared" si="49"/>
        <v>1997</v>
      </c>
      <c r="B1337" s="72" t="str">
        <f t="shared" si="50"/>
        <v>Dec</v>
      </c>
      <c r="C1337" s="74">
        <v>35794</v>
      </c>
      <c r="D1337" s="47">
        <v>5.8765429999999999</v>
      </c>
      <c r="E1337" s="47">
        <v>5.9506170000000003</v>
      </c>
      <c r="F1337" s="47">
        <v>5.8765429999999999</v>
      </c>
      <c r="G1337" s="47">
        <v>5.9506170000000003</v>
      </c>
      <c r="H1337" s="73">
        <v>5.1619770000000003</v>
      </c>
      <c r="I1337" s="73">
        <v>654000</v>
      </c>
    </row>
    <row r="1338" spans="1:9" x14ac:dyDescent="0.3">
      <c r="A1338" s="72" t="str">
        <f t="shared" si="49"/>
        <v>1997</v>
      </c>
      <c r="B1338" s="72" t="str">
        <f t="shared" si="50"/>
        <v>Dec</v>
      </c>
      <c r="C1338" s="74">
        <v>35795</v>
      </c>
      <c r="D1338" s="47">
        <v>6</v>
      </c>
      <c r="E1338" s="47">
        <v>6.0987650000000002</v>
      </c>
      <c r="F1338" s="47">
        <v>5.9259259999999996</v>
      </c>
      <c r="G1338" s="47">
        <v>6.0246919999999999</v>
      </c>
      <c r="H1338" s="73">
        <v>5.226235</v>
      </c>
      <c r="I1338" s="73">
        <v>338400</v>
      </c>
    </row>
    <row r="1339" spans="1:9" x14ac:dyDescent="0.3">
      <c r="A1339" s="72" t="str">
        <f t="shared" si="49"/>
        <v>1998</v>
      </c>
      <c r="B1339" s="72" t="str">
        <f t="shared" si="50"/>
        <v>Jan</v>
      </c>
      <c r="C1339" s="74">
        <v>35797</v>
      </c>
      <c r="D1339" s="47">
        <v>6</v>
      </c>
      <c r="E1339" s="47">
        <v>6</v>
      </c>
      <c r="F1339" s="47">
        <v>5.6296299999999997</v>
      </c>
      <c r="G1339" s="47">
        <v>5.6790120000000002</v>
      </c>
      <c r="H1339" s="73">
        <v>4.9263680000000001</v>
      </c>
      <c r="I1339" s="73">
        <v>744000</v>
      </c>
    </row>
    <row r="1340" spans="1:9" x14ac:dyDescent="0.3">
      <c r="A1340" s="72" t="str">
        <f t="shared" si="49"/>
        <v>1998</v>
      </c>
      <c r="B1340" s="72" t="str">
        <f t="shared" si="50"/>
        <v>Jan</v>
      </c>
      <c r="C1340" s="74">
        <v>35800</v>
      </c>
      <c r="D1340" s="47">
        <v>5.7283949999999999</v>
      </c>
      <c r="E1340" s="47">
        <v>5.7530869999999998</v>
      </c>
      <c r="F1340" s="47">
        <v>5.555555</v>
      </c>
      <c r="G1340" s="47">
        <v>5.6543210000000004</v>
      </c>
      <c r="H1340" s="73">
        <v>4.9049490000000002</v>
      </c>
      <c r="I1340" s="73">
        <v>671500</v>
      </c>
    </row>
    <row r="1341" spans="1:9" x14ac:dyDescent="0.3">
      <c r="A1341" s="72" t="str">
        <f t="shared" si="49"/>
        <v>1998</v>
      </c>
      <c r="B1341" s="72" t="str">
        <f t="shared" si="50"/>
        <v>Jan</v>
      </c>
      <c r="C1341" s="74">
        <v>35801</v>
      </c>
      <c r="D1341" s="47">
        <v>5.6543210000000004</v>
      </c>
      <c r="E1341" s="47">
        <v>5.6543210000000004</v>
      </c>
      <c r="F1341" s="47">
        <v>5.4814819999999997</v>
      </c>
      <c r="G1341" s="47">
        <v>5.5061730000000004</v>
      </c>
      <c r="H1341" s="73">
        <v>4.7764350000000002</v>
      </c>
      <c r="I1341" s="73">
        <v>290800</v>
      </c>
    </row>
    <row r="1342" spans="1:9" x14ac:dyDescent="0.3">
      <c r="A1342" s="72" t="str">
        <f t="shared" si="49"/>
        <v>1998</v>
      </c>
      <c r="B1342" s="72" t="str">
        <f t="shared" si="50"/>
        <v>Jan</v>
      </c>
      <c r="C1342" s="74">
        <v>35802</v>
      </c>
      <c r="D1342" s="47">
        <v>5.4567899999999998</v>
      </c>
      <c r="E1342" s="47">
        <v>5.5061730000000004</v>
      </c>
      <c r="F1342" s="47">
        <v>5.0864200000000004</v>
      </c>
      <c r="G1342" s="47">
        <v>5.3827160000000003</v>
      </c>
      <c r="H1342" s="73">
        <v>4.6693410000000002</v>
      </c>
      <c r="I1342" s="73">
        <v>1915800</v>
      </c>
    </row>
    <row r="1343" spans="1:9" x14ac:dyDescent="0.3">
      <c r="A1343" s="72" t="str">
        <f t="shared" si="49"/>
        <v>1998</v>
      </c>
      <c r="B1343" s="72" t="str">
        <f t="shared" si="50"/>
        <v>Jan</v>
      </c>
      <c r="C1343" s="74">
        <v>35803</v>
      </c>
      <c r="D1343" s="47">
        <v>5.3333329999999997</v>
      </c>
      <c r="E1343" s="47">
        <v>5.6049389999999999</v>
      </c>
      <c r="F1343" s="47">
        <v>5.2839510000000001</v>
      </c>
      <c r="G1343" s="47">
        <v>5.5432100000000002</v>
      </c>
      <c r="H1343" s="73">
        <v>4.8085639999999996</v>
      </c>
      <c r="I1343" s="73">
        <v>898300</v>
      </c>
    </row>
    <row r="1344" spans="1:9" x14ac:dyDescent="0.3">
      <c r="A1344" s="72" t="str">
        <f t="shared" si="49"/>
        <v>1998</v>
      </c>
      <c r="B1344" s="72" t="str">
        <f t="shared" si="50"/>
        <v>Jan</v>
      </c>
      <c r="C1344" s="74">
        <v>35804</v>
      </c>
      <c r="D1344" s="47">
        <v>5.555555</v>
      </c>
      <c r="E1344" s="47">
        <v>5.580247</v>
      </c>
      <c r="F1344" s="47">
        <v>5.4074070000000001</v>
      </c>
      <c r="G1344" s="47">
        <v>5.5308640000000002</v>
      </c>
      <c r="H1344" s="73">
        <v>4.7978540000000001</v>
      </c>
      <c r="I1344" s="73">
        <v>658300</v>
      </c>
    </row>
    <row r="1345" spans="1:9" x14ac:dyDescent="0.3">
      <c r="A1345" s="72" t="str">
        <f t="shared" si="49"/>
        <v>1998</v>
      </c>
      <c r="B1345" s="72" t="str">
        <f t="shared" si="50"/>
        <v>Jan</v>
      </c>
      <c r="C1345" s="74">
        <v>35807</v>
      </c>
      <c r="D1345" s="47">
        <v>5.4814819999999997</v>
      </c>
      <c r="E1345" s="47">
        <v>5.5308640000000002</v>
      </c>
      <c r="F1345" s="47">
        <v>5.3086419999999999</v>
      </c>
      <c r="G1345" s="47">
        <v>5.4691359999999998</v>
      </c>
      <c r="H1345" s="73">
        <v>4.7443070000000001</v>
      </c>
      <c r="I1345" s="73">
        <v>433500</v>
      </c>
    </row>
    <row r="1346" spans="1:9" x14ac:dyDescent="0.3">
      <c r="A1346" s="72" t="str">
        <f t="shared" si="49"/>
        <v>1998</v>
      </c>
      <c r="B1346" s="72" t="str">
        <f t="shared" si="50"/>
        <v>Jan</v>
      </c>
      <c r="C1346" s="74">
        <v>35808</v>
      </c>
      <c r="D1346" s="47">
        <v>5.4691359999999998</v>
      </c>
      <c r="E1346" s="47">
        <v>5.555555</v>
      </c>
      <c r="F1346" s="47">
        <v>5.4074070000000001</v>
      </c>
      <c r="G1346" s="47">
        <v>5.444445</v>
      </c>
      <c r="H1346" s="73">
        <v>4.7228880000000002</v>
      </c>
      <c r="I1346" s="73">
        <v>411000</v>
      </c>
    </row>
    <row r="1347" spans="1:9" x14ac:dyDescent="0.3">
      <c r="A1347" s="72" t="str">
        <f t="shared" ref="A1347:A1410" si="51">TEXT(C1347,"YYYY")</f>
        <v>1998</v>
      </c>
      <c r="B1347" s="72" t="str">
        <f t="shared" ref="B1347:B1410" si="52">TEXT(C1347,"MMM")</f>
        <v>Jan</v>
      </c>
      <c r="C1347" s="74">
        <v>35809</v>
      </c>
      <c r="D1347" s="47">
        <v>5.4074070000000001</v>
      </c>
      <c r="E1347" s="47">
        <v>5.5308640000000002</v>
      </c>
      <c r="F1347" s="47">
        <v>5.3086419999999999</v>
      </c>
      <c r="G1347" s="47">
        <v>5.5308640000000002</v>
      </c>
      <c r="H1347" s="73">
        <v>4.7978540000000001</v>
      </c>
      <c r="I1347" s="73">
        <v>492300</v>
      </c>
    </row>
    <row r="1348" spans="1:9" x14ac:dyDescent="0.3">
      <c r="A1348" s="72" t="str">
        <f t="shared" si="51"/>
        <v>1998</v>
      </c>
      <c r="B1348" s="72" t="str">
        <f t="shared" si="52"/>
        <v>Jan</v>
      </c>
      <c r="C1348" s="74">
        <v>35810</v>
      </c>
      <c r="D1348" s="47">
        <v>5.4567899999999998</v>
      </c>
      <c r="E1348" s="47">
        <v>5.555555</v>
      </c>
      <c r="F1348" s="47">
        <v>5.4074070000000001</v>
      </c>
      <c r="G1348" s="47">
        <v>5.5061730000000004</v>
      </c>
      <c r="H1348" s="73">
        <v>4.7764350000000002</v>
      </c>
      <c r="I1348" s="73">
        <v>318100</v>
      </c>
    </row>
    <row r="1349" spans="1:9" x14ac:dyDescent="0.3">
      <c r="A1349" s="72" t="str">
        <f t="shared" si="51"/>
        <v>1998</v>
      </c>
      <c r="B1349" s="72" t="str">
        <f t="shared" si="52"/>
        <v>Jan</v>
      </c>
      <c r="C1349" s="74">
        <v>35811</v>
      </c>
      <c r="D1349" s="47">
        <v>5.555555</v>
      </c>
      <c r="E1349" s="47">
        <v>5.7777779999999996</v>
      </c>
      <c r="F1349" s="47">
        <v>5.4814819999999997</v>
      </c>
      <c r="G1349" s="47">
        <v>5.7037040000000001</v>
      </c>
      <c r="H1349" s="73">
        <v>4.9477869999999999</v>
      </c>
      <c r="I1349" s="73">
        <v>556800</v>
      </c>
    </row>
    <row r="1350" spans="1:9" x14ac:dyDescent="0.3">
      <c r="A1350" s="72" t="str">
        <f t="shared" si="51"/>
        <v>1998</v>
      </c>
      <c r="B1350" s="72" t="str">
        <f t="shared" si="52"/>
        <v>Jan</v>
      </c>
      <c r="C1350" s="74">
        <v>35815</v>
      </c>
      <c r="D1350" s="47">
        <v>5.6543210000000004</v>
      </c>
      <c r="E1350" s="47">
        <v>5.7037040000000001</v>
      </c>
      <c r="F1350" s="47">
        <v>5.4814819999999997</v>
      </c>
      <c r="G1350" s="47">
        <v>5.6296299999999997</v>
      </c>
      <c r="H1350" s="73">
        <v>4.8835300000000004</v>
      </c>
      <c r="I1350" s="73">
        <v>475200</v>
      </c>
    </row>
    <row r="1351" spans="1:9" x14ac:dyDescent="0.3">
      <c r="A1351" s="72" t="str">
        <f t="shared" si="51"/>
        <v>1998</v>
      </c>
      <c r="B1351" s="72" t="str">
        <f t="shared" si="52"/>
        <v>Jan</v>
      </c>
      <c r="C1351" s="74">
        <v>35816</v>
      </c>
      <c r="D1351" s="47">
        <v>5.6049389999999999</v>
      </c>
      <c r="E1351" s="47">
        <v>5.7037040000000001</v>
      </c>
      <c r="F1351" s="47">
        <v>5.5185180000000003</v>
      </c>
      <c r="G1351" s="47">
        <v>5.7037040000000001</v>
      </c>
      <c r="H1351" s="73">
        <v>4.9477869999999999</v>
      </c>
      <c r="I1351" s="73">
        <v>307900</v>
      </c>
    </row>
    <row r="1352" spans="1:9" x14ac:dyDescent="0.3">
      <c r="A1352" s="72" t="str">
        <f t="shared" si="51"/>
        <v>1998</v>
      </c>
      <c r="B1352" s="72" t="str">
        <f t="shared" si="52"/>
        <v>Jan</v>
      </c>
      <c r="C1352" s="74">
        <v>35817</v>
      </c>
      <c r="D1352" s="47">
        <v>5.555555</v>
      </c>
      <c r="E1352" s="47">
        <v>5.6049389999999999</v>
      </c>
      <c r="F1352" s="47">
        <v>5.3580249999999996</v>
      </c>
      <c r="G1352" s="47">
        <v>5.3580249999999996</v>
      </c>
      <c r="H1352" s="73">
        <v>4.6479220000000003</v>
      </c>
      <c r="I1352" s="73">
        <v>517600</v>
      </c>
    </row>
    <row r="1353" spans="1:9" x14ac:dyDescent="0.3">
      <c r="A1353" s="72" t="str">
        <f t="shared" si="51"/>
        <v>1998</v>
      </c>
      <c r="B1353" s="72" t="str">
        <f t="shared" si="52"/>
        <v>Jan</v>
      </c>
      <c r="C1353" s="74">
        <v>35818</v>
      </c>
      <c r="D1353" s="47">
        <v>5.3333329999999997</v>
      </c>
      <c r="E1353" s="47">
        <v>5.432099</v>
      </c>
      <c r="F1353" s="47">
        <v>5.2592590000000001</v>
      </c>
      <c r="G1353" s="47">
        <v>5.3086419999999999</v>
      </c>
      <c r="H1353" s="73">
        <v>4.6050829999999996</v>
      </c>
      <c r="I1353" s="73">
        <v>590500</v>
      </c>
    </row>
    <row r="1354" spans="1:9" x14ac:dyDescent="0.3">
      <c r="A1354" s="72" t="str">
        <f t="shared" si="51"/>
        <v>1998</v>
      </c>
      <c r="B1354" s="72" t="str">
        <f t="shared" si="52"/>
        <v>Jan</v>
      </c>
      <c r="C1354" s="74">
        <v>35821</v>
      </c>
      <c r="D1354" s="47">
        <v>5.3333329999999997</v>
      </c>
      <c r="E1354" s="47">
        <v>5.4567899999999998</v>
      </c>
      <c r="F1354" s="47">
        <v>5.2839510000000001</v>
      </c>
      <c r="G1354" s="47">
        <v>5.4567899999999998</v>
      </c>
      <c r="H1354" s="73">
        <v>4.7335969999999996</v>
      </c>
      <c r="I1354" s="73">
        <v>384000</v>
      </c>
    </row>
    <row r="1355" spans="1:9" x14ac:dyDescent="0.3">
      <c r="A1355" s="72" t="str">
        <f t="shared" si="51"/>
        <v>1998</v>
      </c>
      <c r="B1355" s="72" t="str">
        <f t="shared" si="52"/>
        <v>Jan</v>
      </c>
      <c r="C1355" s="74">
        <v>35822</v>
      </c>
      <c r="D1355" s="47">
        <v>5.5061730000000004</v>
      </c>
      <c r="E1355" s="47">
        <v>5.7160489999999999</v>
      </c>
      <c r="F1355" s="47">
        <v>5.432099</v>
      </c>
      <c r="G1355" s="47">
        <v>5.6790120000000002</v>
      </c>
      <c r="H1355" s="73">
        <v>4.9263680000000001</v>
      </c>
      <c r="I1355" s="73">
        <v>717700</v>
      </c>
    </row>
    <row r="1356" spans="1:9" x14ac:dyDescent="0.3">
      <c r="A1356" s="72" t="str">
        <f t="shared" si="51"/>
        <v>1998</v>
      </c>
      <c r="B1356" s="72" t="str">
        <f t="shared" si="52"/>
        <v>Jan</v>
      </c>
      <c r="C1356" s="74">
        <v>35823</v>
      </c>
      <c r="D1356" s="47">
        <v>5.6543210000000004</v>
      </c>
      <c r="E1356" s="47">
        <v>5.7160489999999999</v>
      </c>
      <c r="F1356" s="47">
        <v>5.5308640000000002</v>
      </c>
      <c r="G1356" s="47">
        <v>5.6296299999999997</v>
      </c>
      <c r="H1356" s="73">
        <v>4.8835300000000004</v>
      </c>
      <c r="I1356" s="73">
        <v>298500</v>
      </c>
    </row>
    <row r="1357" spans="1:9" x14ac:dyDescent="0.3">
      <c r="A1357" s="72" t="str">
        <f t="shared" si="51"/>
        <v>1998</v>
      </c>
      <c r="B1357" s="72" t="str">
        <f t="shared" si="52"/>
        <v>Jan</v>
      </c>
      <c r="C1357" s="74">
        <v>35824</v>
      </c>
      <c r="D1357" s="47">
        <v>5.7037040000000001</v>
      </c>
      <c r="E1357" s="47">
        <v>5.7530869999999998</v>
      </c>
      <c r="F1357" s="47">
        <v>5.6296299999999997</v>
      </c>
      <c r="G1357" s="47">
        <v>5.7530869999999998</v>
      </c>
      <c r="H1357" s="73">
        <v>4.9906240000000004</v>
      </c>
      <c r="I1357" s="73">
        <v>268200</v>
      </c>
    </row>
    <row r="1358" spans="1:9" x14ac:dyDescent="0.3">
      <c r="A1358" s="72" t="str">
        <f t="shared" si="51"/>
        <v>1998</v>
      </c>
      <c r="B1358" s="72" t="str">
        <f t="shared" si="52"/>
        <v>Jan</v>
      </c>
      <c r="C1358" s="74">
        <v>35825</v>
      </c>
      <c r="D1358" s="47">
        <v>5.7283949999999999</v>
      </c>
      <c r="E1358" s="47">
        <v>5.8271600000000001</v>
      </c>
      <c r="F1358" s="47">
        <v>5.6419750000000004</v>
      </c>
      <c r="G1358" s="47">
        <v>5.7654319999999997</v>
      </c>
      <c r="H1358" s="73">
        <v>5.0013339999999999</v>
      </c>
      <c r="I1358" s="73">
        <v>443700</v>
      </c>
    </row>
    <row r="1359" spans="1:9" x14ac:dyDescent="0.3">
      <c r="A1359" s="72" t="str">
        <f t="shared" si="51"/>
        <v>1998</v>
      </c>
      <c r="B1359" s="72" t="str">
        <f t="shared" si="52"/>
        <v>Feb</v>
      </c>
      <c r="C1359" s="74">
        <v>35828</v>
      </c>
      <c r="D1359" s="47">
        <v>5.8271600000000001</v>
      </c>
      <c r="E1359" s="47">
        <v>6.0617279999999996</v>
      </c>
      <c r="F1359" s="47">
        <v>5.7530869999999998</v>
      </c>
      <c r="G1359" s="47">
        <v>6.0493829999999997</v>
      </c>
      <c r="H1359" s="73">
        <v>5.2476529999999997</v>
      </c>
      <c r="I1359" s="73">
        <v>683700</v>
      </c>
    </row>
    <row r="1360" spans="1:9" x14ac:dyDescent="0.3">
      <c r="A1360" s="72" t="str">
        <f t="shared" si="51"/>
        <v>1998</v>
      </c>
      <c r="B1360" s="72" t="str">
        <f t="shared" si="52"/>
        <v>Feb</v>
      </c>
      <c r="C1360" s="74">
        <v>35829</v>
      </c>
      <c r="D1360" s="47">
        <v>6.0617279999999996</v>
      </c>
      <c r="E1360" s="47">
        <v>6.2716050000000001</v>
      </c>
      <c r="F1360" s="47">
        <v>5.9382720000000004</v>
      </c>
      <c r="G1360" s="47">
        <v>6.1728399999999999</v>
      </c>
      <c r="H1360" s="73">
        <v>5.3547479999999998</v>
      </c>
      <c r="I1360" s="73">
        <v>895200</v>
      </c>
    </row>
    <row r="1361" spans="1:9" x14ac:dyDescent="0.3">
      <c r="A1361" s="72" t="str">
        <f t="shared" si="51"/>
        <v>1998</v>
      </c>
      <c r="B1361" s="72" t="str">
        <f t="shared" si="52"/>
        <v>Feb</v>
      </c>
      <c r="C1361" s="74">
        <v>35830</v>
      </c>
      <c r="D1361" s="47">
        <v>6.1728399999999999</v>
      </c>
      <c r="E1361" s="47">
        <v>6.2222220000000004</v>
      </c>
      <c r="F1361" s="47">
        <v>6.0493829999999997</v>
      </c>
      <c r="G1361" s="47">
        <v>6.1975309999999997</v>
      </c>
      <c r="H1361" s="73">
        <v>5.3761659999999996</v>
      </c>
      <c r="I1361" s="73">
        <v>196300</v>
      </c>
    </row>
    <row r="1362" spans="1:9" x14ac:dyDescent="0.3">
      <c r="A1362" s="72" t="str">
        <f t="shared" si="51"/>
        <v>1998</v>
      </c>
      <c r="B1362" s="72" t="str">
        <f t="shared" si="52"/>
        <v>Feb</v>
      </c>
      <c r="C1362" s="74">
        <v>35831</v>
      </c>
      <c r="D1362" s="47">
        <v>6.0740740000000004</v>
      </c>
      <c r="E1362" s="47">
        <v>6.1975309999999997</v>
      </c>
      <c r="F1362" s="47">
        <v>6.0740740000000004</v>
      </c>
      <c r="G1362" s="47">
        <v>6.1234570000000001</v>
      </c>
      <c r="H1362" s="73">
        <v>5.3119100000000001</v>
      </c>
      <c r="I1362" s="73">
        <v>67000</v>
      </c>
    </row>
    <row r="1363" spans="1:9" x14ac:dyDescent="0.3">
      <c r="A1363" s="72" t="str">
        <f t="shared" si="51"/>
        <v>1998</v>
      </c>
      <c r="B1363" s="72" t="str">
        <f t="shared" si="52"/>
        <v>Feb</v>
      </c>
      <c r="C1363" s="74">
        <v>35832</v>
      </c>
      <c r="D1363" s="47">
        <v>6.0493829999999997</v>
      </c>
      <c r="E1363" s="47">
        <v>6.3703700000000003</v>
      </c>
      <c r="F1363" s="47">
        <v>6.0493829999999997</v>
      </c>
      <c r="G1363" s="47">
        <v>6.3703700000000003</v>
      </c>
      <c r="H1363" s="73">
        <v>5.5260990000000003</v>
      </c>
      <c r="I1363" s="73">
        <v>524700</v>
      </c>
    </row>
    <row r="1364" spans="1:9" x14ac:dyDescent="0.3">
      <c r="A1364" s="72" t="str">
        <f t="shared" si="51"/>
        <v>1998</v>
      </c>
      <c r="B1364" s="72" t="str">
        <f t="shared" si="52"/>
        <v>Feb</v>
      </c>
      <c r="C1364" s="74">
        <v>35835</v>
      </c>
      <c r="D1364" s="47">
        <v>6.3703700000000003</v>
      </c>
      <c r="E1364" s="47">
        <v>6.4074070000000001</v>
      </c>
      <c r="F1364" s="47">
        <v>6.2716050000000001</v>
      </c>
      <c r="G1364" s="47">
        <v>6.2962959999999999</v>
      </c>
      <c r="H1364" s="73">
        <v>5.461843</v>
      </c>
      <c r="I1364" s="73">
        <v>428500</v>
      </c>
    </row>
    <row r="1365" spans="1:9" x14ac:dyDescent="0.3">
      <c r="A1365" s="72" t="str">
        <f t="shared" si="51"/>
        <v>1998</v>
      </c>
      <c r="B1365" s="72" t="str">
        <f t="shared" si="52"/>
        <v>Feb</v>
      </c>
      <c r="C1365" s="74">
        <v>35836</v>
      </c>
      <c r="D1365" s="47">
        <v>6.3456789999999996</v>
      </c>
      <c r="E1365" s="47">
        <v>6.3456789999999996</v>
      </c>
      <c r="F1365" s="47">
        <v>6.0740740000000004</v>
      </c>
      <c r="G1365" s="47">
        <v>6.0987650000000002</v>
      </c>
      <c r="H1365" s="73">
        <v>5.2904900000000001</v>
      </c>
      <c r="I1365" s="73">
        <v>402300</v>
      </c>
    </row>
    <row r="1366" spans="1:9" x14ac:dyDescent="0.3">
      <c r="A1366" s="72" t="str">
        <f t="shared" si="51"/>
        <v>1998</v>
      </c>
      <c r="B1366" s="72" t="str">
        <f t="shared" si="52"/>
        <v>Feb</v>
      </c>
      <c r="C1366" s="74">
        <v>35837</v>
      </c>
      <c r="D1366" s="47">
        <v>6.0740740000000004</v>
      </c>
      <c r="E1366" s="47">
        <v>6.3209879999999998</v>
      </c>
      <c r="F1366" s="47">
        <v>6.0493829999999997</v>
      </c>
      <c r="G1366" s="47">
        <v>6.2469130000000002</v>
      </c>
      <c r="H1366" s="73">
        <v>5.4190050000000003</v>
      </c>
      <c r="I1366" s="73">
        <v>807300</v>
      </c>
    </row>
    <row r="1367" spans="1:9" x14ac:dyDescent="0.3">
      <c r="A1367" s="72" t="str">
        <f t="shared" si="51"/>
        <v>1998</v>
      </c>
      <c r="B1367" s="72" t="str">
        <f t="shared" si="52"/>
        <v>Feb</v>
      </c>
      <c r="C1367" s="74">
        <v>35838</v>
      </c>
      <c r="D1367" s="47">
        <v>6.3456789999999996</v>
      </c>
      <c r="E1367" s="47">
        <v>6.4691359999999998</v>
      </c>
      <c r="F1367" s="47">
        <v>6.1975309999999997</v>
      </c>
      <c r="G1367" s="47">
        <v>6.2222220000000004</v>
      </c>
      <c r="H1367" s="73">
        <v>5.3975840000000002</v>
      </c>
      <c r="I1367" s="73">
        <v>1047100</v>
      </c>
    </row>
    <row r="1368" spans="1:9" x14ac:dyDescent="0.3">
      <c r="A1368" s="72" t="str">
        <f t="shared" si="51"/>
        <v>1998</v>
      </c>
      <c r="B1368" s="72" t="str">
        <f t="shared" si="52"/>
        <v>Feb</v>
      </c>
      <c r="C1368" s="74">
        <v>35839</v>
      </c>
      <c r="D1368" s="47">
        <v>6.2716050000000001</v>
      </c>
      <c r="E1368" s="47">
        <v>6.2716050000000001</v>
      </c>
      <c r="F1368" s="47">
        <v>6.1234570000000001</v>
      </c>
      <c r="G1368" s="47">
        <v>6.1481479999999999</v>
      </c>
      <c r="H1368" s="73">
        <v>5.333329</v>
      </c>
      <c r="I1368" s="73">
        <v>1540300</v>
      </c>
    </row>
    <row r="1369" spans="1:9" x14ac:dyDescent="0.3">
      <c r="A1369" s="72" t="str">
        <f t="shared" si="51"/>
        <v>1998</v>
      </c>
      <c r="B1369" s="72" t="str">
        <f t="shared" si="52"/>
        <v>Feb</v>
      </c>
      <c r="C1369" s="74">
        <v>35843</v>
      </c>
      <c r="D1369" s="47">
        <v>6.1481479999999999</v>
      </c>
      <c r="E1369" s="47">
        <v>6.1728399999999999</v>
      </c>
      <c r="F1369" s="47">
        <v>6.0740740000000004</v>
      </c>
      <c r="G1369" s="47">
        <v>6.0864200000000004</v>
      </c>
      <c r="H1369" s="73">
        <v>5.2797809999999998</v>
      </c>
      <c r="I1369" s="73">
        <v>910500</v>
      </c>
    </row>
    <row r="1370" spans="1:9" x14ac:dyDescent="0.3">
      <c r="A1370" s="72" t="str">
        <f t="shared" si="51"/>
        <v>1998</v>
      </c>
      <c r="B1370" s="72" t="str">
        <f t="shared" si="52"/>
        <v>Feb</v>
      </c>
      <c r="C1370" s="74">
        <v>35844</v>
      </c>
      <c r="D1370" s="47">
        <v>6.0740740000000004</v>
      </c>
      <c r="E1370" s="47">
        <v>6.1234570000000001</v>
      </c>
      <c r="F1370" s="47">
        <v>6.0493829999999997</v>
      </c>
      <c r="G1370" s="47">
        <v>6.0617279999999996</v>
      </c>
      <c r="H1370" s="73">
        <v>5.2583630000000001</v>
      </c>
      <c r="I1370" s="73">
        <v>791100</v>
      </c>
    </row>
    <row r="1371" spans="1:9" x14ac:dyDescent="0.3">
      <c r="A1371" s="72" t="str">
        <f t="shared" si="51"/>
        <v>1998</v>
      </c>
      <c r="B1371" s="72" t="str">
        <f t="shared" si="52"/>
        <v>Feb</v>
      </c>
      <c r="C1371" s="74">
        <v>35845</v>
      </c>
      <c r="D1371" s="47">
        <v>6.0493829999999997</v>
      </c>
      <c r="E1371" s="47">
        <v>6.0493829999999997</v>
      </c>
      <c r="F1371" s="47">
        <v>5.9012349999999998</v>
      </c>
      <c r="G1371" s="47">
        <v>5.9506170000000003</v>
      </c>
      <c r="H1371" s="73">
        <v>5.1619770000000003</v>
      </c>
      <c r="I1371" s="73">
        <v>250300</v>
      </c>
    </row>
    <row r="1372" spans="1:9" x14ac:dyDescent="0.3">
      <c r="A1372" s="72" t="str">
        <f t="shared" si="51"/>
        <v>1998</v>
      </c>
      <c r="B1372" s="72" t="str">
        <f t="shared" si="52"/>
        <v>Feb</v>
      </c>
      <c r="C1372" s="74">
        <v>35846</v>
      </c>
      <c r="D1372" s="47">
        <v>5.9012349999999998</v>
      </c>
      <c r="E1372" s="47">
        <v>6.3703700000000003</v>
      </c>
      <c r="F1372" s="47">
        <v>5.9012349999999998</v>
      </c>
      <c r="G1372" s="47">
        <v>6.2469130000000002</v>
      </c>
      <c r="H1372" s="73">
        <v>5.4190050000000003</v>
      </c>
      <c r="I1372" s="73">
        <v>664200</v>
      </c>
    </row>
    <row r="1373" spans="1:9" x14ac:dyDescent="0.3">
      <c r="A1373" s="72" t="str">
        <f t="shared" si="51"/>
        <v>1998</v>
      </c>
      <c r="B1373" s="72" t="str">
        <f t="shared" si="52"/>
        <v>Feb</v>
      </c>
      <c r="C1373" s="74">
        <v>35849</v>
      </c>
      <c r="D1373" s="47">
        <v>6.3209879999999998</v>
      </c>
      <c r="E1373" s="47">
        <v>6.5925929999999999</v>
      </c>
      <c r="F1373" s="47">
        <v>6.2222220000000004</v>
      </c>
      <c r="G1373" s="47">
        <v>6.444445</v>
      </c>
      <c r="H1373" s="73">
        <v>5.5903549999999997</v>
      </c>
      <c r="I1373" s="73">
        <v>776400</v>
      </c>
    </row>
    <row r="1374" spans="1:9" x14ac:dyDescent="0.3">
      <c r="A1374" s="72" t="str">
        <f t="shared" si="51"/>
        <v>1998</v>
      </c>
      <c r="B1374" s="72" t="str">
        <f t="shared" si="52"/>
        <v>Feb</v>
      </c>
      <c r="C1374" s="74">
        <v>35850</v>
      </c>
      <c r="D1374" s="47">
        <v>6.4691359999999998</v>
      </c>
      <c r="E1374" s="47">
        <v>6.4938269999999996</v>
      </c>
      <c r="F1374" s="47">
        <v>6.3209879999999998</v>
      </c>
      <c r="G1374" s="47">
        <v>6.3703700000000003</v>
      </c>
      <c r="H1374" s="73">
        <v>5.5260990000000003</v>
      </c>
      <c r="I1374" s="73">
        <v>739000</v>
      </c>
    </row>
    <row r="1375" spans="1:9" x14ac:dyDescent="0.3">
      <c r="A1375" s="72" t="str">
        <f t="shared" si="51"/>
        <v>1998</v>
      </c>
      <c r="B1375" s="72" t="str">
        <f t="shared" si="52"/>
        <v>Feb</v>
      </c>
      <c r="C1375" s="74">
        <v>35851</v>
      </c>
      <c r="D1375" s="47">
        <v>6.419753</v>
      </c>
      <c r="E1375" s="47">
        <v>6.6419750000000004</v>
      </c>
      <c r="F1375" s="47">
        <v>6.3209879999999998</v>
      </c>
      <c r="G1375" s="47">
        <v>6.6172839999999997</v>
      </c>
      <c r="H1375" s="73">
        <v>5.7402889999999998</v>
      </c>
      <c r="I1375" s="73">
        <v>978000</v>
      </c>
    </row>
    <row r="1376" spans="1:9" x14ac:dyDescent="0.3">
      <c r="A1376" s="72" t="str">
        <f t="shared" si="51"/>
        <v>1998</v>
      </c>
      <c r="B1376" s="72" t="str">
        <f t="shared" si="52"/>
        <v>Feb</v>
      </c>
      <c r="C1376" s="74">
        <v>35852</v>
      </c>
      <c r="D1376" s="47">
        <v>6.6172839999999997</v>
      </c>
      <c r="E1376" s="47">
        <v>6.6172839999999997</v>
      </c>
      <c r="F1376" s="47">
        <v>6.3827160000000003</v>
      </c>
      <c r="G1376" s="47">
        <v>6.4074070000000001</v>
      </c>
      <c r="H1376" s="73">
        <v>5.5582279999999997</v>
      </c>
      <c r="I1376" s="73">
        <v>898300</v>
      </c>
    </row>
    <row r="1377" spans="1:9" x14ac:dyDescent="0.3">
      <c r="A1377" s="72" t="str">
        <f t="shared" si="51"/>
        <v>1998</v>
      </c>
      <c r="B1377" s="72" t="str">
        <f t="shared" si="52"/>
        <v>Feb</v>
      </c>
      <c r="C1377" s="74">
        <v>35853</v>
      </c>
      <c r="D1377" s="47">
        <v>6.4691359999999998</v>
      </c>
      <c r="E1377" s="47">
        <v>6.5185180000000003</v>
      </c>
      <c r="F1377" s="47">
        <v>6.3456789999999996</v>
      </c>
      <c r="G1377" s="47">
        <v>6.3703700000000003</v>
      </c>
      <c r="H1377" s="73">
        <v>5.5260990000000003</v>
      </c>
      <c r="I1377" s="73">
        <v>901900</v>
      </c>
    </row>
    <row r="1378" spans="1:9" x14ac:dyDescent="0.3">
      <c r="A1378" s="72" t="str">
        <f t="shared" si="51"/>
        <v>1998</v>
      </c>
      <c r="B1378" s="72" t="str">
        <f t="shared" si="52"/>
        <v>Mar</v>
      </c>
      <c r="C1378" s="74">
        <v>35856</v>
      </c>
      <c r="D1378" s="47">
        <v>6.3950610000000001</v>
      </c>
      <c r="E1378" s="47">
        <v>6.4691359999999998</v>
      </c>
      <c r="F1378" s="47">
        <v>6.1234570000000001</v>
      </c>
      <c r="G1378" s="47">
        <v>6.1234570000000001</v>
      </c>
      <c r="H1378" s="73">
        <v>5.3119100000000001</v>
      </c>
      <c r="I1378" s="73">
        <v>1900300</v>
      </c>
    </row>
    <row r="1379" spans="1:9" x14ac:dyDescent="0.3">
      <c r="A1379" s="72" t="str">
        <f t="shared" si="51"/>
        <v>1998</v>
      </c>
      <c r="B1379" s="72" t="str">
        <f t="shared" si="52"/>
        <v>Mar</v>
      </c>
      <c r="C1379" s="74">
        <v>35857</v>
      </c>
      <c r="D1379" s="47">
        <v>6.1481479999999999</v>
      </c>
      <c r="E1379" s="47">
        <v>6.1481479999999999</v>
      </c>
      <c r="F1379" s="47">
        <v>6</v>
      </c>
      <c r="G1379" s="47">
        <v>6.0246919999999999</v>
      </c>
      <c r="H1379" s="73">
        <v>5.226235</v>
      </c>
      <c r="I1379" s="73">
        <v>492900</v>
      </c>
    </row>
    <row r="1380" spans="1:9" x14ac:dyDescent="0.3">
      <c r="A1380" s="72" t="str">
        <f t="shared" si="51"/>
        <v>1998</v>
      </c>
      <c r="B1380" s="72" t="str">
        <f t="shared" si="52"/>
        <v>Mar</v>
      </c>
      <c r="C1380" s="74">
        <v>35858</v>
      </c>
      <c r="D1380" s="47">
        <v>6.0246919999999999</v>
      </c>
      <c r="E1380" s="47">
        <v>6.0246919999999999</v>
      </c>
      <c r="F1380" s="47">
        <v>5.8271600000000001</v>
      </c>
      <c r="G1380" s="47">
        <v>5.8765429999999999</v>
      </c>
      <c r="H1380" s="73">
        <v>5.0977209999999999</v>
      </c>
      <c r="I1380" s="73">
        <v>722800</v>
      </c>
    </row>
    <row r="1381" spans="1:9" x14ac:dyDescent="0.3">
      <c r="A1381" s="72" t="str">
        <f t="shared" si="51"/>
        <v>1998</v>
      </c>
      <c r="B1381" s="72" t="str">
        <f t="shared" si="52"/>
        <v>Mar</v>
      </c>
      <c r="C1381" s="74">
        <v>35859</v>
      </c>
      <c r="D1381" s="47">
        <v>5.7283949999999999</v>
      </c>
      <c r="E1381" s="47">
        <v>5.8518520000000001</v>
      </c>
      <c r="F1381" s="47">
        <v>5.6296299999999997</v>
      </c>
      <c r="G1381" s="47">
        <v>5.7037040000000001</v>
      </c>
      <c r="H1381" s="73">
        <v>4.9477869999999999</v>
      </c>
      <c r="I1381" s="73">
        <v>549600</v>
      </c>
    </row>
    <row r="1382" spans="1:9" x14ac:dyDescent="0.3">
      <c r="A1382" s="72" t="str">
        <f t="shared" si="51"/>
        <v>1998</v>
      </c>
      <c r="B1382" s="72" t="str">
        <f t="shared" si="52"/>
        <v>Mar</v>
      </c>
      <c r="C1382" s="74">
        <v>35860</v>
      </c>
      <c r="D1382" s="47">
        <v>5.7530869999999998</v>
      </c>
      <c r="E1382" s="47">
        <v>6.1481479999999999</v>
      </c>
      <c r="F1382" s="47">
        <v>5.6790120000000002</v>
      </c>
      <c r="G1382" s="47">
        <v>6.0493829999999997</v>
      </c>
      <c r="H1382" s="73">
        <v>5.2476529999999997</v>
      </c>
      <c r="I1382" s="73">
        <v>1753600</v>
      </c>
    </row>
    <row r="1383" spans="1:9" x14ac:dyDescent="0.3">
      <c r="A1383" s="72" t="str">
        <f t="shared" si="51"/>
        <v>1998</v>
      </c>
      <c r="B1383" s="72" t="str">
        <f t="shared" si="52"/>
        <v>Mar</v>
      </c>
      <c r="C1383" s="74">
        <v>35863</v>
      </c>
      <c r="D1383" s="47">
        <v>6.0740740000000004</v>
      </c>
      <c r="E1383" s="47">
        <v>6.2469130000000002</v>
      </c>
      <c r="F1383" s="47">
        <v>5.9259259999999996</v>
      </c>
      <c r="G1383" s="47">
        <v>6.1234570000000001</v>
      </c>
      <c r="H1383" s="73">
        <v>5.3119100000000001</v>
      </c>
      <c r="I1383" s="73">
        <v>711600</v>
      </c>
    </row>
    <row r="1384" spans="1:9" x14ac:dyDescent="0.3">
      <c r="A1384" s="72" t="str">
        <f t="shared" si="51"/>
        <v>1998</v>
      </c>
      <c r="B1384" s="72" t="str">
        <f t="shared" si="52"/>
        <v>Mar</v>
      </c>
      <c r="C1384" s="74">
        <v>35864</v>
      </c>
      <c r="D1384" s="47">
        <v>6.1975309999999997</v>
      </c>
      <c r="E1384" s="47">
        <v>6.2962959999999999</v>
      </c>
      <c r="F1384" s="47">
        <v>6.1234570000000001</v>
      </c>
      <c r="G1384" s="47">
        <v>6.1975309999999997</v>
      </c>
      <c r="H1384" s="73">
        <v>5.3761659999999996</v>
      </c>
      <c r="I1384" s="73">
        <v>601600</v>
      </c>
    </row>
    <row r="1385" spans="1:9" x14ac:dyDescent="0.3">
      <c r="A1385" s="72" t="str">
        <f t="shared" si="51"/>
        <v>1998</v>
      </c>
      <c r="B1385" s="72" t="str">
        <f t="shared" si="52"/>
        <v>Mar</v>
      </c>
      <c r="C1385" s="74">
        <v>35865</v>
      </c>
      <c r="D1385" s="47">
        <v>6.2345680000000003</v>
      </c>
      <c r="E1385" s="47">
        <v>6.3209879999999998</v>
      </c>
      <c r="F1385" s="47">
        <v>6.1975309999999997</v>
      </c>
      <c r="G1385" s="47">
        <v>6.3209879999999998</v>
      </c>
      <c r="H1385" s="73">
        <v>5.4832609999999997</v>
      </c>
      <c r="I1385" s="73">
        <v>384700</v>
      </c>
    </row>
    <row r="1386" spans="1:9" x14ac:dyDescent="0.3">
      <c r="A1386" s="72" t="str">
        <f t="shared" si="51"/>
        <v>1998</v>
      </c>
      <c r="B1386" s="72" t="str">
        <f t="shared" si="52"/>
        <v>Mar</v>
      </c>
      <c r="C1386" s="74">
        <v>35866</v>
      </c>
      <c r="D1386" s="47">
        <v>6.2962959999999999</v>
      </c>
      <c r="E1386" s="47">
        <v>6.2962959999999999</v>
      </c>
      <c r="F1386" s="47">
        <v>6.1851849999999997</v>
      </c>
      <c r="G1386" s="47">
        <v>6.2839510000000001</v>
      </c>
      <c r="H1386" s="73">
        <v>5.4511339999999997</v>
      </c>
      <c r="I1386" s="73">
        <v>247000</v>
      </c>
    </row>
    <row r="1387" spans="1:9" x14ac:dyDescent="0.3">
      <c r="A1387" s="72" t="str">
        <f t="shared" si="51"/>
        <v>1998</v>
      </c>
      <c r="B1387" s="72" t="str">
        <f t="shared" si="52"/>
        <v>Mar</v>
      </c>
      <c r="C1387" s="74">
        <v>35867</v>
      </c>
      <c r="D1387" s="47">
        <v>6.3209879999999998</v>
      </c>
      <c r="E1387" s="47">
        <v>6.3209879999999998</v>
      </c>
      <c r="F1387" s="47">
        <v>6.1234570000000001</v>
      </c>
      <c r="G1387" s="47">
        <v>6.1728399999999999</v>
      </c>
      <c r="H1387" s="73">
        <v>5.3547479999999998</v>
      </c>
      <c r="I1387" s="73">
        <v>182400</v>
      </c>
    </row>
    <row r="1388" spans="1:9" x14ac:dyDescent="0.3">
      <c r="A1388" s="72" t="str">
        <f t="shared" si="51"/>
        <v>1998</v>
      </c>
      <c r="B1388" s="72" t="str">
        <f t="shared" si="52"/>
        <v>Mar</v>
      </c>
      <c r="C1388" s="74">
        <v>35870</v>
      </c>
      <c r="D1388" s="47">
        <v>6.1975309999999997</v>
      </c>
      <c r="E1388" s="47">
        <v>6.2962959999999999</v>
      </c>
      <c r="F1388" s="47">
        <v>6.1975309999999997</v>
      </c>
      <c r="G1388" s="47">
        <v>6.2716050000000001</v>
      </c>
      <c r="H1388" s="73">
        <v>5.4404240000000001</v>
      </c>
      <c r="I1388" s="73">
        <v>191700</v>
      </c>
    </row>
    <row r="1389" spans="1:9" x14ac:dyDescent="0.3">
      <c r="A1389" s="72" t="str">
        <f t="shared" si="51"/>
        <v>1998</v>
      </c>
      <c r="B1389" s="72" t="str">
        <f t="shared" si="52"/>
        <v>Mar</v>
      </c>
      <c r="C1389" s="74">
        <v>35871</v>
      </c>
      <c r="D1389" s="47">
        <v>6.2469130000000002</v>
      </c>
      <c r="E1389" s="47">
        <v>6.3209879999999998</v>
      </c>
      <c r="F1389" s="47">
        <v>6.0493829999999997</v>
      </c>
      <c r="G1389" s="47">
        <v>6.0493829999999997</v>
      </c>
      <c r="H1389" s="73">
        <v>5.2476529999999997</v>
      </c>
      <c r="I1389" s="73">
        <v>224100</v>
      </c>
    </row>
    <row r="1390" spans="1:9" x14ac:dyDescent="0.3">
      <c r="A1390" s="72" t="str">
        <f t="shared" si="51"/>
        <v>1998</v>
      </c>
      <c r="B1390" s="72" t="str">
        <f t="shared" si="52"/>
        <v>Mar</v>
      </c>
      <c r="C1390" s="74">
        <v>35872</v>
      </c>
      <c r="D1390" s="47">
        <v>6.0987650000000002</v>
      </c>
      <c r="E1390" s="47">
        <v>6.2222220000000004</v>
      </c>
      <c r="F1390" s="47">
        <v>6.0740740000000004</v>
      </c>
      <c r="G1390" s="47">
        <v>6.2222220000000004</v>
      </c>
      <c r="H1390" s="73">
        <v>5.3975840000000002</v>
      </c>
      <c r="I1390" s="73">
        <v>150000</v>
      </c>
    </row>
    <row r="1391" spans="1:9" x14ac:dyDescent="0.3">
      <c r="A1391" s="72" t="str">
        <f t="shared" si="51"/>
        <v>1998</v>
      </c>
      <c r="B1391" s="72" t="str">
        <f t="shared" si="52"/>
        <v>Mar</v>
      </c>
      <c r="C1391" s="74">
        <v>35873</v>
      </c>
      <c r="D1391" s="47">
        <v>6.1604939999999999</v>
      </c>
      <c r="E1391" s="47">
        <v>6.2222220000000004</v>
      </c>
      <c r="F1391" s="47">
        <v>6.135802</v>
      </c>
      <c r="G1391" s="47">
        <v>6.1728399999999999</v>
      </c>
      <c r="H1391" s="73">
        <v>5.3547479999999998</v>
      </c>
      <c r="I1391" s="73">
        <v>111300</v>
      </c>
    </row>
    <row r="1392" spans="1:9" x14ac:dyDescent="0.3">
      <c r="A1392" s="72" t="str">
        <f t="shared" si="51"/>
        <v>1998</v>
      </c>
      <c r="B1392" s="72" t="str">
        <f t="shared" si="52"/>
        <v>Mar</v>
      </c>
      <c r="C1392" s="74">
        <v>35874</v>
      </c>
      <c r="D1392" s="47">
        <v>6.1604939999999999</v>
      </c>
      <c r="E1392" s="47">
        <v>6.2222220000000004</v>
      </c>
      <c r="F1392" s="47">
        <v>6.1481479999999999</v>
      </c>
      <c r="G1392" s="47">
        <v>6.1851849999999997</v>
      </c>
      <c r="H1392" s="73">
        <v>5.3654570000000001</v>
      </c>
      <c r="I1392" s="73">
        <v>120300</v>
      </c>
    </row>
    <row r="1393" spans="1:9" x14ac:dyDescent="0.3">
      <c r="A1393" s="72" t="str">
        <f t="shared" si="51"/>
        <v>1998</v>
      </c>
      <c r="B1393" s="72" t="str">
        <f t="shared" si="52"/>
        <v>Mar</v>
      </c>
      <c r="C1393" s="74">
        <v>35877</v>
      </c>
      <c r="D1393" s="47">
        <v>6.2222220000000004</v>
      </c>
      <c r="E1393" s="47">
        <v>6.419753</v>
      </c>
      <c r="F1393" s="47">
        <v>6.1481479999999999</v>
      </c>
      <c r="G1393" s="47">
        <v>6.3703700000000003</v>
      </c>
      <c r="H1393" s="73">
        <v>5.5260990000000003</v>
      </c>
      <c r="I1393" s="73">
        <v>395100</v>
      </c>
    </row>
    <row r="1394" spans="1:9" x14ac:dyDescent="0.3">
      <c r="A1394" s="72" t="str">
        <f t="shared" si="51"/>
        <v>1998</v>
      </c>
      <c r="B1394" s="72" t="str">
        <f t="shared" si="52"/>
        <v>Mar</v>
      </c>
      <c r="C1394" s="74">
        <v>35878</v>
      </c>
      <c r="D1394" s="47">
        <v>6.419753</v>
      </c>
      <c r="E1394" s="47">
        <v>6.4691359999999998</v>
      </c>
      <c r="F1394" s="47">
        <v>6.3209879999999998</v>
      </c>
      <c r="G1394" s="47">
        <v>6.444445</v>
      </c>
      <c r="H1394" s="73">
        <v>5.5903549999999997</v>
      </c>
      <c r="I1394" s="73">
        <v>775500</v>
      </c>
    </row>
    <row r="1395" spans="1:9" x14ac:dyDescent="0.3">
      <c r="A1395" s="72" t="str">
        <f t="shared" si="51"/>
        <v>1998</v>
      </c>
      <c r="B1395" s="72" t="str">
        <f t="shared" si="52"/>
        <v>Mar</v>
      </c>
      <c r="C1395" s="74">
        <v>35879</v>
      </c>
      <c r="D1395" s="47">
        <v>6.444445</v>
      </c>
      <c r="E1395" s="47">
        <v>6.4938269999999996</v>
      </c>
      <c r="F1395" s="47">
        <v>6.3950610000000001</v>
      </c>
      <c r="G1395" s="47">
        <v>6.444445</v>
      </c>
      <c r="H1395" s="73">
        <v>5.5903549999999997</v>
      </c>
      <c r="I1395" s="73">
        <v>272200</v>
      </c>
    </row>
    <row r="1396" spans="1:9" x14ac:dyDescent="0.3">
      <c r="A1396" s="72" t="str">
        <f t="shared" si="51"/>
        <v>1998</v>
      </c>
      <c r="B1396" s="72" t="str">
        <f t="shared" si="52"/>
        <v>Mar</v>
      </c>
      <c r="C1396" s="74">
        <v>35880</v>
      </c>
      <c r="D1396" s="47">
        <v>6.4691359999999998</v>
      </c>
      <c r="E1396" s="47">
        <v>6.4691359999999998</v>
      </c>
      <c r="F1396" s="47">
        <v>6.2962959999999999</v>
      </c>
      <c r="G1396" s="47">
        <v>6.3333329999999997</v>
      </c>
      <c r="H1396" s="73">
        <v>5.4939720000000003</v>
      </c>
      <c r="I1396" s="73">
        <v>385600</v>
      </c>
    </row>
    <row r="1397" spans="1:9" x14ac:dyDescent="0.3">
      <c r="A1397" s="72" t="str">
        <f t="shared" si="51"/>
        <v>1998</v>
      </c>
      <c r="B1397" s="72" t="str">
        <f t="shared" si="52"/>
        <v>Mar</v>
      </c>
      <c r="C1397" s="74">
        <v>35881</v>
      </c>
      <c r="D1397" s="47">
        <v>6.3703700000000003</v>
      </c>
      <c r="E1397" s="47">
        <v>6.3703700000000003</v>
      </c>
      <c r="F1397" s="47">
        <v>6.2716050000000001</v>
      </c>
      <c r="G1397" s="47">
        <v>6.2962959999999999</v>
      </c>
      <c r="H1397" s="73">
        <v>5.461843</v>
      </c>
      <c r="I1397" s="73">
        <v>331300</v>
      </c>
    </row>
    <row r="1398" spans="1:9" x14ac:dyDescent="0.3">
      <c r="A1398" s="72" t="str">
        <f t="shared" si="51"/>
        <v>1998</v>
      </c>
      <c r="B1398" s="72" t="str">
        <f t="shared" si="52"/>
        <v>Mar</v>
      </c>
      <c r="C1398" s="74">
        <v>35884</v>
      </c>
      <c r="D1398" s="47">
        <v>6.2716050000000001</v>
      </c>
      <c r="E1398" s="47">
        <v>6.2716050000000001</v>
      </c>
      <c r="F1398" s="47">
        <v>6.1728399999999999</v>
      </c>
      <c r="G1398" s="47">
        <v>6.2716050000000001</v>
      </c>
      <c r="H1398" s="73">
        <v>5.4404240000000001</v>
      </c>
      <c r="I1398" s="73">
        <v>271500</v>
      </c>
    </row>
    <row r="1399" spans="1:9" x14ac:dyDescent="0.3">
      <c r="A1399" s="72" t="str">
        <f t="shared" si="51"/>
        <v>1998</v>
      </c>
      <c r="B1399" s="72" t="str">
        <f t="shared" si="52"/>
        <v>Mar</v>
      </c>
      <c r="C1399" s="74">
        <v>35885</v>
      </c>
      <c r="D1399" s="47">
        <v>6.2962959999999999</v>
      </c>
      <c r="E1399" s="47">
        <v>6.6666670000000003</v>
      </c>
      <c r="F1399" s="47">
        <v>6.1975309999999997</v>
      </c>
      <c r="G1399" s="47">
        <v>6.580247</v>
      </c>
      <c r="H1399" s="73">
        <v>5.7081619999999997</v>
      </c>
      <c r="I1399" s="73">
        <v>1320400</v>
      </c>
    </row>
    <row r="1400" spans="1:9" x14ac:dyDescent="0.3">
      <c r="A1400" s="72" t="str">
        <f t="shared" si="51"/>
        <v>1998</v>
      </c>
      <c r="B1400" s="72" t="str">
        <f t="shared" si="52"/>
        <v>Apr</v>
      </c>
      <c r="C1400" s="74">
        <v>35886</v>
      </c>
      <c r="D1400" s="47">
        <v>6.567901</v>
      </c>
      <c r="E1400" s="47">
        <v>6.9629630000000002</v>
      </c>
      <c r="F1400" s="47">
        <v>6.5185180000000003</v>
      </c>
      <c r="G1400" s="47">
        <v>6.9382720000000004</v>
      </c>
      <c r="H1400" s="73">
        <v>6.0187369999999998</v>
      </c>
      <c r="I1400" s="73">
        <v>1118700</v>
      </c>
    </row>
    <row r="1401" spans="1:9" x14ac:dyDescent="0.3">
      <c r="A1401" s="72" t="str">
        <f t="shared" si="51"/>
        <v>1998</v>
      </c>
      <c r="B1401" s="72" t="str">
        <f t="shared" si="52"/>
        <v>Apr</v>
      </c>
      <c r="C1401" s="74">
        <v>35887</v>
      </c>
      <c r="D1401" s="47">
        <v>7</v>
      </c>
      <c r="E1401" s="47">
        <v>7.555555</v>
      </c>
      <c r="F1401" s="47">
        <v>6.9259259999999996</v>
      </c>
      <c r="G1401" s="47">
        <v>7.2407409999999999</v>
      </c>
      <c r="H1401" s="73">
        <v>6.2811180000000002</v>
      </c>
      <c r="I1401" s="73">
        <v>1340100</v>
      </c>
    </row>
    <row r="1402" spans="1:9" x14ac:dyDescent="0.3">
      <c r="A1402" s="72" t="str">
        <f t="shared" si="51"/>
        <v>1998</v>
      </c>
      <c r="B1402" s="72" t="str">
        <f t="shared" si="52"/>
        <v>Apr</v>
      </c>
      <c r="C1402" s="74">
        <v>35888</v>
      </c>
      <c r="D1402" s="47">
        <v>7.1481479999999999</v>
      </c>
      <c r="E1402" s="47">
        <v>7.2592590000000001</v>
      </c>
      <c r="F1402" s="47">
        <v>7</v>
      </c>
      <c r="G1402" s="47">
        <v>7.1851849999999997</v>
      </c>
      <c r="H1402" s="73">
        <v>6.2329270000000001</v>
      </c>
      <c r="I1402" s="73">
        <v>631000</v>
      </c>
    </row>
    <row r="1403" spans="1:9" x14ac:dyDescent="0.3">
      <c r="A1403" s="72" t="str">
        <f t="shared" si="51"/>
        <v>1998</v>
      </c>
      <c r="B1403" s="72" t="str">
        <f t="shared" si="52"/>
        <v>Apr</v>
      </c>
      <c r="C1403" s="74">
        <v>35891</v>
      </c>
      <c r="D1403" s="47">
        <v>7.1481479999999999</v>
      </c>
      <c r="E1403" s="47">
        <v>7.4074070000000001</v>
      </c>
      <c r="F1403" s="47">
        <v>7.0740740000000004</v>
      </c>
      <c r="G1403" s="47">
        <v>7.1851849999999997</v>
      </c>
      <c r="H1403" s="73">
        <v>6.2329270000000001</v>
      </c>
      <c r="I1403" s="73">
        <v>445500</v>
      </c>
    </row>
    <row r="1404" spans="1:9" x14ac:dyDescent="0.3">
      <c r="A1404" s="72" t="str">
        <f t="shared" si="51"/>
        <v>1998</v>
      </c>
      <c r="B1404" s="72" t="str">
        <f t="shared" si="52"/>
        <v>Apr</v>
      </c>
      <c r="C1404" s="74">
        <v>35892</v>
      </c>
      <c r="D1404" s="47">
        <v>7.1851849999999997</v>
      </c>
      <c r="E1404" s="47">
        <v>7.2592590000000001</v>
      </c>
      <c r="F1404" s="47">
        <v>7.0740740000000004</v>
      </c>
      <c r="G1404" s="47">
        <v>7.1759259999999996</v>
      </c>
      <c r="H1404" s="73">
        <v>6.2248939999999999</v>
      </c>
      <c r="I1404" s="73">
        <v>464500</v>
      </c>
    </row>
    <row r="1405" spans="1:9" x14ac:dyDescent="0.3">
      <c r="A1405" s="72" t="str">
        <f t="shared" si="51"/>
        <v>1998</v>
      </c>
      <c r="B1405" s="72" t="str">
        <f t="shared" si="52"/>
        <v>Apr</v>
      </c>
      <c r="C1405" s="74">
        <v>35893</v>
      </c>
      <c r="D1405" s="47">
        <v>7.1481479999999999</v>
      </c>
      <c r="E1405" s="47">
        <v>7.3333329999999997</v>
      </c>
      <c r="F1405" s="47">
        <v>7.1481479999999999</v>
      </c>
      <c r="G1405" s="47">
        <v>7.2777779999999996</v>
      </c>
      <c r="H1405" s="73">
        <v>6.3132469999999996</v>
      </c>
      <c r="I1405" s="73">
        <v>193600</v>
      </c>
    </row>
    <row r="1406" spans="1:9" x14ac:dyDescent="0.3">
      <c r="A1406" s="72" t="str">
        <f t="shared" si="51"/>
        <v>1998</v>
      </c>
      <c r="B1406" s="72" t="str">
        <f t="shared" si="52"/>
        <v>Apr</v>
      </c>
      <c r="C1406" s="74">
        <v>35894</v>
      </c>
      <c r="D1406" s="47">
        <v>7.2592590000000001</v>
      </c>
      <c r="E1406" s="47">
        <v>7.4074070000000001</v>
      </c>
      <c r="F1406" s="47">
        <v>7.2222220000000004</v>
      </c>
      <c r="G1406" s="47">
        <v>7.3703700000000003</v>
      </c>
      <c r="H1406" s="73">
        <v>6.3935690000000003</v>
      </c>
      <c r="I1406" s="73">
        <v>639100</v>
      </c>
    </row>
    <row r="1407" spans="1:9" x14ac:dyDescent="0.3">
      <c r="A1407" s="72" t="str">
        <f t="shared" si="51"/>
        <v>1998</v>
      </c>
      <c r="B1407" s="72" t="str">
        <f t="shared" si="52"/>
        <v>Apr</v>
      </c>
      <c r="C1407" s="74">
        <v>35898</v>
      </c>
      <c r="D1407" s="47">
        <v>7.444445</v>
      </c>
      <c r="E1407" s="47">
        <v>8</v>
      </c>
      <c r="F1407" s="47">
        <v>7.3333329999999997</v>
      </c>
      <c r="G1407" s="47">
        <v>7.8518520000000001</v>
      </c>
      <c r="H1407" s="73">
        <v>6.8112399999999997</v>
      </c>
      <c r="I1407" s="73">
        <v>1208800</v>
      </c>
    </row>
    <row r="1408" spans="1:9" x14ac:dyDescent="0.3">
      <c r="A1408" s="72" t="str">
        <f t="shared" si="51"/>
        <v>1998</v>
      </c>
      <c r="B1408" s="72" t="str">
        <f t="shared" si="52"/>
        <v>Apr</v>
      </c>
      <c r="C1408" s="74">
        <v>35899</v>
      </c>
      <c r="D1408" s="47">
        <v>7.8518520000000001</v>
      </c>
      <c r="E1408" s="47">
        <v>7.9629630000000002</v>
      </c>
      <c r="F1408" s="47">
        <v>7.6851849999999997</v>
      </c>
      <c r="G1408" s="47">
        <v>7.7222220000000004</v>
      </c>
      <c r="H1408" s="73">
        <v>6.6987889999999997</v>
      </c>
      <c r="I1408" s="73">
        <v>1713700</v>
      </c>
    </row>
    <row r="1409" spans="1:9" x14ac:dyDescent="0.3">
      <c r="A1409" s="72" t="str">
        <f t="shared" si="51"/>
        <v>1998</v>
      </c>
      <c r="B1409" s="72" t="str">
        <f t="shared" si="52"/>
        <v>Apr</v>
      </c>
      <c r="C1409" s="74">
        <v>35900</v>
      </c>
      <c r="D1409" s="47">
        <v>7.6296299999999997</v>
      </c>
      <c r="E1409" s="47">
        <v>7.7777779999999996</v>
      </c>
      <c r="F1409" s="47">
        <v>7.6296299999999997</v>
      </c>
      <c r="G1409" s="47">
        <v>7.7037040000000001</v>
      </c>
      <c r="H1409" s="73">
        <v>6.6827249999999996</v>
      </c>
      <c r="I1409" s="73">
        <v>452800</v>
      </c>
    </row>
    <row r="1410" spans="1:9" x14ac:dyDescent="0.3">
      <c r="A1410" s="72" t="str">
        <f t="shared" si="51"/>
        <v>1998</v>
      </c>
      <c r="B1410" s="72" t="str">
        <f t="shared" si="52"/>
        <v>Apr</v>
      </c>
      <c r="C1410" s="74">
        <v>35901</v>
      </c>
      <c r="D1410" s="47">
        <v>7.7777779999999996</v>
      </c>
      <c r="E1410" s="47">
        <v>7.7777779999999996</v>
      </c>
      <c r="F1410" s="47">
        <v>7.555555</v>
      </c>
      <c r="G1410" s="47">
        <v>7.6666670000000003</v>
      </c>
      <c r="H1410" s="73">
        <v>6.6505960000000002</v>
      </c>
      <c r="I1410" s="73">
        <v>619600</v>
      </c>
    </row>
    <row r="1411" spans="1:9" x14ac:dyDescent="0.3">
      <c r="A1411" s="72" t="str">
        <f t="shared" ref="A1411:A1474" si="53">TEXT(C1411,"YYYY")</f>
        <v>1998</v>
      </c>
      <c r="B1411" s="72" t="str">
        <f t="shared" ref="B1411:B1474" si="54">TEXT(C1411,"MMM")</f>
        <v>Apr</v>
      </c>
      <c r="C1411" s="74">
        <v>35902</v>
      </c>
      <c r="D1411" s="47">
        <v>7.555555</v>
      </c>
      <c r="E1411" s="47">
        <v>7.7037040000000001</v>
      </c>
      <c r="F1411" s="47">
        <v>7.555555</v>
      </c>
      <c r="G1411" s="47">
        <v>7.6666670000000003</v>
      </c>
      <c r="H1411" s="73">
        <v>6.6505960000000002</v>
      </c>
      <c r="I1411" s="73">
        <v>145900</v>
      </c>
    </row>
    <row r="1412" spans="1:9" x14ac:dyDescent="0.3">
      <c r="A1412" s="72" t="str">
        <f t="shared" si="53"/>
        <v>1998</v>
      </c>
      <c r="B1412" s="72" t="str">
        <f t="shared" si="54"/>
        <v>Apr</v>
      </c>
      <c r="C1412" s="74">
        <v>35905</v>
      </c>
      <c r="D1412" s="47">
        <v>7.7037040000000001</v>
      </c>
      <c r="E1412" s="47">
        <v>7.7407409999999999</v>
      </c>
      <c r="F1412" s="47">
        <v>7.5925929999999999</v>
      </c>
      <c r="G1412" s="47">
        <v>7.7222220000000004</v>
      </c>
      <c r="H1412" s="73">
        <v>6.6987889999999997</v>
      </c>
      <c r="I1412" s="73">
        <v>611100</v>
      </c>
    </row>
    <row r="1413" spans="1:9" x14ac:dyDescent="0.3">
      <c r="A1413" s="72" t="str">
        <f t="shared" si="53"/>
        <v>1998</v>
      </c>
      <c r="B1413" s="72" t="str">
        <f t="shared" si="54"/>
        <v>Apr</v>
      </c>
      <c r="C1413" s="74">
        <v>35906</v>
      </c>
      <c r="D1413" s="47">
        <v>7.7777779999999996</v>
      </c>
      <c r="E1413" s="47">
        <v>7.9259259999999996</v>
      </c>
      <c r="F1413" s="47">
        <v>7.7037040000000001</v>
      </c>
      <c r="G1413" s="47">
        <v>7.7037040000000001</v>
      </c>
      <c r="H1413" s="73">
        <v>6.6827249999999996</v>
      </c>
      <c r="I1413" s="73">
        <v>1195300</v>
      </c>
    </row>
    <row r="1414" spans="1:9" x14ac:dyDescent="0.3">
      <c r="A1414" s="72" t="str">
        <f t="shared" si="53"/>
        <v>1998</v>
      </c>
      <c r="B1414" s="72" t="str">
        <f t="shared" si="54"/>
        <v>Apr</v>
      </c>
      <c r="C1414" s="74">
        <v>35907</v>
      </c>
      <c r="D1414" s="47">
        <v>7.8888889999999998</v>
      </c>
      <c r="E1414" s="47">
        <v>7.8888889999999998</v>
      </c>
      <c r="F1414" s="47">
        <v>7.7037040000000001</v>
      </c>
      <c r="G1414" s="47">
        <v>7.7777779999999996</v>
      </c>
      <c r="H1414" s="73">
        <v>6.746982</v>
      </c>
      <c r="I1414" s="73">
        <v>918600</v>
      </c>
    </row>
    <row r="1415" spans="1:9" x14ac:dyDescent="0.3">
      <c r="A1415" s="72" t="str">
        <f t="shared" si="53"/>
        <v>1998</v>
      </c>
      <c r="B1415" s="72" t="str">
        <f t="shared" si="54"/>
        <v>Apr</v>
      </c>
      <c r="C1415" s="74">
        <v>35908</v>
      </c>
      <c r="D1415" s="47">
        <v>7.8148150000000003</v>
      </c>
      <c r="E1415" s="47">
        <v>7.8518520000000001</v>
      </c>
      <c r="F1415" s="47">
        <v>7.4814819999999997</v>
      </c>
      <c r="G1415" s="47">
        <v>7.4814819999999997</v>
      </c>
      <c r="H1415" s="73">
        <v>6.489954</v>
      </c>
      <c r="I1415" s="73">
        <v>185100</v>
      </c>
    </row>
    <row r="1416" spans="1:9" x14ac:dyDescent="0.3">
      <c r="A1416" s="72" t="str">
        <f t="shared" si="53"/>
        <v>1998</v>
      </c>
      <c r="B1416" s="72" t="str">
        <f t="shared" si="54"/>
        <v>Apr</v>
      </c>
      <c r="C1416" s="74">
        <v>35909</v>
      </c>
      <c r="D1416" s="47">
        <v>7.555555</v>
      </c>
      <c r="E1416" s="47">
        <v>7.6666670000000003</v>
      </c>
      <c r="F1416" s="47">
        <v>7</v>
      </c>
      <c r="G1416" s="47">
        <v>7.2222220000000004</v>
      </c>
      <c r="H1416" s="73">
        <v>6.2650550000000003</v>
      </c>
      <c r="I1416" s="73">
        <v>1094100</v>
      </c>
    </row>
    <row r="1417" spans="1:9" x14ac:dyDescent="0.3">
      <c r="A1417" s="72" t="str">
        <f t="shared" si="53"/>
        <v>1998</v>
      </c>
      <c r="B1417" s="72" t="str">
        <f t="shared" si="54"/>
        <v>Apr</v>
      </c>
      <c r="C1417" s="74">
        <v>35912</v>
      </c>
      <c r="D1417" s="47">
        <v>6.9629630000000002</v>
      </c>
      <c r="E1417" s="47">
        <v>7.4074070000000001</v>
      </c>
      <c r="F1417" s="47">
        <v>6.9629630000000002</v>
      </c>
      <c r="G1417" s="47">
        <v>7.2962959999999999</v>
      </c>
      <c r="H1417" s="73">
        <v>6.3293119999999998</v>
      </c>
      <c r="I1417" s="73">
        <v>552100</v>
      </c>
    </row>
    <row r="1418" spans="1:9" x14ac:dyDescent="0.3">
      <c r="A1418" s="72" t="str">
        <f t="shared" si="53"/>
        <v>1998</v>
      </c>
      <c r="B1418" s="72" t="str">
        <f t="shared" si="54"/>
        <v>Apr</v>
      </c>
      <c r="C1418" s="74">
        <v>35913</v>
      </c>
      <c r="D1418" s="47">
        <v>7.4074070000000001</v>
      </c>
      <c r="E1418" s="47">
        <v>7.444445</v>
      </c>
      <c r="F1418" s="47">
        <v>7.1111110000000002</v>
      </c>
      <c r="G1418" s="47">
        <v>7.2222220000000004</v>
      </c>
      <c r="H1418" s="73">
        <v>6.2650550000000003</v>
      </c>
      <c r="I1418" s="73">
        <v>1404100</v>
      </c>
    </row>
    <row r="1419" spans="1:9" x14ac:dyDescent="0.3">
      <c r="A1419" s="72" t="str">
        <f t="shared" si="53"/>
        <v>1998</v>
      </c>
      <c r="B1419" s="72" t="str">
        <f t="shared" si="54"/>
        <v>Apr</v>
      </c>
      <c r="C1419" s="74">
        <v>35914</v>
      </c>
      <c r="D1419" s="47">
        <v>7.1481479999999999</v>
      </c>
      <c r="E1419" s="47">
        <v>7.4074070000000001</v>
      </c>
      <c r="F1419" s="47">
        <v>7.1481479999999999</v>
      </c>
      <c r="G1419" s="47">
        <v>7.3333329999999997</v>
      </c>
      <c r="H1419" s="73">
        <v>6.36144</v>
      </c>
      <c r="I1419" s="73">
        <v>713400</v>
      </c>
    </row>
    <row r="1420" spans="1:9" x14ac:dyDescent="0.3">
      <c r="A1420" s="72" t="str">
        <f t="shared" si="53"/>
        <v>1998</v>
      </c>
      <c r="B1420" s="72" t="str">
        <f t="shared" si="54"/>
        <v>Apr</v>
      </c>
      <c r="C1420" s="74">
        <v>35915</v>
      </c>
      <c r="D1420" s="47">
        <v>7.444445</v>
      </c>
      <c r="E1420" s="47">
        <v>7.5925929999999999</v>
      </c>
      <c r="F1420" s="47">
        <v>7.3703700000000003</v>
      </c>
      <c r="G1420" s="47">
        <v>7.4814819999999997</v>
      </c>
      <c r="H1420" s="73">
        <v>6.489954</v>
      </c>
      <c r="I1420" s="73">
        <v>1078600</v>
      </c>
    </row>
    <row r="1421" spans="1:9" x14ac:dyDescent="0.3">
      <c r="A1421" s="72" t="str">
        <f t="shared" si="53"/>
        <v>1998</v>
      </c>
      <c r="B1421" s="72" t="str">
        <f t="shared" si="54"/>
        <v>May</v>
      </c>
      <c r="C1421" s="74">
        <v>35916</v>
      </c>
      <c r="D1421" s="47">
        <v>7.4814819999999997</v>
      </c>
      <c r="E1421" s="47">
        <v>7.4814819999999997</v>
      </c>
      <c r="F1421" s="47">
        <v>7.3333329999999997</v>
      </c>
      <c r="G1421" s="47">
        <v>7.4074070000000001</v>
      </c>
      <c r="H1421" s="73">
        <v>6.4256970000000004</v>
      </c>
      <c r="I1421" s="73">
        <v>146700</v>
      </c>
    </row>
    <row r="1422" spans="1:9" x14ac:dyDescent="0.3">
      <c r="A1422" s="72" t="str">
        <f t="shared" si="53"/>
        <v>1998</v>
      </c>
      <c r="B1422" s="72" t="str">
        <f t="shared" si="54"/>
        <v>May</v>
      </c>
      <c r="C1422" s="74">
        <v>35919</v>
      </c>
      <c r="D1422" s="47">
        <v>7.4074070000000001</v>
      </c>
      <c r="E1422" s="47">
        <v>7.4074070000000001</v>
      </c>
      <c r="F1422" s="47">
        <v>7.1481479999999999</v>
      </c>
      <c r="G1422" s="47">
        <v>7.2222220000000004</v>
      </c>
      <c r="H1422" s="73">
        <v>6.2650550000000003</v>
      </c>
      <c r="I1422" s="73">
        <v>500400</v>
      </c>
    </row>
    <row r="1423" spans="1:9" x14ac:dyDescent="0.3">
      <c r="A1423" s="72" t="str">
        <f t="shared" si="53"/>
        <v>1998</v>
      </c>
      <c r="B1423" s="72" t="str">
        <f t="shared" si="54"/>
        <v>May</v>
      </c>
      <c r="C1423" s="74">
        <v>35920</v>
      </c>
      <c r="D1423" s="47">
        <v>7.2222220000000004</v>
      </c>
      <c r="E1423" s="47">
        <v>7.2592590000000001</v>
      </c>
      <c r="F1423" s="47">
        <v>7.1296299999999997</v>
      </c>
      <c r="G1423" s="47">
        <v>7.1481479999999999</v>
      </c>
      <c r="H1423" s="73">
        <v>6.2007979999999998</v>
      </c>
      <c r="I1423" s="73">
        <v>538800</v>
      </c>
    </row>
    <row r="1424" spans="1:9" x14ac:dyDescent="0.3">
      <c r="A1424" s="72" t="str">
        <f t="shared" si="53"/>
        <v>1998</v>
      </c>
      <c r="B1424" s="72" t="str">
        <f t="shared" si="54"/>
        <v>May</v>
      </c>
      <c r="C1424" s="74">
        <v>35921</v>
      </c>
      <c r="D1424" s="47">
        <v>7.1851849999999997</v>
      </c>
      <c r="E1424" s="47">
        <v>7.1851849999999997</v>
      </c>
      <c r="F1424" s="47">
        <v>7.0370369999999998</v>
      </c>
      <c r="G1424" s="47">
        <v>7.1111110000000002</v>
      </c>
      <c r="H1424" s="73">
        <v>6.1686690000000004</v>
      </c>
      <c r="I1424" s="73">
        <v>254700</v>
      </c>
    </row>
    <row r="1425" spans="1:9" x14ac:dyDescent="0.3">
      <c r="A1425" s="72" t="str">
        <f t="shared" si="53"/>
        <v>1998</v>
      </c>
      <c r="B1425" s="72" t="str">
        <f t="shared" si="54"/>
        <v>May</v>
      </c>
      <c r="C1425" s="74">
        <v>35922</v>
      </c>
      <c r="D1425" s="47">
        <v>7.0370369999999998</v>
      </c>
      <c r="E1425" s="47">
        <v>7.1111110000000002</v>
      </c>
      <c r="F1425" s="47">
        <v>6.9259259999999996</v>
      </c>
      <c r="G1425" s="47">
        <v>6.9259259999999996</v>
      </c>
      <c r="H1425" s="73">
        <v>6.0080249999999999</v>
      </c>
      <c r="I1425" s="73">
        <v>226300</v>
      </c>
    </row>
    <row r="1426" spans="1:9" x14ac:dyDescent="0.3">
      <c r="A1426" s="72" t="str">
        <f t="shared" si="53"/>
        <v>1998</v>
      </c>
      <c r="B1426" s="72" t="str">
        <f t="shared" si="54"/>
        <v>May</v>
      </c>
      <c r="C1426" s="74">
        <v>35923</v>
      </c>
      <c r="D1426" s="47">
        <v>7</v>
      </c>
      <c r="E1426" s="47">
        <v>7</v>
      </c>
      <c r="F1426" s="47">
        <v>6.9259259999999996</v>
      </c>
      <c r="G1426" s="47">
        <v>7</v>
      </c>
      <c r="H1426" s="73">
        <v>6.0722829999999997</v>
      </c>
      <c r="I1426" s="73">
        <v>252600</v>
      </c>
    </row>
    <row r="1427" spans="1:9" x14ac:dyDescent="0.3">
      <c r="A1427" s="72" t="str">
        <f t="shared" si="53"/>
        <v>1998</v>
      </c>
      <c r="B1427" s="72" t="str">
        <f t="shared" si="54"/>
        <v>May</v>
      </c>
      <c r="C1427" s="74">
        <v>35926</v>
      </c>
      <c r="D1427" s="47">
        <v>7</v>
      </c>
      <c r="E1427" s="47">
        <v>7.0370369999999998</v>
      </c>
      <c r="F1427" s="47">
        <v>6.8888889999999998</v>
      </c>
      <c r="G1427" s="47">
        <v>6.9259259999999996</v>
      </c>
      <c r="H1427" s="73">
        <v>6.0080249999999999</v>
      </c>
      <c r="I1427" s="73">
        <v>336100</v>
      </c>
    </row>
    <row r="1428" spans="1:9" x14ac:dyDescent="0.3">
      <c r="A1428" s="72" t="str">
        <f t="shared" si="53"/>
        <v>1998</v>
      </c>
      <c r="B1428" s="72" t="str">
        <f t="shared" si="54"/>
        <v>May</v>
      </c>
      <c r="C1428" s="74">
        <v>35927</v>
      </c>
      <c r="D1428" s="47">
        <v>6.9259259999999996</v>
      </c>
      <c r="E1428" s="47">
        <v>6.9814819999999997</v>
      </c>
      <c r="F1428" s="47">
        <v>6.8148150000000003</v>
      </c>
      <c r="G1428" s="47">
        <v>6.9814819999999997</v>
      </c>
      <c r="H1428" s="73">
        <v>6.0562189999999996</v>
      </c>
      <c r="I1428" s="73">
        <v>139000</v>
      </c>
    </row>
    <row r="1429" spans="1:9" x14ac:dyDescent="0.3">
      <c r="A1429" s="72" t="str">
        <f t="shared" si="53"/>
        <v>1998</v>
      </c>
      <c r="B1429" s="72" t="str">
        <f t="shared" si="54"/>
        <v>May</v>
      </c>
      <c r="C1429" s="74">
        <v>35928</v>
      </c>
      <c r="D1429" s="47">
        <v>7</v>
      </c>
      <c r="E1429" s="47">
        <v>7</v>
      </c>
      <c r="F1429" s="47">
        <v>6.7037040000000001</v>
      </c>
      <c r="G1429" s="47">
        <v>6.8888889999999998</v>
      </c>
      <c r="H1429" s="73">
        <v>5.9758979999999999</v>
      </c>
      <c r="I1429" s="73">
        <v>472500</v>
      </c>
    </row>
    <row r="1430" spans="1:9" x14ac:dyDescent="0.3">
      <c r="A1430" s="72" t="str">
        <f t="shared" si="53"/>
        <v>1998</v>
      </c>
      <c r="B1430" s="72" t="str">
        <f t="shared" si="54"/>
        <v>May</v>
      </c>
      <c r="C1430" s="74">
        <v>35929</v>
      </c>
      <c r="D1430" s="47">
        <v>6.8888889999999998</v>
      </c>
      <c r="E1430" s="47">
        <v>6.8888889999999998</v>
      </c>
      <c r="F1430" s="47">
        <v>6.555555</v>
      </c>
      <c r="G1430" s="47">
        <v>6.7407409999999999</v>
      </c>
      <c r="H1430" s="73">
        <v>5.8473829999999998</v>
      </c>
      <c r="I1430" s="73">
        <v>577800</v>
      </c>
    </row>
    <row r="1431" spans="1:9" x14ac:dyDescent="0.3">
      <c r="A1431" s="72" t="str">
        <f t="shared" si="53"/>
        <v>1998</v>
      </c>
      <c r="B1431" s="72" t="str">
        <f t="shared" si="54"/>
        <v>May</v>
      </c>
      <c r="C1431" s="74">
        <v>35930</v>
      </c>
      <c r="D1431" s="47">
        <v>6.7407409999999999</v>
      </c>
      <c r="E1431" s="47">
        <v>6.7407409999999999</v>
      </c>
      <c r="F1431" s="47">
        <v>6.5925929999999999</v>
      </c>
      <c r="G1431" s="47">
        <v>6.6296299999999997</v>
      </c>
      <c r="H1431" s="73">
        <v>5.7509969999999999</v>
      </c>
      <c r="I1431" s="73">
        <v>294400</v>
      </c>
    </row>
    <row r="1432" spans="1:9" x14ac:dyDescent="0.3">
      <c r="A1432" s="72" t="str">
        <f t="shared" si="53"/>
        <v>1998</v>
      </c>
      <c r="B1432" s="72" t="str">
        <f t="shared" si="54"/>
        <v>May</v>
      </c>
      <c r="C1432" s="74">
        <v>35933</v>
      </c>
      <c r="D1432" s="47">
        <v>6.5925929999999999</v>
      </c>
      <c r="E1432" s="47">
        <v>6.7407409999999999</v>
      </c>
      <c r="F1432" s="47">
        <v>6.4074070000000001</v>
      </c>
      <c r="G1432" s="47">
        <v>6.4814819999999997</v>
      </c>
      <c r="H1432" s="73">
        <v>5.6224860000000003</v>
      </c>
      <c r="I1432" s="73">
        <v>240400</v>
      </c>
    </row>
    <row r="1433" spans="1:9" x14ac:dyDescent="0.3">
      <c r="A1433" s="72" t="str">
        <f t="shared" si="53"/>
        <v>1998</v>
      </c>
      <c r="B1433" s="72" t="str">
        <f t="shared" si="54"/>
        <v>May</v>
      </c>
      <c r="C1433" s="74">
        <v>35934</v>
      </c>
      <c r="D1433" s="47">
        <v>6.3333329999999997</v>
      </c>
      <c r="E1433" s="47">
        <v>6.6851849999999997</v>
      </c>
      <c r="F1433" s="47">
        <v>6.3333329999999997</v>
      </c>
      <c r="G1433" s="47">
        <v>6.5925929999999999</v>
      </c>
      <c r="H1433" s="73">
        <v>5.718871</v>
      </c>
      <c r="I1433" s="73">
        <v>212800</v>
      </c>
    </row>
    <row r="1434" spans="1:9" x14ac:dyDescent="0.3">
      <c r="A1434" s="72" t="str">
        <f t="shared" si="53"/>
        <v>1998</v>
      </c>
      <c r="B1434" s="72" t="str">
        <f t="shared" si="54"/>
        <v>May</v>
      </c>
      <c r="C1434" s="74">
        <v>35935</v>
      </c>
      <c r="D1434" s="47">
        <v>6.7037040000000001</v>
      </c>
      <c r="E1434" s="47">
        <v>6.7037040000000001</v>
      </c>
      <c r="F1434" s="47">
        <v>6.5370369999999998</v>
      </c>
      <c r="G1434" s="47">
        <v>6.5925929999999999</v>
      </c>
      <c r="H1434" s="73">
        <v>5.718871</v>
      </c>
      <c r="I1434" s="73">
        <v>247600</v>
      </c>
    </row>
    <row r="1435" spans="1:9" x14ac:dyDescent="0.3">
      <c r="A1435" s="72" t="str">
        <f t="shared" si="53"/>
        <v>1998</v>
      </c>
      <c r="B1435" s="72" t="str">
        <f t="shared" si="54"/>
        <v>May</v>
      </c>
      <c r="C1435" s="74">
        <v>35936</v>
      </c>
      <c r="D1435" s="47">
        <v>6.6296299999999997</v>
      </c>
      <c r="E1435" s="47">
        <v>6.6296299999999997</v>
      </c>
      <c r="F1435" s="47">
        <v>6.4629630000000002</v>
      </c>
      <c r="G1435" s="47">
        <v>6.5370369999999998</v>
      </c>
      <c r="H1435" s="73">
        <v>5.6706770000000004</v>
      </c>
      <c r="I1435" s="73">
        <v>301900</v>
      </c>
    </row>
    <row r="1436" spans="1:9" x14ac:dyDescent="0.3">
      <c r="A1436" s="72" t="str">
        <f t="shared" si="53"/>
        <v>1998</v>
      </c>
      <c r="B1436" s="72" t="str">
        <f t="shared" si="54"/>
        <v>May</v>
      </c>
      <c r="C1436" s="74">
        <v>35937</v>
      </c>
      <c r="D1436" s="47">
        <v>6.555555</v>
      </c>
      <c r="E1436" s="47">
        <v>6.555555</v>
      </c>
      <c r="F1436" s="47">
        <v>6.3888889999999998</v>
      </c>
      <c r="G1436" s="47">
        <v>6.444445</v>
      </c>
      <c r="H1436" s="73">
        <v>5.5903549999999997</v>
      </c>
      <c r="I1436" s="73">
        <v>197200</v>
      </c>
    </row>
    <row r="1437" spans="1:9" x14ac:dyDescent="0.3">
      <c r="A1437" s="72" t="str">
        <f t="shared" si="53"/>
        <v>1998</v>
      </c>
      <c r="B1437" s="72" t="str">
        <f t="shared" si="54"/>
        <v>May</v>
      </c>
      <c r="C1437" s="74">
        <v>35941</v>
      </c>
      <c r="D1437" s="47">
        <v>6.4074070000000001</v>
      </c>
      <c r="E1437" s="47">
        <v>6.444445</v>
      </c>
      <c r="F1437" s="47">
        <v>6.1111110000000002</v>
      </c>
      <c r="G1437" s="47">
        <v>6.1481479999999999</v>
      </c>
      <c r="H1437" s="73">
        <v>5.333329</v>
      </c>
      <c r="I1437" s="73">
        <v>416400</v>
      </c>
    </row>
    <row r="1438" spans="1:9" x14ac:dyDescent="0.3">
      <c r="A1438" s="72" t="str">
        <f t="shared" si="53"/>
        <v>1998</v>
      </c>
      <c r="B1438" s="72" t="str">
        <f t="shared" si="54"/>
        <v>May</v>
      </c>
      <c r="C1438" s="74">
        <v>35942</v>
      </c>
      <c r="D1438" s="47">
        <v>6.1296299999999997</v>
      </c>
      <c r="E1438" s="47">
        <v>6.444445</v>
      </c>
      <c r="F1438" s="47">
        <v>6</v>
      </c>
      <c r="G1438" s="47">
        <v>6.3333329999999997</v>
      </c>
      <c r="H1438" s="73">
        <v>5.4939720000000003</v>
      </c>
      <c r="I1438" s="73">
        <v>808200</v>
      </c>
    </row>
    <row r="1439" spans="1:9" x14ac:dyDescent="0.3">
      <c r="A1439" s="72" t="str">
        <f t="shared" si="53"/>
        <v>1998</v>
      </c>
      <c r="B1439" s="72" t="str">
        <f t="shared" si="54"/>
        <v>May</v>
      </c>
      <c r="C1439" s="74">
        <v>35943</v>
      </c>
      <c r="D1439" s="47">
        <v>6.3703700000000003</v>
      </c>
      <c r="E1439" s="47">
        <v>6.444445</v>
      </c>
      <c r="F1439" s="47">
        <v>6.2592590000000001</v>
      </c>
      <c r="G1439" s="47">
        <v>6.3518520000000001</v>
      </c>
      <c r="H1439" s="73">
        <v>5.5100350000000002</v>
      </c>
      <c r="I1439" s="73">
        <v>530100</v>
      </c>
    </row>
    <row r="1440" spans="1:9" x14ac:dyDescent="0.3">
      <c r="A1440" s="72" t="str">
        <f t="shared" si="53"/>
        <v>1998</v>
      </c>
      <c r="B1440" s="72" t="str">
        <f t="shared" si="54"/>
        <v>May</v>
      </c>
      <c r="C1440" s="74">
        <v>35944</v>
      </c>
      <c r="D1440" s="47">
        <v>6.2592590000000001</v>
      </c>
      <c r="E1440" s="47">
        <v>6.3518520000000001</v>
      </c>
      <c r="F1440" s="47">
        <v>5.9259259999999996</v>
      </c>
      <c r="G1440" s="47">
        <v>5.9814819999999997</v>
      </c>
      <c r="H1440" s="73">
        <v>5.1887499999999998</v>
      </c>
      <c r="I1440" s="73">
        <v>683700</v>
      </c>
    </row>
    <row r="1441" spans="1:9" x14ac:dyDescent="0.3">
      <c r="A1441" s="72" t="str">
        <f t="shared" si="53"/>
        <v>1998</v>
      </c>
      <c r="B1441" s="72" t="str">
        <f t="shared" si="54"/>
        <v>Jun</v>
      </c>
      <c r="C1441" s="74">
        <v>35947</v>
      </c>
      <c r="D1441" s="47">
        <v>6.2592590000000001</v>
      </c>
      <c r="E1441" s="47">
        <v>6.4814819999999997</v>
      </c>
      <c r="F1441" s="47">
        <v>6.0925929999999999</v>
      </c>
      <c r="G1441" s="47">
        <v>6.1851849999999997</v>
      </c>
      <c r="H1441" s="73">
        <v>5.3654570000000001</v>
      </c>
      <c r="I1441" s="73">
        <v>2418400</v>
      </c>
    </row>
    <row r="1442" spans="1:9" x14ac:dyDescent="0.3">
      <c r="A1442" s="72" t="str">
        <f t="shared" si="53"/>
        <v>1998</v>
      </c>
      <c r="B1442" s="72" t="str">
        <f t="shared" si="54"/>
        <v>Jun</v>
      </c>
      <c r="C1442" s="74">
        <v>35948</v>
      </c>
      <c r="D1442" s="47">
        <v>6.3333329999999997</v>
      </c>
      <c r="E1442" s="47">
        <v>6.3333329999999997</v>
      </c>
      <c r="F1442" s="47">
        <v>6.055555</v>
      </c>
      <c r="G1442" s="47">
        <v>6.1296299999999997</v>
      </c>
      <c r="H1442" s="73">
        <v>5.3172649999999999</v>
      </c>
      <c r="I1442" s="73">
        <v>2591200</v>
      </c>
    </row>
    <row r="1443" spans="1:9" x14ac:dyDescent="0.3">
      <c r="A1443" s="72" t="str">
        <f t="shared" si="53"/>
        <v>1998</v>
      </c>
      <c r="B1443" s="72" t="str">
        <f t="shared" si="54"/>
        <v>Jun</v>
      </c>
      <c r="C1443" s="74">
        <v>35949</v>
      </c>
      <c r="D1443" s="47">
        <v>6.1296299999999997</v>
      </c>
      <c r="E1443" s="47">
        <v>6.3703700000000003</v>
      </c>
      <c r="F1443" s="47">
        <v>6.1111110000000002</v>
      </c>
      <c r="G1443" s="47">
        <v>6.3518520000000001</v>
      </c>
      <c r="H1443" s="73">
        <v>5.5100350000000002</v>
      </c>
      <c r="I1443" s="73">
        <v>1086900</v>
      </c>
    </row>
    <row r="1444" spans="1:9" x14ac:dyDescent="0.3">
      <c r="A1444" s="72" t="str">
        <f t="shared" si="53"/>
        <v>1998</v>
      </c>
      <c r="B1444" s="72" t="str">
        <f t="shared" si="54"/>
        <v>Jun</v>
      </c>
      <c r="C1444" s="74">
        <v>35950</v>
      </c>
      <c r="D1444" s="47">
        <v>6.2962959999999999</v>
      </c>
      <c r="E1444" s="47">
        <v>6.3703700000000003</v>
      </c>
      <c r="F1444" s="47">
        <v>6.2962959999999999</v>
      </c>
      <c r="G1444" s="47">
        <v>6.2962959999999999</v>
      </c>
      <c r="H1444" s="73">
        <v>5.461843</v>
      </c>
      <c r="I1444" s="73">
        <v>442300</v>
      </c>
    </row>
    <row r="1445" spans="1:9" x14ac:dyDescent="0.3">
      <c r="A1445" s="72" t="str">
        <f t="shared" si="53"/>
        <v>1998</v>
      </c>
      <c r="B1445" s="72" t="str">
        <f t="shared" si="54"/>
        <v>Jun</v>
      </c>
      <c r="C1445" s="74">
        <v>35951</v>
      </c>
      <c r="D1445" s="47">
        <v>6.3703700000000003</v>
      </c>
      <c r="E1445" s="47">
        <v>6.4814819999999997</v>
      </c>
      <c r="F1445" s="47">
        <v>6.3703700000000003</v>
      </c>
      <c r="G1445" s="47">
        <v>6.444445</v>
      </c>
      <c r="H1445" s="73">
        <v>5.5903549999999997</v>
      </c>
      <c r="I1445" s="73">
        <v>357700</v>
      </c>
    </row>
    <row r="1446" spans="1:9" x14ac:dyDescent="0.3">
      <c r="A1446" s="72" t="str">
        <f t="shared" si="53"/>
        <v>1998</v>
      </c>
      <c r="B1446" s="72" t="str">
        <f t="shared" si="54"/>
        <v>Jun</v>
      </c>
      <c r="C1446" s="74">
        <v>35954</v>
      </c>
      <c r="D1446" s="47">
        <v>6.555555</v>
      </c>
      <c r="E1446" s="47">
        <v>6.5925929999999999</v>
      </c>
      <c r="F1446" s="47">
        <v>6.4074070000000001</v>
      </c>
      <c r="G1446" s="47">
        <v>6.5185180000000003</v>
      </c>
      <c r="H1446" s="73">
        <v>5.6546139999999996</v>
      </c>
      <c r="I1446" s="73">
        <v>361300</v>
      </c>
    </row>
    <row r="1447" spans="1:9" x14ac:dyDescent="0.3">
      <c r="A1447" s="72" t="str">
        <f t="shared" si="53"/>
        <v>1998</v>
      </c>
      <c r="B1447" s="72" t="str">
        <f t="shared" si="54"/>
        <v>Jun</v>
      </c>
      <c r="C1447" s="74">
        <v>35955</v>
      </c>
      <c r="D1447" s="47">
        <v>6.555555</v>
      </c>
      <c r="E1447" s="47">
        <v>6.555555</v>
      </c>
      <c r="F1447" s="47">
        <v>6.3888889999999998</v>
      </c>
      <c r="G1447" s="47">
        <v>6.4629630000000002</v>
      </c>
      <c r="H1447" s="73">
        <v>5.6064220000000002</v>
      </c>
      <c r="I1447" s="73">
        <v>1296000</v>
      </c>
    </row>
    <row r="1448" spans="1:9" x14ac:dyDescent="0.3">
      <c r="A1448" s="72" t="str">
        <f t="shared" si="53"/>
        <v>1998</v>
      </c>
      <c r="B1448" s="72" t="str">
        <f t="shared" si="54"/>
        <v>Jun</v>
      </c>
      <c r="C1448" s="74">
        <v>35956</v>
      </c>
      <c r="D1448" s="47">
        <v>6.4629630000000002</v>
      </c>
      <c r="E1448" s="47">
        <v>6.4814819999999997</v>
      </c>
      <c r="F1448" s="47">
        <v>6.3148150000000003</v>
      </c>
      <c r="G1448" s="47">
        <v>6.3333329999999997</v>
      </c>
      <c r="H1448" s="73">
        <v>5.4939720000000003</v>
      </c>
      <c r="I1448" s="73">
        <v>106200</v>
      </c>
    </row>
    <row r="1449" spans="1:9" x14ac:dyDescent="0.3">
      <c r="A1449" s="72" t="str">
        <f t="shared" si="53"/>
        <v>1998</v>
      </c>
      <c r="B1449" s="72" t="str">
        <f t="shared" si="54"/>
        <v>Jun</v>
      </c>
      <c r="C1449" s="74">
        <v>35957</v>
      </c>
      <c r="D1449" s="47">
        <v>6.3703700000000003</v>
      </c>
      <c r="E1449" s="47">
        <v>6.3703700000000003</v>
      </c>
      <c r="F1449" s="47">
        <v>5.5925929999999999</v>
      </c>
      <c r="G1449" s="47">
        <v>5.8703700000000003</v>
      </c>
      <c r="H1449" s="73">
        <v>5.092365</v>
      </c>
      <c r="I1449" s="73">
        <v>1365400</v>
      </c>
    </row>
    <row r="1450" spans="1:9" x14ac:dyDescent="0.3">
      <c r="A1450" s="72" t="str">
        <f t="shared" si="53"/>
        <v>1998</v>
      </c>
      <c r="B1450" s="72" t="str">
        <f t="shared" si="54"/>
        <v>Jun</v>
      </c>
      <c r="C1450" s="74">
        <v>35958</v>
      </c>
      <c r="D1450" s="47">
        <v>5.8703700000000003</v>
      </c>
      <c r="E1450" s="47">
        <v>6.0370369999999998</v>
      </c>
      <c r="F1450" s="47">
        <v>5.7962959999999999</v>
      </c>
      <c r="G1450" s="47">
        <v>5.9814819999999997</v>
      </c>
      <c r="H1450" s="73">
        <v>5.1887499999999998</v>
      </c>
      <c r="I1450" s="73">
        <v>682600</v>
      </c>
    </row>
    <row r="1451" spans="1:9" x14ac:dyDescent="0.3">
      <c r="A1451" s="72" t="str">
        <f t="shared" si="53"/>
        <v>1998</v>
      </c>
      <c r="B1451" s="72" t="str">
        <f t="shared" si="54"/>
        <v>Jun</v>
      </c>
      <c r="C1451" s="74">
        <v>35961</v>
      </c>
      <c r="D1451" s="47">
        <v>5.9629630000000002</v>
      </c>
      <c r="E1451" s="47">
        <v>6.2222220000000004</v>
      </c>
      <c r="F1451" s="47">
        <v>5.8888889999999998</v>
      </c>
      <c r="G1451" s="47">
        <v>6.2222220000000004</v>
      </c>
      <c r="H1451" s="73">
        <v>5.3975840000000002</v>
      </c>
      <c r="I1451" s="73">
        <v>349600</v>
      </c>
    </row>
    <row r="1452" spans="1:9" x14ac:dyDescent="0.3">
      <c r="A1452" s="72" t="str">
        <f t="shared" si="53"/>
        <v>1998</v>
      </c>
      <c r="B1452" s="72" t="str">
        <f t="shared" si="54"/>
        <v>Jun</v>
      </c>
      <c r="C1452" s="74">
        <v>35962</v>
      </c>
      <c r="D1452" s="47">
        <v>6.2592590000000001</v>
      </c>
      <c r="E1452" s="47">
        <v>6.3888889999999998</v>
      </c>
      <c r="F1452" s="47">
        <v>6.1111110000000002</v>
      </c>
      <c r="G1452" s="47">
        <v>6.2222220000000004</v>
      </c>
      <c r="H1452" s="73">
        <v>5.3975840000000002</v>
      </c>
      <c r="I1452" s="73">
        <v>378000</v>
      </c>
    </row>
    <row r="1453" spans="1:9" x14ac:dyDescent="0.3">
      <c r="A1453" s="72" t="str">
        <f t="shared" si="53"/>
        <v>1998</v>
      </c>
      <c r="B1453" s="72" t="str">
        <f t="shared" si="54"/>
        <v>Jun</v>
      </c>
      <c r="C1453" s="74">
        <v>35963</v>
      </c>
      <c r="D1453" s="47">
        <v>6.3333329999999997</v>
      </c>
      <c r="E1453" s="47">
        <v>6.7037040000000001</v>
      </c>
      <c r="F1453" s="47">
        <v>6.2962959999999999</v>
      </c>
      <c r="G1453" s="47">
        <v>6.6666670000000003</v>
      </c>
      <c r="H1453" s="73">
        <v>5.7831279999999996</v>
      </c>
      <c r="I1453" s="73">
        <v>494700</v>
      </c>
    </row>
    <row r="1454" spans="1:9" x14ac:dyDescent="0.3">
      <c r="A1454" s="72" t="str">
        <f t="shared" si="53"/>
        <v>1998</v>
      </c>
      <c r="B1454" s="72" t="str">
        <f t="shared" si="54"/>
        <v>Jun</v>
      </c>
      <c r="C1454" s="74">
        <v>35964</v>
      </c>
      <c r="D1454" s="47">
        <v>6.6666670000000003</v>
      </c>
      <c r="E1454" s="47">
        <v>6.6666670000000003</v>
      </c>
      <c r="F1454" s="47">
        <v>6.3888889999999998</v>
      </c>
      <c r="G1454" s="47">
        <v>6.5185180000000003</v>
      </c>
      <c r="H1454" s="73">
        <v>5.6546139999999996</v>
      </c>
      <c r="I1454" s="73">
        <v>312400</v>
      </c>
    </row>
    <row r="1455" spans="1:9" x14ac:dyDescent="0.3">
      <c r="A1455" s="72" t="str">
        <f t="shared" si="53"/>
        <v>1998</v>
      </c>
      <c r="B1455" s="72" t="str">
        <f t="shared" si="54"/>
        <v>Jun</v>
      </c>
      <c r="C1455" s="74">
        <v>35965</v>
      </c>
      <c r="D1455" s="47">
        <v>6.5185180000000003</v>
      </c>
      <c r="E1455" s="47">
        <v>6.5185180000000003</v>
      </c>
      <c r="F1455" s="47">
        <v>5.8148150000000003</v>
      </c>
      <c r="G1455" s="47">
        <v>6</v>
      </c>
      <c r="H1455" s="73">
        <v>5.2048160000000001</v>
      </c>
      <c r="I1455" s="73">
        <v>947800</v>
      </c>
    </row>
    <row r="1456" spans="1:9" x14ac:dyDescent="0.3">
      <c r="A1456" s="72" t="str">
        <f t="shared" si="53"/>
        <v>1998</v>
      </c>
      <c r="B1456" s="72" t="str">
        <f t="shared" si="54"/>
        <v>Jun</v>
      </c>
      <c r="C1456" s="74">
        <v>35968</v>
      </c>
      <c r="D1456" s="47">
        <v>6.1481479999999999</v>
      </c>
      <c r="E1456" s="47">
        <v>6.6296299999999997</v>
      </c>
      <c r="F1456" s="47">
        <v>6</v>
      </c>
      <c r="G1456" s="47">
        <v>6.5185180000000003</v>
      </c>
      <c r="H1456" s="73">
        <v>5.6546139999999996</v>
      </c>
      <c r="I1456" s="73">
        <v>1024800</v>
      </c>
    </row>
    <row r="1457" spans="1:9" x14ac:dyDescent="0.3">
      <c r="A1457" s="72" t="str">
        <f t="shared" si="53"/>
        <v>1998</v>
      </c>
      <c r="B1457" s="72" t="str">
        <f t="shared" si="54"/>
        <v>Jun</v>
      </c>
      <c r="C1457" s="74">
        <v>35969</v>
      </c>
      <c r="D1457" s="47">
        <v>6.555555</v>
      </c>
      <c r="E1457" s="47">
        <v>6.555555</v>
      </c>
      <c r="F1457" s="47">
        <v>6.1481479999999999</v>
      </c>
      <c r="G1457" s="47">
        <v>6.2962959999999999</v>
      </c>
      <c r="H1457" s="73">
        <v>5.461843</v>
      </c>
      <c r="I1457" s="73">
        <v>575700</v>
      </c>
    </row>
    <row r="1458" spans="1:9" x14ac:dyDescent="0.3">
      <c r="A1458" s="72" t="str">
        <f t="shared" si="53"/>
        <v>1998</v>
      </c>
      <c r="B1458" s="72" t="str">
        <f t="shared" si="54"/>
        <v>Jun</v>
      </c>
      <c r="C1458" s="74">
        <v>35970</v>
      </c>
      <c r="D1458" s="47">
        <v>6.3703700000000003</v>
      </c>
      <c r="E1458" s="47">
        <v>6.555555</v>
      </c>
      <c r="F1458" s="47">
        <v>6.2592590000000001</v>
      </c>
      <c r="G1458" s="47">
        <v>6.555555</v>
      </c>
      <c r="H1458" s="73">
        <v>5.6867409999999996</v>
      </c>
      <c r="I1458" s="73">
        <v>628300</v>
      </c>
    </row>
    <row r="1459" spans="1:9" x14ac:dyDescent="0.3">
      <c r="A1459" s="72" t="str">
        <f t="shared" si="53"/>
        <v>1998</v>
      </c>
      <c r="B1459" s="72" t="str">
        <f t="shared" si="54"/>
        <v>Jun</v>
      </c>
      <c r="C1459" s="74">
        <v>35971</v>
      </c>
      <c r="D1459" s="47">
        <v>6.444445</v>
      </c>
      <c r="E1459" s="47">
        <v>6.7037040000000001</v>
      </c>
      <c r="F1459" s="47">
        <v>6.444445</v>
      </c>
      <c r="G1459" s="47">
        <v>6.6296299999999997</v>
      </c>
      <c r="H1459" s="73">
        <v>5.7509969999999999</v>
      </c>
      <c r="I1459" s="73">
        <v>646800</v>
      </c>
    </row>
    <row r="1460" spans="1:9" x14ac:dyDescent="0.3">
      <c r="A1460" s="72" t="str">
        <f t="shared" si="53"/>
        <v>1998</v>
      </c>
      <c r="B1460" s="72" t="str">
        <f t="shared" si="54"/>
        <v>Jun</v>
      </c>
      <c r="C1460" s="74">
        <v>35972</v>
      </c>
      <c r="D1460" s="47">
        <v>6.5185180000000003</v>
      </c>
      <c r="E1460" s="47">
        <v>6.6851849999999997</v>
      </c>
      <c r="F1460" s="47">
        <v>6.5185180000000003</v>
      </c>
      <c r="G1460" s="47">
        <v>6.6296299999999997</v>
      </c>
      <c r="H1460" s="73">
        <v>5.7509969999999999</v>
      </c>
      <c r="I1460" s="73">
        <v>258000</v>
      </c>
    </row>
    <row r="1461" spans="1:9" x14ac:dyDescent="0.3">
      <c r="A1461" s="72" t="str">
        <f t="shared" si="53"/>
        <v>1998</v>
      </c>
      <c r="B1461" s="72" t="str">
        <f t="shared" si="54"/>
        <v>Jun</v>
      </c>
      <c r="C1461" s="74">
        <v>35975</v>
      </c>
      <c r="D1461" s="47">
        <v>6.6851849999999997</v>
      </c>
      <c r="E1461" s="47">
        <v>6.8148150000000003</v>
      </c>
      <c r="F1461" s="47">
        <v>6.3703700000000003</v>
      </c>
      <c r="G1461" s="47">
        <v>6.3888889999999998</v>
      </c>
      <c r="H1461" s="73">
        <v>5.5421649999999998</v>
      </c>
      <c r="I1461" s="73">
        <v>385600</v>
      </c>
    </row>
    <row r="1462" spans="1:9" x14ac:dyDescent="0.3">
      <c r="A1462" s="72" t="str">
        <f t="shared" si="53"/>
        <v>1998</v>
      </c>
      <c r="B1462" s="72" t="str">
        <f t="shared" si="54"/>
        <v>Jun</v>
      </c>
      <c r="C1462" s="74">
        <v>35976</v>
      </c>
      <c r="D1462" s="47">
        <v>6.3703700000000003</v>
      </c>
      <c r="E1462" s="47">
        <v>6.7407409999999999</v>
      </c>
      <c r="F1462" s="47">
        <v>6.2592590000000001</v>
      </c>
      <c r="G1462" s="47">
        <v>6.7037040000000001</v>
      </c>
      <c r="H1462" s="73">
        <v>5.8152559999999998</v>
      </c>
      <c r="I1462" s="73">
        <v>629200</v>
      </c>
    </row>
    <row r="1463" spans="1:9" x14ac:dyDescent="0.3">
      <c r="A1463" s="72" t="str">
        <f t="shared" si="53"/>
        <v>1998</v>
      </c>
      <c r="B1463" s="72" t="str">
        <f t="shared" si="54"/>
        <v>Jul</v>
      </c>
      <c r="C1463" s="74">
        <v>35977</v>
      </c>
      <c r="D1463" s="47">
        <v>6.6296299999999997</v>
      </c>
      <c r="E1463" s="47">
        <v>7.1111110000000002</v>
      </c>
      <c r="F1463" s="47">
        <v>6.6296299999999997</v>
      </c>
      <c r="G1463" s="47">
        <v>7.055555</v>
      </c>
      <c r="H1463" s="73">
        <v>6.1204770000000002</v>
      </c>
      <c r="I1463" s="73">
        <v>511200</v>
      </c>
    </row>
    <row r="1464" spans="1:9" x14ac:dyDescent="0.3">
      <c r="A1464" s="72" t="str">
        <f t="shared" si="53"/>
        <v>1998</v>
      </c>
      <c r="B1464" s="72" t="str">
        <f t="shared" si="54"/>
        <v>Jul</v>
      </c>
      <c r="C1464" s="74">
        <v>35978</v>
      </c>
      <c r="D1464" s="47">
        <v>7.1111110000000002</v>
      </c>
      <c r="E1464" s="47">
        <v>7.1111110000000002</v>
      </c>
      <c r="F1464" s="47">
        <v>6.8888889999999998</v>
      </c>
      <c r="G1464" s="47">
        <v>6.9074070000000001</v>
      </c>
      <c r="H1464" s="73">
        <v>5.9919630000000002</v>
      </c>
      <c r="I1464" s="73">
        <v>549000</v>
      </c>
    </row>
    <row r="1465" spans="1:9" x14ac:dyDescent="0.3">
      <c r="A1465" s="72" t="str">
        <f t="shared" si="53"/>
        <v>1998</v>
      </c>
      <c r="B1465" s="72" t="str">
        <f t="shared" si="54"/>
        <v>Jul</v>
      </c>
      <c r="C1465" s="74">
        <v>35982</v>
      </c>
      <c r="D1465" s="47">
        <v>6.8518520000000001</v>
      </c>
      <c r="E1465" s="47">
        <v>7.3148150000000003</v>
      </c>
      <c r="F1465" s="47">
        <v>6.8518520000000001</v>
      </c>
      <c r="G1465" s="47">
        <v>7.2592590000000001</v>
      </c>
      <c r="H1465" s="73">
        <v>6.2971839999999997</v>
      </c>
      <c r="I1465" s="73">
        <v>641200</v>
      </c>
    </row>
    <row r="1466" spans="1:9" x14ac:dyDescent="0.3">
      <c r="A1466" s="72" t="str">
        <f t="shared" si="53"/>
        <v>1998</v>
      </c>
      <c r="B1466" s="72" t="str">
        <f t="shared" si="54"/>
        <v>Jul</v>
      </c>
      <c r="C1466" s="74">
        <v>35983</v>
      </c>
      <c r="D1466" s="47">
        <v>7.2592590000000001</v>
      </c>
      <c r="E1466" s="47">
        <v>7.4074070000000001</v>
      </c>
      <c r="F1466" s="47">
        <v>7.0740740000000004</v>
      </c>
      <c r="G1466" s="47">
        <v>7.1296299999999997</v>
      </c>
      <c r="H1466" s="73">
        <v>6.1847329999999996</v>
      </c>
      <c r="I1466" s="73">
        <v>1049800</v>
      </c>
    </row>
    <row r="1467" spans="1:9" x14ac:dyDescent="0.3">
      <c r="A1467" s="72" t="str">
        <f t="shared" si="53"/>
        <v>1998</v>
      </c>
      <c r="B1467" s="72" t="str">
        <f t="shared" si="54"/>
        <v>Jul</v>
      </c>
      <c r="C1467" s="74">
        <v>35984</v>
      </c>
      <c r="D1467" s="47">
        <v>7.1481479999999999</v>
      </c>
      <c r="E1467" s="47">
        <v>7.1481479999999999</v>
      </c>
      <c r="F1467" s="47">
        <v>6.8148150000000003</v>
      </c>
      <c r="G1467" s="47">
        <v>6.8888889999999998</v>
      </c>
      <c r="H1467" s="73">
        <v>5.9758979999999999</v>
      </c>
      <c r="I1467" s="73">
        <v>588100</v>
      </c>
    </row>
    <row r="1468" spans="1:9" x14ac:dyDescent="0.3">
      <c r="A1468" s="72" t="str">
        <f t="shared" si="53"/>
        <v>1998</v>
      </c>
      <c r="B1468" s="72" t="str">
        <f t="shared" si="54"/>
        <v>Jul</v>
      </c>
      <c r="C1468" s="74">
        <v>35985</v>
      </c>
      <c r="D1468" s="47">
        <v>6.9259259999999996</v>
      </c>
      <c r="E1468" s="47">
        <v>6.9629630000000002</v>
      </c>
      <c r="F1468" s="47">
        <v>6.8148150000000003</v>
      </c>
      <c r="G1468" s="47">
        <v>6.9259259999999996</v>
      </c>
      <c r="H1468" s="73">
        <v>6.0080249999999999</v>
      </c>
      <c r="I1468" s="73">
        <v>1126500</v>
      </c>
    </row>
    <row r="1469" spans="1:9" x14ac:dyDescent="0.3">
      <c r="A1469" s="72" t="str">
        <f t="shared" si="53"/>
        <v>1998</v>
      </c>
      <c r="B1469" s="72" t="str">
        <f t="shared" si="54"/>
        <v>Jul</v>
      </c>
      <c r="C1469" s="74">
        <v>35986</v>
      </c>
      <c r="D1469" s="47">
        <v>6.944445</v>
      </c>
      <c r="E1469" s="47">
        <v>6.944445</v>
      </c>
      <c r="F1469" s="47">
        <v>6.7037040000000001</v>
      </c>
      <c r="G1469" s="47">
        <v>6.7962959999999999</v>
      </c>
      <c r="H1469" s="73">
        <v>5.8955780000000004</v>
      </c>
      <c r="I1469" s="73">
        <v>616500</v>
      </c>
    </row>
    <row r="1470" spans="1:9" x14ac:dyDescent="0.3">
      <c r="A1470" s="72" t="str">
        <f t="shared" si="53"/>
        <v>1998</v>
      </c>
      <c r="B1470" s="72" t="str">
        <f t="shared" si="54"/>
        <v>Jul</v>
      </c>
      <c r="C1470" s="74">
        <v>35989</v>
      </c>
      <c r="D1470" s="47">
        <v>6.8148150000000003</v>
      </c>
      <c r="E1470" s="47">
        <v>6.8148150000000003</v>
      </c>
      <c r="F1470" s="47">
        <v>6.7407409999999999</v>
      </c>
      <c r="G1470" s="47">
        <v>6.7592590000000001</v>
      </c>
      <c r="H1470" s="73">
        <v>5.8634490000000001</v>
      </c>
      <c r="I1470" s="73">
        <v>579300</v>
      </c>
    </row>
    <row r="1471" spans="1:9" x14ac:dyDescent="0.3">
      <c r="A1471" s="72" t="str">
        <f t="shared" si="53"/>
        <v>1998</v>
      </c>
      <c r="B1471" s="72" t="str">
        <f t="shared" si="54"/>
        <v>Jul</v>
      </c>
      <c r="C1471" s="74">
        <v>35990</v>
      </c>
      <c r="D1471" s="47">
        <v>6.7777779999999996</v>
      </c>
      <c r="E1471" s="47">
        <v>6.7777779999999996</v>
      </c>
      <c r="F1471" s="47">
        <v>6.6111110000000002</v>
      </c>
      <c r="G1471" s="47">
        <v>6.6111110000000002</v>
      </c>
      <c r="H1471" s="73">
        <v>5.734934</v>
      </c>
      <c r="I1471" s="73">
        <v>730500</v>
      </c>
    </row>
    <row r="1472" spans="1:9" x14ac:dyDescent="0.3">
      <c r="A1472" s="72" t="str">
        <f t="shared" si="53"/>
        <v>1998</v>
      </c>
      <c r="B1472" s="72" t="str">
        <f t="shared" si="54"/>
        <v>Jul</v>
      </c>
      <c r="C1472" s="74">
        <v>35991</v>
      </c>
      <c r="D1472" s="47">
        <v>6.6296299999999997</v>
      </c>
      <c r="E1472" s="47">
        <v>6.6666670000000003</v>
      </c>
      <c r="F1472" s="47">
        <v>6.5925929999999999</v>
      </c>
      <c r="G1472" s="47">
        <v>6.6296299999999997</v>
      </c>
      <c r="H1472" s="73">
        <v>5.7509969999999999</v>
      </c>
      <c r="I1472" s="73">
        <v>490600</v>
      </c>
    </row>
    <row r="1473" spans="1:9" x14ac:dyDescent="0.3">
      <c r="A1473" s="72" t="str">
        <f t="shared" si="53"/>
        <v>1998</v>
      </c>
      <c r="B1473" s="72" t="str">
        <f t="shared" si="54"/>
        <v>Jul</v>
      </c>
      <c r="C1473" s="74">
        <v>35992</v>
      </c>
      <c r="D1473" s="47">
        <v>6.5370369999999998</v>
      </c>
      <c r="E1473" s="47">
        <v>6.6296299999999997</v>
      </c>
      <c r="F1473" s="47">
        <v>6.2222220000000004</v>
      </c>
      <c r="G1473" s="47">
        <v>6.5370369999999998</v>
      </c>
      <c r="H1473" s="73">
        <v>5.6706770000000004</v>
      </c>
      <c r="I1473" s="73">
        <v>833800</v>
      </c>
    </row>
    <row r="1474" spans="1:9" x14ac:dyDescent="0.3">
      <c r="A1474" s="72" t="str">
        <f t="shared" si="53"/>
        <v>1998</v>
      </c>
      <c r="B1474" s="72" t="str">
        <f t="shared" si="54"/>
        <v>Jul</v>
      </c>
      <c r="C1474" s="74">
        <v>35993</v>
      </c>
      <c r="D1474" s="47">
        <v>6.444445</v>
      </c>
      <c r="E1474" s="47">
        <v>6.555555</v>
      </c>
      <c r="F1474" s="47">
        <v>6.3703700000000003</v>
      </c>
      <c r="G1474" s="47">
        <v>6.4259259999999996</v>
      </c>
      <c r="H1474" s="73">
        <v>5.5742919999999998</v>
      </c>
      <c r="I1474" s="73">
        <v>266100</v>
      </c>
    </row>
    <row r="1475" spans="1:9" x14ac:dyDescent="0.3">
      <c r="A1475" s="72" t="str">
        <f t="shared" ref="A1475:A1538" si="55">TEXT(C1475,"YYYY")</f>
        <v>1998</v>
      </c>
      <c r="B1475" s="72" t="str">
        <f t="shared" ref="B1475:B1538" si="56">TEXT(C1475,"MMM")</f>
        <v>Jul</v>
      </c>
      <c r="C1475" s="74">
        <v>35996</v>
      </c>
      <c r="D1475" s="47">
        <v>6.4259259999999996</v>
      </c>
      <c r="E1475" s="47">
        <v>6.4259259999999996</v>
      </c>
      <c r="F1475" s="47">
        <v>6.2962959999999999</v>
      </c>
      <c r="G1475" s="47">
        <v>6.2962959999999999</v>
      </c>
      <c r="H1475" s="73">
        <v>5.461843</v>
      </c>
      <c r="I1475" s="73">
        <v>251200</v>
      </c>
    </row>
    <row r="1476" spans="1:9" x14ac:dyDescent="0.3">
      <c r="A1476" s="72" t="str">
        <f t="shared" si="55"/>
        <v>1998</v>
      </c>
      <c r="B1476" s="72" t="str">
        <f t="shared" si="56"/>
        <v>Jul</v>
      </c>
      <c r="C1476" s="74">
        <v>35997</v>
      </c>
      <c r="D1476" s="47">
        <v>6.2962959999999999</v>
      </c>
      <c r="E1476" s="47">
        <v>6.3703700000000003</v>
      </c>
      <c r="F1476" s="47">
        <v>6.1851849999999997</v>
      </c>
      <c r="G1476" s="47">
        <v>6.3333329999999997</v>
      </c>
      <c r="H1476" s="73">
        <v>5.4939720000000003</v>
      </c>
      <c r="I1476" s="73">
        <v>407700</v>
      </c>
    </row>
    <row r="1477" spans="1:9" x14ac:dyDescent="0.3">
      <c r="A1477" s="72" t="str">
        <f t="shared" si="55"/>
        <v>1998</v>
      </c>
      <c r="B1477" s="72" t="str">
        <f t="shared" si="56"/>
        <v>Jul</v>
      </c>
      <c r="C1477" s="74">
        <v>35998</v>
      </c>
      <c r="D1477" s="47">
        <v>6.2222220000000004</v>
      </c>
      <c r="E1477" s="47">
        <v>6.3518520000000001</v>
      </c>
      <c r="F1477" s="47">
        <v>6.2222220000000004</v>
      </c>
      <c r="G1477" s="47">
        <v>6.2592590000000001</v>
      </c>
      <c r="H1477" s="73">
        <v>5.429716</v>
      </c>
      <c r="I1477" s="73">
        <v>399100</v>
      </c>
    </row>
    <row r="1478" spans="1:9" x14ac:dyDescent="0.3">
      <c r="A1478" s="72" t="str">
        <f t="shared" si="55"/>
        <v>1998</v>
      </c>
      <c r="B1478" s="72" t="str">
        <f t="shared" si="56"/>
        <v>Jul</v>
      </c>
      <c r="C1478" s="74">
        <v>35999</v>
      </c>
      <c r="D1478" s="47">
        <v>6.2222220000000004</v>
      </c>
      <c r="E1478" s="47">
        <v>6.3333329999999997</v>
      </c>
      <c r="F1478" s="47">
        <v>6.0370369999999998</v>
      </c>
      <c r="G1478" s="47">
        <v>6.0370369999999998</v>
      </c>
      <c r="H1478" s="73">
        <v>5.2369430000000001</v>
      </c>
      <c r="I1478" s="73">
        <v>248400</v>
      </c>
    </row>
    <row r="1479" spans="1:9" x14ac:dyDescent="0.3">
      <c r="A1479" s="72" t="str">
        <f t="shared" si="55"/>
        <v>1998</v>
      </c>
      <c r="B1479" s="72" t="str">
        <f t="shared" si="56"/>
        <v>Jul</v>
      </c>
      <c r="C1479" s="74">
        <v>36000</v>
      </c>
      <c r="D1479" s="47">
        <v>6.2592590000000001</v>
      </c>
      <c r="E1479" s="47">
        <v>6.2592590000000001</v>
      </c>
      <c r="F1479" s="47">
        <v>5.8888889999999998</v>
      </c>
      <c r="G1479" s="47">
        <v>6.0185180000000003</v>
      </c>
      <c r="H1479" s="73">
        <v>5.220879</v>
      </c>
      <c r="I1479" s="73">
        <v>854500</v>
      </c>
    </row>
    <row r="1480" spans="1:9" x14ac:dyDescent="0.3">
      <c r="A1480" s="72" t="str">
        <f t="shared" si="55"/>
        <v>1998</v>
      </c>
      <c r="B1480" s="72" t="str">
        <f t="shared" si="56"/>
        <v>Jul</v>
      </c>
      <c r="C1480" s="74">
        <v>36003</v>
      </c>
      <c r="D1480" s="47">
        <v>6.0370369999999998</v>
      </c>
      <c r="E1480" s="47">
        <v>6.0370369999999998</v>
      </c>
      <c r="F1480" s="47">
        <v>5.8148150000000003</v>
      </c>
      <c r="G1480" s="47">
        <v>5.9629630000000002</v>
      </c>
      <c r="H1480" s="73">
        <v>5.1726869999999998</v>
      </c>
      <c r="I1480" s="73">
        <v>663400</v>
      </c>
    </row>
    <row r="1481" spans="1:9" x14ac:dyDescent="0.3">
      <c r="A1481" s="72" t="str">
        <f t="shared" si="55"/>
        <v>1998</v>
      </c>
      <c r="B1481" s="72" t="str">
        <f t="shared" si="56"/>
        <v>Jul</v>
      </c>
      <c r="C1481" s="74">
        <v>36004</v>
      </c>
      <c r="D1481" s="47">
        <v>6</v>
      </c>
      <c r="E1481" s="47">
        <v>6</v>
      </c>
      <c r="F1481" s="47">
        <v>5.7407409999999999</v>
      </c>
      <c r="G1481" s="47">
        <v>5.8703700000000003</v>
      </c>
      <c r="H1481" s="73">
        <v>5.092365</v>
      </c>
      <c r="I1481" s="73">
        <v>1014000</v>
      </c>
    </row>
    <row r="1482" spans="1:9" x14ac:dyDescent="0.3">
      <c r="A1482" s="72" t="str">
        <f t="shared" si="55"/>
        <v>1998</v>
      </c>
      <c r="B1482" s="72" t="str">
        <f t="shared" si="56"/>
        <v>Jul</v>
      </c>
      <c r="C1482" s="74">
        <v>36005</v>
      </c>
      <c r="D1482" s="47">
        <v>5.9629630000000002</v>
      </c>
      <c r="E1482" s="47">
        <v>5.9629630000000002</v>
      </c>
      <c r="F1482" s="47">
        <v>5.7407409999999999</v>
      </c>
      <c r="G1482" s="47">
        <v>5.7777779999999996</v>
      </c>
      <c r="H1482" s="73">
        <v>5.0120430000000002</v>
      </c>
      <c r="I1482" s="73">
        <v>980100</v>
      </c>
    </row>
    <row r="1483" spans="1:9" x14ac:dyDescent="0.3">
      <c r="A1483" s="72" t="str">
        <f t="shared" si="55"/>
        <v>1998</v>
      </c>
      <c r="B1483" s="72" t="str">
        <f t="shared" si="56"/>
        <v>Jul</v>
      </c>
      <c r="C1483" s="74">
        <v>36006</v>
      </c>
      <c r="D1483" s="47">
        <v>5.8518520000000001</v>
      </c>
      <c r="E1483" s="47">
        <v>5.9629630000000002</v>
      </c>
      <c r="F1483" s="47">
        <v>5.8148150000000003</v>
      </c>
      <c r="G1483" s="47">
        <v>5.8888889999999998</v>
      </c>
      <c r="H1483" s="73">
        <v>5.108428</v>
      </c>
      <c r="I1483" s="73">
        <v>228700</v>
      </c>
    </row>
    <row r="1484" spans="1:9" x14ac:dyDescent="0.3">
      <c r="A1484" s="72" t="str">
        <f t="shared" si="55"/>
        <v>1998</v>
      </c>
      <c r="B1484" s="72" t="str">
        <f t="shared" si="56"/>
        <v>Jul</v>
      </c>
      <c r="C1484" s="74">
        <v>36007</v>
      </c>
      <c r="D1484" s="47">
        <v>5.9259259999999996</v>
      </c>
      <c r="E1484" s="47">
        <v>6</v>
      </c>
      <c r="F1484" s="47">
        <v>5.7407409999999999</v>
      </c>
      <c r="G1484" s="47">
        <v>5.7777779999999996</v>
      </c>
      <c r="H1484" s="73">
        <v>5.0120430000000002</v>
      </c>
      <c r="I1484" s="73">
        <v>437500</v>
      </c>
    </row>
    <row r="1485" spans="1:9" x14ac:dyDescent="0.3">
      <c r="A1485" s="72" t="str">
        <f t="shared" si="55"/>
        <v>1998</v>
      </c>
      <c r="B1485" s="72" t="str">
        <f t="shared" si="56"/>
        <v>Aug</v>
      </c>
      <c r="C1485" s="74">
        <v>36010</v>
      </c>
      <c r="D1485" s="47">
        <v>5.8518520000000001</v>
      </c>
      <c r="E1485" s="47">
        <v>5.8518520000000001</v>
      </c>
      <c r="F1485" s="47">
        <v>5.4814819999999997</v>
      </c>
      <c r="G1485" s="47">
        <v>5.6296299999999997</v>
      </c>
      <c r="H1485" s="73">
        <v>4.8835300000000004</v>
      </c>
      <c r="I1485" s="73">
        <v>1559800</v>
      </c>
    </row>
    <row r="1486" spans="1:9" x14ac:dyDescent="0.3">
      <c r="A1486" s="72" t="str">
        <f t="shared" si="55"/>
        <v>1998</v>
      </c>
      <c r="B1486" s="72" t="str">
        <f t="shared" si="56"/>
        <v>Aug</v>
      </c>
      <c r="C1486" s="74">
        <v>36011</v>
      </c>
      <c r="D1486" s="47">
        <v>5.6666670000000003</v>
      </c>
      <c r="E1486" s="47">
        <v>5.6666670000000003</v>
      </c>
      <c r="F1486" s="47">
        <v>4.9259259999999996</v>
      </c>
      <c r="G1486" s="47">
        <v>5.0185180000000003</v>
      </c>
      <c r="H1486" s="73">
        <v>4.3534090000000001</v>
      </c>
      <c r="I1486" s="73">
        <v>3390400</v>
      </c>
    </row>
    <row r="1487" spans="1:9" x14ac:dyDescent="0.3">
      <c r="A1487" s="72" t="str">
        <f t="shared" si="55"/>
        <v>1998</v>
      </c>
      <c r="B1487" s="72" t="str">
        <f t="shared" si="56"/>
        <v>Aug</v>
      </c>
      <c r="C1487" s="74">
        <v>36012</v>
      </c>
      <c r="D1487" s="47">
        <v>5</v>
      </c>
      <c r="E1487" s="47">
        <v>5.2222220000000004</v>
      </c>
      <c r="F1487" s="47">
        <v>4.9629630000000002</v>
      </c>
      <c r="G1487" s="47">
        <v>5.2222220000000004</v>
      </c>
      <c r="H1487" s="73">
        <v>4.5301169999999997</v>
      </c>
      <c r="I1487" s="73">
        <v>1586800</v>
      </c>
    </row>
    <row r="1488" spans="1:9" x14ac:dyDescent="0.3">
      <c r="A1488" s="72" t="str">
        <f t="shared" si="55"/>
        <v>1998</v>
      </c>
      <c r="B1488" s="72" t="str">
        <f t="shared" si="56"/>
        <v>Aug</v>
      </c>
      <c r="C1488" s="74">
        <v>36013</v>
      </c>
      <c r="D1488" s="47">
        <v>5.2222220000000004</v>
      </c>
      <c r="E1488" s="47">
        <v>5.5925929999999999</v>
      </c>
      <c r="F1488" s="47">
        <v>5.1851849999999997</v>
      </c>
      <c r="G1488" s="47">
        <v>5.5925929999999999</v>
      </c>
      <c r="H1488" s="73">
        <v>4.8514010000000001</v>
      </c>
      <c r="I1488" s="73">
        <v>533400</v>
      </c>
    </row>
    <row r="1489" spans="1:9" x14ac:dyDescent="0.3">
      <c r="A1489" s="72" t="str">
        <f t="shared" si="55"/>
        <v>1998</v>
      </c>
      <c r="B1489" s="72" t="str">
        <f t="shared" si="56"/>
        <v>Aug</v>
      </c>
      <c r="C1489" s="74">
        <v>36014</v>
      </c>
      <c r="D1489" s="47">
        <v>5.5185180000000003</v>
      </c>
      <c r="E1489" s="47">
        <v>6</v>
      </c>
      <c r="F1489" s="47">
        <v>5.5185180000000003</v>
      </c>
      <c r="G1489" s="47">
        <v>5.8518520000000001</v>
      </c>
      <c r="H1489" s="73">
        <v>5.076301</v>
      </c>
      <c r="I1489" s="73">
        <v>2152000</v>
      </c>
    </row>
    <row r="1490" spans="1:9" x14ac:dyDescent="0.3">
      <c r="A1490" s="72" t="str">
        <f t="shared" si="55"/>
        <v>1998</v>
      </c>
      <c r="B1490" s="72" t="str">
        <f t="shared" si="56"/>
        <v>Aug</v>
      </c>
      <c r="C1490" s="74">
        <v>36017</v>
      </c>
      <c r="D1490" s="47">
        <v>5.8888889999999998</v>
      </c>
      <c r="E1490" s="47">
        <v>6.0740740000000004</v>
      </c>
      <c r="F1490" s="47">
        <v>5.7777779999999996</v>
      </c>
      <c r="G1490" s="47">
        <v>5.8888889999999998</v>
      </c>
      <c r="H1490" s="73">
        <v>5.108428</v>
      </c>
      <c r="I1490" s="73">
        <v>527800</v>
      </c>
    </row>
    <row r="1491" spans="1:9" x14ac:dyDescent="0.3">
      <c r="A1491" s="72" t="str">
        <f t="shared" si="55"/>
        <v>1998</v>
      </c>
      <c r="B1491" s="72" t="str">
        <f t="shared" si="56"/>
        <v>Aug</v>
      </c>
      <c r="C1491" s="74">
        <v>36018</v>
      </c>
      <c r="D1491" s="47">
        <v>5.6296299999999997</v>
      </c>
      <c r="E1491" s="47">
        <v>5.9259259999999996</v>
      </c>
      <c r="F1491" s="47">
        <v>5.4814819999999997</v>
      </c>
      <c r="G1491" s="47">
        <v>5.6666670000000003</v>
      </c>
      <c r="H1491" s="73">
        <v>4.9156589999999998</v>
      </c>
      <c r="I1491" s="73">
        <v>1094100</v>
      </c>
    </row>
    <row r="1492" spans="1:9" x14ac:dyDescent="0.3">
      <c r="A1492" s="72" t="str">
        <f t="shared" si="55"/>
        <v>1998</v>
      </c>
      <c r="B1492" s="72" t="str">
        <f t="shared" si="56"/>
        <v>Aug</v>
      </c>
      <c r="C1492" s="74">
        <v>36019</v>
      </c>
      <c r="D1492" s="47">
        <v>5.6296299999999997</v>
      </c>
      <c r="E1492" s="47">
        <v>6.1111110000000002</v>
      </c>
      <c r="F1492" s="47">
        <v>5.6296299999999997</v>
      </c>
      <c r="G1492" s="47">
        <v>6</v>
      </c>
      <c r="H1492" s="73">
        <v>5.2048160000000001</v>
      </c>
      <c r="I1492" s="73">
        <v>523300</v>
      </c>
    </row>
    <row r="1493" spans="1:9" x14ac:dyDescent="0.3">
      <c r="A1493" s="72" t="str">
        <f t="shared" si="55"/>
        <v>1998</v>
      </c>
      <c r="B1493" s="72" t="str">
        <f t="shared" si="56"/>
        <v>Aug</v>
      </c>
      <c r="C1493" s="74">
        <v>36020</v>
      </c>
      <c r="D1493" s="47">
        <v>5.8888889999999998</v>
      </c>
      <c r="E1493" s="47">
        <v>5.9629630000000002</v>
      </c>
      <c r="F1493" s="47">
        <v>5.7777779999999996</v>
      </c>
      <c r="G1493" s="47">
        <v>5.9259259999999996</v>
      </c>
      <c r="H1493" s="73">
        <v>5.1405580000000004</v>
      </c>
      <c r="I1493" s="73">
        <v>398400</v>
      </c>
    </row>
    <row r="1494" spans="1:9" x14ac:dyDescent="0.3">
      <c r="A1494" s="72" t="str">
        <f t="shared" si="55"/>
        <v>1998</v>
      </c>
      <c r="B1494" s="72" t="str">
        <f t="shared" si="56"/>
        <v>Aug</v>
      </c>
      <c r="C1494" s="74">
        <v>36021</v>
      </c>
      <c r="D1494" s="47">
        <v>5.9259259999999996</v>
      </c>
      <c r="E1494" s="47">
        <v>5.9629630000000002</v>
      </c>
      <c r="F1494" s="47">
        <v>5.7407409999999999</v>
      </c>
      <c r="G1494" s="47">
        <v>5.8518520000000001</v>
      </c>
      <c r="H1494" s="73">
        <v>5.076301</v>
      </c>
      <c r="I1494" s="73">
        <v>489300</v>
      </c>
    </row>
    <row r="1495" spans="1:9" x14ac:dyDescent="0.3">
      <c r="A1495" s="72" t="str">
        <f t="shared" si="55"/>
        <v>1998</v>
      </c>
      <c r="B1495" s="72" t="str">
        <f t="shared" si="56"/>
        <v>Aug</v>
      </c>
      <c r="C1495" s="74">
        <v>36024</v>
      </c>
      <c r="D1495" s="47">
        <v>5.8148150000000003</v>
      </c>
      <c r="E1495" s="47">
        <v>6.0370369999999998</v>
      </c>
      <c r="F1495" s="47">
        <v>5.7037040000000001</v>
      </c>
      <c r="G1495" s="47">
        <v>5.8703700000000003</v>
      </c>
      <c r="H1495" s="73">
        <v>5.092365</v>
      </c>
      <c r="I1495" s="73">
        <v>1832500</v>
      </c>
    </row>
    <row r="1496" spans="1:9" x14ac:dyDescent="0.3">
      <c r="A1496" s="72" t="str">
        <f t="shared" si="55"/>
        <v>1998</v>
      </c>
      <c r="B1496" s="72" t="str">
        <f t="shared" si="56"/>
        <v>Aug</v>
      </c>
      <c r="C1496" s="74">
        <v>36025</v>
      </c>
      <c r="D1496" s="47">
        <v>5.8518520000000001</v>
      </c>
      <c r="E1496" s="47">
        <v>5.9629630000000002</v>
      </c>
      <c r="F1496" s="47">
        <v>5.7777779999999996</v>
      </c>
      <c r="G1496" s="47">
        <v>5.9259259999999996</v>
      </c>
      <c r="H1496" s="73">
        <v>5.1405580000000004</v>
      </c>
      <c r="I1496" s="73">
        <v>2180400</v>
      </c>
    </row>
    <row r="1497" spans="1:9" x14ac:dyDescent="0.3">
      <c r="A1497" s="72" t="str">
        <f t="shared" si="55"/>
        <v>1998</v>
      </c>
      <c r="B1497" s="72" t="str">
        <f t="shared" si="56"/>
        <v>Aug</v>
      </c>
      <c r="C1497" s="74">
        <v>36026</v>
      </c>
      <c r="D1497" s="47">
        <v>5.8148150000000003</v>
      </c>
      <c r="E1497" s="47">
        <v>5.9629630000000002</v>
      </c>
      <c r="F1497" s="47">
        <v>5.7037040000000001</v>
      </c>
      <c r="G1497" s="47">
        <v>5.9629630000000002</v>
      </c>
      <c r="H1497" s="73">
        <v>5.1726869999999998</v>
      </c>
      <c r="I1497" s="73">
        <v>2499400</v>
      </c>
    </row>
    <row r="1498" spans="1:9" x14ac:dyDescent="0.3">
      <c r="A1498" s="72" t="str">
        <f t="shared" si="55"/>
        <v>1998</v>
      </c>
      <c r="B1498" s="72" t="str">
        <f t="shared" si="56"/>
        <v>Aug</v>
      </c>
      <c r="C1498" s="74">
        <v>36027</v>
      </c>
      <c r="D1498" s="47">
        <v>5.7777779999999996</v>
      </c>
      <c r="E1498" s="47">
        <v>5.9629630000000002</v>
      </c>
      <c r="F1498" s="47">
        <v>5.7777779999999996</v>
      </c>
      <c r="G1498" s="47">
        <v>5.8148150000000003</v>
      </c>
      <c r="H1498" s="73">
        <v>5.0441729999999998</v>
      </c>
      <c r="I1498" s="73">
        <v>2018800</v>
      </c>
    </row>
    <row r="1499" spans="1:9" x14ac:dyDescent="0.3">
      <c r="A1499" s="72" t="str">
        <f t="shared" si="55"/>
        <v>1998</v>
      </c>
      <c r="B1499" s="72" t="str">
        <f t="shared" si="56"/>
        <v>Aug</v>
      </c>
      <c r="C1499" s="74">
        <v>36028</v>
      </c>
      <c r="D1499" s="47">
        <v>5.7407409999999999</v>
      </c>
      <c r="E1499" s="47">
        <v>5.9259259999999996</v>
      </c>
      <c r="F1499" s="47">
        <v>5.6481479999999999</v>
      </c>
      <c r="G1499" s="47">
        <v>5.9259259999999996</v>
      </c>
      <c r="H1499" s="73">
        <v>5.1405580000000004</v>
      </c>
      <c r="I1499" s="73">
        <v>601600</v>
      </c>
    </row>
    <row r="1500" spans="1:9" x14ac:dyDescent="0.3">
      <c r="A1500" s="72" t="str">
        <f t="shared" si="55"/>
        <v>1998</v>
      </c>
      <c r="B1500" s="72" t="str">
        <f t="shared" si="56"/>
        <v>Aug</v>
      </c>
      <c r="C1500" s="74">
        <v>36031</v>
      </c>
      <c r="D1500" s="47">
        <v>5.8148150000000003</v>
      </c>
      <c r="E1500" s="47">
        <v>5.8888889999999998</v>
      </c>
      <c r="F1500" s="47">
        <v>5.7407409999999999</v>
      </c>
      <c r="G1500" s="47">
        <v>5.7777779999999996</v>
      </c>
      <c r="H1500" s="73">
        <v>5.0120430000000002</v>
      </c>
      <c r="I1500" s="73">
        <v>1209600</v>
      </c>
    </row>
    <row r="1501" spans="1:9" x14ac:dyDescent="0.3">
      <c r="A1501" s="72" t="str">
        <f t="shared" si="55"/>
        <v>1998</v>
      </c>
      <c r="B1501" s="72" t="str">
        <f t="shared" si="56"/>
        <v>Aug</v>
      </c>
      <c r="C1501" s="74">
        <v>36032</v>
      </c>
      <c r="D1501" s="47">
        <v>5.8518520000000001</v>
      </c>
      <c r="E1501" s="47">
        <v>5.8518520000000001</v>
      </c>
      <c r="F1501" s="47">
        <v>5.6296299999999997</v>
      </c>
      <c r="G1501" s="47">
        <v>5.7222220000000004</v>
      </c>
      <c r="H1501" s="73">
        <v>4.963851</v>
      </c>
      <c r="I1501" s="73">
        <v>2355700</v>
      </c>
    </row>
    <row r="1502" spans="1:9" x14ac:dyDescent="0.3">
      <c r="A1502" s="72" t="str">
        <f t="shared" si="55"/>
        <v>1998</v>
      </c>
      <c r="B1502" s="72" t="str">
        <f t="shared" si="56"/>
        <v>Aug</v>
      </c>
      <c r="C1502" s="74">
        <v>36033</v>
      </c>
      <c r="D1502" s="47">
        <v>5.6296299999999997</v>
      </c>
      <c r="E1502" s="47">
        <v>5.6296299999999997</v>
      </c>
      <c r="F1502" s="47">
        <v>5.2962959999999999</v>
      </c>
      <c r="G1502" s="47">
        <v>5.4907409999999999</v>
      </c>
      <c r="H1502" s="73">
        <v>4.7630480000000004</v>
      </c>
      <c r="I1502" s="73">
        <v>956400</v>
      </c>
    </row>
    <row r="1503" spans="1:9" x14ac:dyDescent="0.3">
      <c r="A1503" s="72" t="str">
        <f t="shared" si="55"/>
        <v>1998</v>
      </c>
      <c r="B1503" s="72" t="str">
        <f t="shared" si="56"/>
        <v>Aug</v>
      </c>
      <c r="C1503" s="74">
        <v>36034</v>
      </c>
      <c r="D1503" s="47">
        <v>5.3333329999999997</v>
      </c>
      <c r="E1503" s="47">
        <v>5.4814819999999997</v>
      </c>
      <c r="F1503" s="47">
        <v>5.1481479999999999</v>
      </c>
      <c r="G1503" s="47">
        <v>5.4074070000000001</v>
      </c>
      <c r="H1503" s="73">
        <v>4.69076</v>
      </c>
      <c r="I1503" s="73">
        <v>508900</v>
      </c>
    </row>
    <row r="1504" spans="1:9" x14ac:dyDescent="0.3">
      <c r="A1504" s="72" t="str">
        <f t="shared" si="55"/>
        <v>1998</v>
      </c>
      <c r="B1504" s="72" t="str">
        <f t="shared" si="56"/>
        <v>Aug</v>
      </c>
      <c r="C1504" s="74">
        <v>36035</v>
      </c>
      <c r="D1504" s="47">
        <v>5.2592590000000001</v>
      </c>
      <c r="E1504" s="47">
        <v>5.4074070000000001</v>
      </c>
      <c r="F1504" s="47">
        <v>4.9629630000000002</v>
      </c>
      <c r="G1504" s="47">
        <v>5.0925929999999999</v>
      </c>
      <c r="H1504" s="73">
        <v>4.4176669999999998</v>
      </c>
      <c r="I1504" s="73">
        <v>1070100</v>
      </c>
    </row>
    <row r="1505" spans="1:9" x14ac:dyDescent="0.3">
      <c r="A1505" s="72" t="str">
        <f t="shared" si="55"/>
        <v>1998</v>
      </c>
      <c r="B1505" s="72" t="str">
        <f t="shared" si="56"/>
        <v>Aug</v>
      </c>
      <c r="C1505" s="74">
        <v>36038</v>
      </c>
      <c r="D1505" s="47">
        <v>5.0740740000000004</v>
      </c>
      <c r="E1505" s="47">
        <v>5.2592590000000001</v>
      </c>
      <c r="F1505" s="47">
        <v>4.8518520000000001</v>
      </c>
      <c r="G1505" s="47">
        <v>4.8518520000000001</v>
      </c>
      <c r="H1505" s="73">
        <v>4.208831</v>
      </c>
      <c r="I1505" s="73">
        <v>614200</v>
      </c>
    </row>
    <row r="1506" spans="1:9" x14ac:dyDescent="0.3">
      <c r="A1506" s="72" t="str">
        <f t="shared" si="55"/>
        <v>1998</v>
      </c>
      <c r="B1506" s="72" t="str">
        <f t="shared" si="56"/>
        <v>Sep</v>
      </c>
      <c r="C1506" s="74">
        <v>36039</v>
      </c>
      <c r="D1506" s="47">
        <v>4.8148150000000003</v>
      </c>
      <c r="E1506" s="47">
        <v>5.4814819999999997</v>
      </c>
      <c r="F1506" s="47">
        <v>4.7407409999999999</v>
      </c>
      <c r="G1506" s="47">
        <v>5.3333329999999997</v>
      </c>
      <c r="H1506" s="73">
        <v>4.6265029999999996</v>
      </c>
      <c r="I1506" s="73">
        <v>1112400</v>
      </c>
    </row>
    <row r="1507" spans="1:9" x14ac:dyDescent="0.3">
      <c r="A1507" s="72" t="str">
        <f t="shared" si="55"/>
        <v>1998</v>
      </c>
      <c r="B1507" s="72" t="str">
        <f t="shared" si="56"/>
        <v>Sep</v>
      </c>
      <c r="C1507" s="74">
        <v>36040</v>
      </c>
      <c r="D1507" s="47">
        <v>5.2592590000000001</v>
      </c>
      <c r="E1507" s="47">
        <v>5.5185180000000003</v>
      </c>
      <c r="F1507" s="47">
        <v>5.2592590000000001</v>
      </c>
      <c r="G1507" s="47">
        <v>5.4074070000000001</v>
      </c>
      <c r="H1507" s="73">
        <v>4.69076</v>
      </c>
      <c r="I1507" s="73">
        <v>982900</v>
      </c>
    </row>
    <row r="1508" spans="1:9" x14ac:dyDescent="0.3">
      <c r="A1508" s="72" t="str">
        <f t="shared" si="55"/>
        <v>1998</v>
      </c>
      <c r="B1508" s="72" t="str">
        <f t="shared" si="56"/>
        <v>Sep</v>
      </c>
      <c r="C1508" s="74">
        <v>36041</v>
      </c>
      <c r="D1508" s="47">
        <v>5.2222220000000004</v>
      </c>
      <c r="E1508" s="47">
        <v>5.4074070000000001</v>
      </c>
      <c r="F1508" s="47">
        <v>5.2222220000000004</v>
      </c>
      <c r="G1508" s="47">
        <v>5.3518520000000001</v>
      </c>
      <c r="H1508" s="73">
        <v>4.6425660000000004</v>
      </c>
      <c r="I1508" s="73">
        <v>1125900</v>
      </c>
    </row>
    <row r="1509" spans="1:9" x14ac:dyDescent="0.3">
      <c r="A1509" s="72" t="str">
        <f t="shared" si="55"/>
        <v>1998</v>
      </c>
      <c r="B1509" s="72" t="str">
        <f t="shared" si="56"/>
        <v>Sep</v>
      </c>
      <c r="C1509" s="74">
        <v>36042</v>
      </c>
      <c r="D1509" s="47">
        <v>5.3703700000000003</v>
      </c>
      <c r="E1509" s="47">
        <v>5.3703700000000003</v>
      </c>
      <c r="F1509" s="47">
        <v>5.2222220000000004</v>
      </c>
      <c r="G1509" s="47">
        <v>5.2407409999999999</v>
      </c>
      <c r="H1509" s="73">
        <v>4.5461809999999998</v>
      </c>
      <c r="I1509" s="73">
        <v>201700</v>
      </c>
    </row>
    <row r="1510" spans="1:9" x14ac:dyDescent="0.3">
      <c r="A1510" s="72" t="str">
        <f t="shared" si="55"/>
        <v>1998</v>
      </c>
      <c r="B1510" s="72" t="str">
        <f t="shared" si="56"/>
        <v>Sep</v>
      </c>
      <c r="C1510" s="74">
        <v>36046</v>
      </c>
      <c r="D1510" s="47">
        <v>5.3333329999999997</v>
      </c>
      <c r="E1510" s="47">
        <v>5.5185180000000003</v>
      </c>
      <c r="F1510" s="47">
        <v>4.8518520000000001</v>
      </c>
      <c r="G1510" s="47">
        <v>5.0370369999999998</v>
      </c>
      <c r="H1510" s="73">
        <v>4.3694740000000003</v>
      </c>
      <c r="I1510" s="73">
        <v>841900</v>
      </c>
    </row>
    <row r="1511" spans="1:9" x14ac:dyDescent="0.3">
      <c r="A1511" s="72" t="str">
        <f t="shared" si="55"/>
        <v>1998</v>
      </c>
      <c r="B1511" s="72" t="str">
        <f t="shared" si="56"/>
        <v>Sep</v>
      </c>
      <c r="C1511" s="74">
        <v>36047</v>
      </c>
      <c r="D1511" s="47">
        <v>5.0370369999999998</v>
      </c>
      <c r="E1511" s="47">
        <v>5.0370369999999998</v>
      </c>
      <c r="F1511" s="47">
        <v>4.8148150000000003</v>
      </c>
      <c r="G1511" s="47">
        <v>4.8888889999999998</v>
      </c>
      <c r="H1511" s="73">
        <v>4.2409619999999997</v>
      </c>
      <c r="I1511" s="73">
        <v>550900</v>
      </c>
    </row>
    <row r="1512" spans="1:9" x14ac:dyDescent="0.3">
      <c r="A1512" s="72" t="str">
        <f t="shared" si="55"/>
        <v>1998</v>
      </c>
      <c r="B1512" s="72" t="str">
        <f t="shared" si="56"/>
        <v>Sep</v>
      </c>
      <c r="C1512" s="74">
        <v>36048</v>
      </c>
      <c r="D1512" s="47">
        <v>4.8888889999999998</v>
      </c>
      <c r="E1512" s="47">
        <v>4.9259259999999996</v>
      </c>
      <c r="F1512" s="47">
        <v>4.8148150000000003</v>
      </c>
      <c r="G1512" s="47">
        <v>4.8518520000000001</v>
      </c>
      <c r="H1512" s="73">
        <v>4.208831</v>
      </c>
      <c r="I1512" s="73">
        <v>529800</v>
      </c>
    </row>
    <row r="1513" spans="1:9" x14ac:dyDescent="0.3">
      <c r="A1513" s="72" t="str">
        <f t="shared" si="55"/>
        <v>1998</v>
      </c>
      <c r="B1513" s="72" t="str">
        <f t="shared" si="56"/>
        <v>Sep</v>
      </c>
      <c r="C1513" s="74">
        <v>36049</v>
      </c>
      <c r="D1513" s="47">
        <v>4.8518520000000001</v>
      </c>
      <c r="E1513" s="47">
        <v>4.8888889999999998</v>
      </c>
      <c r="F1513" s="47">
        <v>4.7777779999999996</v>
      </c>
      <c r="G1513" s="47">
        <v>4.8518520000000001</v>
      </c>
      <c r="H1513" s="73">
        <v>4.208831</v>
      </c>
      <c r="I1513" s="73">
        <v>1084000</v>
      </c>
    </row>
    <row r="1514" spans="1:9" x14ac:dyDescent="0.3">
      <c r="A1514" s="72" t="str">
        <f t="shared" si="55"/>
        <v>1998</v>
      </c>
      <c r="B1514" s="72" t="str">
        <f t="shared" si="56"/>
        <v>Sep</v>
      </c>
      <c r="C1514" s="74">
        <v>36052</v>
      </c>
      <c r="D1514" s="47">
        <v>4.8888889999999998</v>
      </c>
      <c r="E1514" s="47">
        <v>5.0370369999999998</v>
      </c>
      <c r="F1514" s="47">
        <v>4.8518520000000001</v>
      </c>
      <c r="G1514" s="47">
        <v>4.9259259999999996</v>
      </c>
      <c r="H1514" s="73">
        <v>4.2730889999999997</v>
      </c>
      <c r="I1514" s="73">
        <v>1341900</v>
      </c>
    </row>
    <row r="1515" spans="1:9" x14ac:dyDescent="0.3">
      <c r="A1515" s="72" t="str">
        <f t="shared" si="55"/>
        <v>1998</v>
      </c>
      <c r="B1515" s="72" t="str">
        <f t="shared" si="56"/>
        <v>Sep</v>
      </c>
      <c r="C1515" s="74">
        <v>36053</v>
      </c>
      <c r="D1515" s="47">
        <v>4.9629630000000002</v>
      </c>
      <c r="E1515" s="47">
        <v>5.0740740000000004</v>
      </c>
      <c r="F1515" s="47">
        <v>4.8888889999999998</v>
      </c>
      <c r="G1515" s="47">
        <v>5</v>
      </c>
      <c r="H1515" s="73">
        <v>4.3373470000000003</v>
      </c>
      <c r="I1515" s="73">
        <v>1803100</v>
      </c>
    </row>
    <row r="1516" spans="1:9" x14ac:dyDescent="0.3">
      <c r="A1516" s="72" t="str">
        <f t="shared" si="55"/>
        <v>1998</v>
      </c>
      <c r="B1516" s="72" t="str">
        <f t="shared" si="56"/>
        <v>Sep</v>
      </c>
      <c r="C1516" s="74">
        <v>36054</v>
      </c>
      <c r="D1516" s="47">
        <v>4.9629630000000002</v>
      </c>
      <c r="E1516" s="47">
        <v>5.1111110000000002</v>
      </c>
      <c r="F1516" s="47">
        <v>4.9629630000000002</v>
      </c>
      <c r="G1516" s="47">
        <v>5</v>
      </c>
      <c r="H1516" s="73">
        <v>4.3373470000000003</v>
      </c>
      <c r="I1516" s="73">
        <v>854700</v>
      </c>
    </row>
    <row r="1517" spans="1:9" x14ac:dyDescent="0.3">
      <c r="A1517" s="72" t="str">
        <f t="shared" si="55"/>
        <v>1998</v>
      </c>
      <c r="B1517" s="72" t="str">
        <f t="shared" si="56"/>
        <v>Sep</v>
      </c>
      <c r="C1517" s="74">
        <v>36055</v>
      </c>
      <c r="D1517" s="47">
        <v>5</v>
      </c>
      <c r="E1517" s="47">
        <v>5</v>
      </c>
      <c r="F1517" s="47">
        <v>4.8518520000000001</v>
      </c>
      <c r="G1517" s="47">
        <v>5</v>
      </c>
      <c r="H1517" s="73">
        <v>4.3373470000000003</v>
      </c>
      <c r="I1517" s="73">
        <v>390700</v>
      </c>
    </row>
    <row r="1518" spans="1:9" x14ac:dyDescent="0.3">
      <c r="A1518" s="72" t="str">
        <f t="shared" si="55"/>
        <v>1998</v>
      </c>
      <c r="B1518" s="72" t="str">
        <f t="shared" si="56"/>
        <v>Sep</v>
      </c>
      <c r="C1518" s="74">
        <v>36056</v>
      </c>
      <c r="D1518" s="47">
        <v>4.9814819999999997</v>
      </c>
      <c r="E1518" s="47">
        <v>5.0370369999999998</v>
      </c>
      <c r="F1518" s="47">
        <v>4.9629630000000002</v>
      </c>
      <c r="G1518" s="47">
        <v>5</v>
      </c>
      <c r="H1518" s="73">
        <v>4.3373470000000003</v>
      </c>
      <c r="I1518" s="73">
        <v>309700</v>
      </c>
    </row>
    <row r="1519" spans="1:9" x14ac:dyDescent="0.3">
      <c r="A1519" s="72" t="str">
        <f t="shared" si="55"/>
        <v>1998</v>
      </c>
      <c r="B1519" s="72" t="str">
        <f t="shared" si="56"/>
        <v>Sep</v>
      </c>
      <c r="C1519" s="74">
        <v>36059</v>
      </c>
      <c r="D1519" s="47">
        <v>4.9814819999999997</v>
      </c>
      <c r="E1519" s="47">
        <v>5.1111110000000002</v>
      </c>
      <c r="F1519" s="47">
        <v>4.8703700000000003</v>
      </c>
      <c r="G1519" s="47">
        <v>5.0740740000000004</v>
      </c>
      <c r="H1519" s="73">
        <v>4.4016029999999997</v>
      </c>
      <c r="I1519" s="73">
        <v>393700</v>
      </c>
    </row>
    <row r="1520" spans="1:9" x14ac:dyDescent="0.3">
      <c r="A1520" s="72" t="str">
        <f t="shared" si="55"/>
        <v>1998</v>
      </c>
      <c r="B1520" s="72" t="str">
        <f t="shared" si="56"/>
        <v>Sep</v>
      </c>
      <c r="C1520" s="74">
        <v>36060</v>
      </c>
      <c r="D1520" s="47">
        <v>5.1111110000000002</v>
      </c>
      <c r="E1520" s="47">
        <v>5.1111110000000002</v>
      </c>
      <c r="F1520" s="47">
        <v>4.9259259999999996</v>
      </c>
      <c r="G1520" s="47">
        <v>5.0185180000000003</v>
      </c>
      <c r="H1520" s="73">
        <v>4.3534090000000001</v>
      </c>
      <c r="I1520" s="73">
        <v>302400</v>
      </c>
    </row>
    <row r="1521" spans="1:9" x14ac:dyDescent="0.3">
      <c r="A1521" s="72" t="str">
        <f t="shared" si="55"/>
        <v>1998</v>
      </c>
      <c r="B1521" s="72" t="str">
        <f t="shared" si="56"/>
        <v>Sep</v>
      </c>
      <c r="C1521" s="74">
        <v>36061</v>
      </c>
      <c r="D1521" s="47">
        <v>5.0370369999999998</v>
      </c>
      <c r="E1521" s="47">
        <v>5.0740740000000004</v>
      </c>
      <c r="F1521" s="47">
        <v>4.8888889999999998</v>
      </c>
      <c r="G1521" s="47">
        <v>5</v>
      </c>
      <c r="H1521" s="73">
        <v>4.3373470000000003</v>
      </c>
      <c r="I1521" s="73">
        <v>2021100</v>
      </c>
    </row>
    <row r="1522" spans="1:9" x14ac:dyDescent="0.3">
      <c r="A1522" s="72" t="str">
        <f t="shared" si="55"/>
        <v>1998</v>
      </c>
      <c r="B1522" s="72" t="str">
        <f t="shared" si="56"/>
        <v>Sep</v>
      </c>
      <c r="C1522" s="74">
        <v>36062</v>
      </c>
      <c r="D1522" s="47">
        <v>5</v>
      </c>
      <c r="E1522" s="47">
        <v>5</v>
      </c>
      <c r="F1522" s="47">
        <v>4.5925929999999999</v>
      </c>
      <c r="G1522" s="47">
        <v>4.6111110000000002</v>
      </c>
      <c r="H1522" s="73">
        <v>3.999997</v>
      </c>
      <c r="I1522" s="73">
        <v>789300</v>
      </c>
    </row>
    <row r="1523" spans="1:9" x14ac:dyDescent="0.3">
      <c r="A1523" s="72" t="str">
        <f t="shared" si="55"/>
        <v>1998</v>
      </c>
      <c r="B1523" s="72" t="str">
        <f t="shared" si="56"/>
        <v>Sep</v>
      </c>
      <c r="C1523" s="74">
        <v>36063</v>
      </c>
      <c r="D1523" s="47">
        <v>4.6666670000000003</v>
      </c>
      <c r="E1523" s="47">
        <v>4.7407409999999999</v>
      </c>
      <c r="F1523" s="47">
        <v>4.2222220000000004</v>
      </c>
      <c r="G1523" s="47">
        <v>4.2962959999999999</v>
      </c>
      <c r="H1523" s="73">
        <v>3.7269040000000002</v>
      </c>
      <c r="I1523" s="73">
        <v>1011300</v>
      </c>
    </row>
    <row r="1524" spans="1:9" x14ac:dyDescent="0.3">
      <c r="A1524" s="72" t="str">
        <f t="shared" si="55"/>
        <v>1998</v>
      </c>
      <c r="B1524" s="72" t="str">
        <f t="shared" si="56"/>
        <v>Sep</v>
      </c>
      <c r="C1524" s="74">
        <v>36066</v>
      </c>
      <c r="D1524" s="47">
        <v>4.3333329999999997</v>
      </c>
      <c r="E1524" s="47">
        <v>4.7777779999999996</v>
      </c>
      <c r="F1524" s="47">
        <v>4.3333329999999997</v>
      </c>
      <c r="G1524" s="47">
        <v>4.7777779999999996</v>
      </c>
      <c r="H1524" s="73">
        <v>4.1445749999999997</v>
      </c>
      <c r="I1524" s="73">
        <v>1368100</v>
      </c>
    </row>
    <row r="1525" spans="1:9" x14ac:dyDescent="0.3">
      <c r="A1525" s="72" t="str">
        <f t="shared" si="55"/>
        <v>1998</v>
      </c>
      <c r="B1525" s="72" t="str">
        <f t="shared" si="56"/>
        <v>Sep</v>
      </c>
      <c r="C1525" s="74">
        <v>36067</v>
      </c>
      <c r="D1525" s="47">
        <v>4.7407409999999999</v>
      </c>
      <c r="E1525" s="47">
        <v>4.8888889999999998</v>
      </c>
      <c r="F1525" s="47">
        <v>4.5925929999999999</v>
      </c>
      <c r="G1525" s="47">
        <v>4.7407409999999999</v>
      </c>
      <c r="H1525" s="73">
        <v>4.1124460000000003</v>
      </c>
      <c r="I1525" s="73">
        <v>599400</v>
      </c>
    </row>
    <row r="1526" spans="1:9" x14ac:dyDescent="0.3">
      <c r="A1526" s="72" t="str">
        <f t="shared" si="55"/>
        <v>1998</v>
      </c>
      <c r="B1526" s="72" t="str">
        <f t="shared" si="56"/>
        <v>Sep</v>
      </c>
      <c r="C1526" s="74">
        <v>36068</v>
      </c>
      <c r="D1526" s="47">
        <v>4.7037040000000001</v>
      </c>
      <c r="E1526" s="47">
        <v>4.8148150000000003</v>
      </c>
      <c r="F1526" s="47">
        <v>4.4074070000000001</v>
      </c>
      <c r="G1526" s="47">
        <v>4.5925929999999999</v>
      </c>
      <c r="H1526" s="73">
        <v>3.9839329999999999</v>
      </c>
      <c r="I1526" s="73">
        <v>438700</v>
      </c>
    </row>
    <row r="1527" spans="1:9" x14ac:dyDescent="0.3">
      <c r="A1527" s="72" t="str">
        <f t="shared" si="55"/>
        <v>1998</v>
      </c>
      <c r="B1527" s="72" t="str">
        <f t="shared" si="56"/>
        <v>Oct</v>
      </c>
      <c r="C1527" s="74">
        <v>36069</v>
      </c>
      <c r="D1527" s="47">
        <v>4.5185180000000003</v>
      </c>
      <c r="E1527" s="47">
        <v>4.5925929999999999</v>
      </c>
      <c r="F1527" s="47">
        <v>4.3703700000000003</v>
      </c>
      <c r="G1527" s="47">
        <v>4.5185180000000003</v>
      </c>
      <c r="H1527" s="73">
        <v>3.9196749999999998</v>
      </c>
      <c r="I1527" s="73">
        <v>680500</v>
      </c>
    </row>
    <row r="1528" spans="1:9" x14ac:dyDescent="0.3">
      <c r="A1528" s="72" t="str">
        <f t="shared" si="55"/>
        <v>1998</v>
      </c>
      <c r="B1528" s="72" t="str">
        <f t="shared" si="56"/>
        <v>Oct</v>
      </c>
      <c r="C1528" s="74">
        <v>36070</v>
      </c>
      <c r="D1528" s="47">
        <v>4.444445</v>
      </c>
      <c r="E1528" s="47">
        <v>4.555555</v>
      </c>
      <c r="F1528" s="47">
        <v>4.3333329999999997</v>
      </c>
      <c r="G1528" s="47">
        <v>4.5185180000000003</v>
      </c>
      <c r="H1528" s="73">
        <v>3.9196749999999998</v>
      </c>
      <c r="I1528" s="73">
        <v>787600</v>
      </c>
    </row>
    <row r="1529" spans="1:9" x14ac:dyDescent="0.3">
      <c r="A1529" s="72" t="str">
        <f t="shared" si="55"/>
        <v>1998</v>
      </c>
      <c r="B1529" s="72" t="str">
        <f t="shared" si="56"/>
        <v>Oct</v>
      </c>
      <c r="C1529" s="74">
        <v>36073</v>
      </c>
      <c r="D1529" s="47">
        <v>4.444445</v>
      </c>
      <c r="E1529" s="47">
        <v>4.5185180000000003</v>
      </c>
      <c r="F1529" s="47">
        <v>4.3703700000000003</v>
      </c>
      <c r="G1529" s="47">
        <v>4.4259259999999996</v>
      </c>
      <c r="H1529" s="73">
        <v>3.839353</v>
      </c>
      <c r="I1529" s="73">
        <v>328600</v>
      </c>
    </row>
    <row r="1530" spans="1:9" x14ac:dyDescent="0.3">
      <c r="A1530" s="72" t="str">
        <f t="shared" si="55"/>
        <v>1998</v>
      </c>
      <c r="B1530" s="72" t="str">
        <f t="shared" si="56"/>
        <v>Oct</v>
      </c>
      <c r="C1530" s="74">
        <v>36074</v>
      </c>
      <c r="D1530" s="47">
        <v>4.444445</v>
      </c>
      <c r="E1530" s="47">
        <v>4.6296299999999997</v>
      </c>
      <c r="F1530" s="47">
        <v>4.4074070000000001</v>
      </c>
      <c r="G1530" s="47">
        <v>4.5</v>
      </c>
      <c r="H1530" s="73">
        <v>3.9036110000000002</v>
      </c>
      <c r="I1530" s="73">
        <v>1379200</v>
      </c>
    </row>
    <row r="1531" spans="1:9" x14ac:dyDescent="0.3">
      <c r="A1531" s="72" t="str">
        <f t="shared" si="55"/>
        <v>1998</v>
      </c>
      <c r="B1531" s="72" t="str">
        <f t="shared" si="56"/>
        <v>Oct</v>
      </c>
      <c r="C1531" s="74">
        <v>36075</v>
      </c>
      <c r="D1531" s="47">
        <v>4.4074070000000001</v>
      </c>
      <c r="E1531" s="47">
        <v>4.6111110000000002</v>
      </c>
      <c r="F1531" s="47">
        <v>4.3703700000000003</v>
      </c>
      <c r="G1531" s="47">
        <v>4.5925929999999999</v>
      </c>
      <c r="H1531" s="73">
        <v>3.9839329999999999</v>
      </c>
      <c r="I1531" s="73">
        <v>753400</v>
      </c>
    </row>
    <row r="1532" spans="1:9" x14ac:dyDescent="0.3">
      <c r="A1532" s="72" t="str">
        <f t="shared" si="55"/>
        <v>1998</v>
      </c>
      <c r="B1532" s="72" t="str">
        <f t="shared" si="56"/>
        <v>Oct</v>
      </c>
      <c r="C1532" s="74">
        <v>36076</v>
      </c>
      <c r="D1532" s="47">
        <v>4.444445</v>
      </c>
      <c r="E1532" s="47">
        <v>4.7777779999999996</v>
      </c>
      <c r="F1532" s="47">
        <v>4.4259259999999996</v>
      </c>
      <c r="G1532" s="47">
        <v>4.7777779999999996</v>
      </c>
      <c r="H1532" s="73">
        <v>4.1445749999999997</v>
      </c>
      <c r="I1532" s="73">
        <v>1181800</v>
      </c>
    </row>
    <row r="1533" spans="1:9" x14ac:dyDescent="0.3">
      <c r="A1533" s="72" t="str">
        <f t="shared" si="55"/>
        <v>1998</v>
      </c>
      <c r="B1533" s="72" t="str">
        <f t="shared" si="56"/>
        <v>Oct</v>
      </c>
      <c r="C1533" s="74">
        <v>36077</v>
      </c>
      <c r="D1533" s="47">
        <v>4.8148150000000003</v>
      </c>
      <c r="E1533" s="47">
        <v>5.1111110000000002</v>
      </c>
      <c r="F1533" s="47">
        <v>4.6666670000000003</v>
      </c>
      <c r="G1533" s="47">
        <v>5.0370369999999998</v>
      </c>
      <c r="H1533" s="73">
        <v>4.3694740000000003</v>
      </c>
      <c r="I1533" s="73">
        <v>781200</v>
      </c>
    </row>
    <row r="1534" spans="1:9" x14ac:dyDescent="0.3">
      <c r="A1534" s="72" t="str">
        <f t="shared" si="55"/>
        <v>1998</v>
      </c>
      <c r="B1534" s="72" t="str">
        <f t="shared" si="56"/>
        <v>Oct</v>
      </c>
      <c r="C1534" s="74">
        <v>36080</v>
      </c>
      <c r="D1534" s="47">
        <v>5.1851849999999997</v>
      </c>
      <c r="E1534" s="47">
        <v>5.2962959999999999</v>
      </c>
      <c r="F1534" s="47">
        <v>5.0185180000000003</v>
      </c>
      <c r="G1534" s="47">
        <v>5.2222220000000004</v>
      </c>
      <c r="H1534" s="73">
        <v>4.5301169999999997</v>
      </c>
      <c r="I1534" s="73">
        <v>505500</v>
      </c>
    </row>
    <row r="1535" spans="1:9" x14ac:dyDescent="0.3">
      <c r="A1535" s="72" t="str">
        <f t="shared" si="55"/>
        <v>1998</v>
      </c>
      <c r="B1535" s="72" t="str">
        <f t="shared" si="56"/>
        <v>Oct</v>
      </c>
      <c r="C1535" s="74">
        <v>36081</v>
      </c>
      <c r="D1535" s="47">
        <v>5.1851849999999997</v>
      </c>
      <c r="E1535" s="47">
        <v>5.444445</v>
      </c>
      <c r="F1535" s="47">
        <v>5.1481479999999999</v>
      </c>
      <c r="G1535" s="47">
        <v>5.2962959999999999</v>
      </c>
      <c r="H1535" s="73">
        <v>4.5943740000000002</v>
      </c>
      <c r="I1535" s="73">
        <v>432900</v>
      </c>
    </row>
    <row r="1536" spans="1:9" x14ac:dyDescent="0.3">
      <c r="A1536" s="72" t="str">
        <f t="shared" si="55"/>
        <v>1998</v>
      </c>
      <c r="B1536" s="72" t="str">
        <f t="shared" si="56"/>
        <v>Oct</v>
      </c>
      <c r="C1536" s="74">
        <v>36082</v>
      </c>
      <c r="D1536" s="47">
        <v>5.2592590000000001</v>
      </c>
      <c r="E1536" s="47">
        <v>5.2962959999999999</v>
      </c>
      <c r="F1536" s="47">
        <v>4.9259259999999996</v>
      </c>
      <c r="G1536" s="47">
        <v>5</v>
      </c>
      <c r="H1536" s="73">
        <v>4.3373470000000003</v>
      </c>
      <c r="I1536" s="73">
        <v>204400</v>
      </c>
    </row>
    <row r="1537" spans="1:9" x14ac:dyDescent="0.3">
      <c r="A1537" s="72" t="str">
        <f t="shared" si="55"/>
        <v>1998</v>
      </c>
      <c r="B1537" s="72" t="str">
        <f t="shared" si="56"/>
        <v>Oct</v>
      </c>
      <c r="C1537" s="74">
        <v>36083</v>
      </c>
      <c r="D1537" s="47">
        <v>5.1111110000000002</v>
      </c>
      <c r="E1537" s="47">
        <v>5.3703700000000003</v>
      </c>
      <c r="F1537" s="47">
        <v>5</v>
      </c>
      <c r="G1537" s="47">
        <v>5.3333329999999997</v>
      </c>
      <c r="H1537" s="73">
        <v>4.6265029999999996</v>
      </c>
      <c r="I1537" s="73">
        <v>648600</v>
      </c>
    </row>
    <row r="1538" spans="1:9" x14ac:dyDescent="0.3">
      <c r="A1538" s="72" t="str">
        <f t="shared" si="55"/>
        <v>1998</v>
      </c>
      <c r="B1538" s="72" t="str">
        <f t="shared" si="56"/>
        <v>Oct</v>
      </c>
      <c r="C1538" s="74">
        <v>36084</v>
      </c>
      <c r="D1538" s="47">
        <v>5.4074070000000001</v>
      </c>
      <c r="E1538" s="47">
        <v>6</v>
      </c>
      <c r="F1538" s="47">
        <v>5.2592590000000001</v>
      </c>
      <c r="G1538" s="47">
        <v>5.8333329999999997</v>
      </c>
      <c r="H1538" s="73">
        <v>5.060238</v>
      </c>
      <c r="I1538" s="73">
        <v>1289400</v>
      </c>
    </row>
    <row r="1539" spans="1:9" x14ac:dyDescent="0.3">
      <c r="A1539" s="72" t="str">
        <f t="shared" ref="A1539:A1602" si="57">TEXT(C1539,"YYYY")</f>
        <v>1998</v>
      </c>
      <c r="B1539" s="72" t="str">
        <f t="shared" ref="B1539:B1602" si="58">TEXT(C1539,"MMM")</f>
        <v>Oct</v>
      </c>
      <c r="C1539" s="74">
        <v>36087</v>
      </c>
      <c r="D1539" s="47">
        <v>5.6296299999999997</v>
      </c>
      <c r="E1539" s="47">
        <v>5.8518520000000001</v>
      </c>
      <c r="F1539" s="47">
        <v>5.6296299999999997</v>
      </c>
      <c r="G1539" s="47">
        <v>5.7777779999999996</v>
      </c>
      <c r="H1539" s="73">
        <v>5.0120430000000002</v>
      </c>
      <c r="I1539" s="73">
        <v>394800</v>
      </c>
    </row>
    <row r="1540" spans="1:9" x14ac:dyDescent="0.3">
      <c r="A1540" s="72" t="str">
        <f t="shared" si="57"/>
        <v>1998</v>
      </c>
      <c r="B1540" s="72" t="str">
        <f t="shared" si="58"/>
        <v>Oct</v>
      </c>
      <c r="C1540" s="74">
        <v>36088</v>
      </c>
      <c r="D1540" s="47">
        <v>5.8518520000000001</v>
      </c>
      <c r="E1540" s="47">
        <v>5.9259259999999996</v>
      </c>
      <c r="F1540" s="47">
        <v>5.4074070000000001</v>
      </c>
      <c r="G1540" s="47">
        <v>5.4629630000000002</v>
      </c>
      <c r="H1540" s="73">
        <v>4.7389510000000001</v>
      </c>
      <c r="I1540" s="73">
        <v>513900</v>
      </c>
    </row>
    <row r="1541" spans="1:9" x14ac:dyDescent="0.3">
      <c r="A1541" s="72" t="str">
        <f t="shared" si="57"/>
        <v>1998</v>
      </c>
      <c r="B1541" s="72" t="str">
        <f t="shared" si="58"/>
        <v>Oct</v>
      </c>
      <c r="C1541" s="74">
        <v>36089</v>
      </c>
      <c r="D1541" s="47">
        <v>5.4074070000000001</v>
      </c>
      <c r="E1541" s="47">
        <v>5.6296299999999997</v>
      </c>
      <c r="F1541" s="47">
        <v>5.2037040000000001</v>
      </c>
      <c r="G1541" s="47">
        <v>5.444445</v>
      </c>
      <c r="H1541" s="73">
        <v>4.7228880000000002</v>
      </c>
      <c r="I1541" s="73">
        <v>487300</v>
      </c>
    </row>
    <row r="1542" spans="1:9" x14ac:dyDescent="0.3">
      <c r="A1542" s="72" t="str">
        <f t="shared" si="57"/>
        <v>1998</v>
      </c>
      <c r="B1542" s="72" t="str">
        <f t="shared" si="58"/>
        <v>Oct</v>
      </c>
      <c r="C1542" s="74">
        <v>36090</v>
      </c>
      <c r="D1542" s="47">
        <v>5.444445</v>
      </c>
      <c r="E1542" s="47">
        <v>5.8518520000000001</v>
      </c>
      <c r="F1542" s="47">
        <v>5.444445</v>
      </c>
      <c r="G1542" s="47">
        <v>5.7407409999999999</v>
      </c>
      <c r="H1542" s="73">
        <v>4.9799160000000002</v>
      </c>
      <c r="I1542" s="73">
        <v>233700</v>
      </c>
    </row>
    <row r="1543" spans="1:9" x14ac:dyDescent="0.3">
      <c r="A1543" s="72" t="str">
        <f t="shared" si="57"/>
        <v>1998</v>
      </c>
      <c r="B1543" s="72" t="str">
        <f t="shared" si="58"/>
        <v>Oct</v>
      </c>
      <c r="C1543" s="74">
        <v>36091</v>
      </c>
      <c r="D1543" s="47">
        <v>5.8148150000000003</v>
      </c>
      <c r="E1543" s="47">
        <v>5.9629630000000002</v>
      </c>
      <c r="F1543" s="47">
        <v>5.6296299999999997</v>
      </c>
      <c r="G1543" s="47">
        <v>5.7407409999999999</v>
      </c>
      <c r="H1543" s="73">
        <v>4.9799160000000002</v>
      </c>
      <c r="I1543" s="73">
        <v>818200</v>
      </c>
    </row>
    <row r="1544" spans="1:9" x14ac:dyDescent="0.3">
      <c r="A1544" s="72" t="str">
        <f t="shared" si="57"/>
        <v>1998</v>
      </c>
      <c r="B1544" s="72" t="str">
        <f t="shared" si="58"/>
        <v>Oct</v>
      </c>
      <c r="C1544" s="74">
        <v>36094</v>
      </c>
      <c r="D1544" s="47">
        <v>5.8148150000000003</v>
      </c>
      <c r="E1544" s="47">
        <v>5.8888889999999998</v>
      </c>
      <c r="F1544" s="47">
        <v>5.6481479999999999</v>
      </c>
      <c r="G1544" s="47">
        <v>5.7870369999999998</v>
      </c>
      <c r="H1544" s="73">
        <v>5.0200750000000003</v>
      </c>
      <c r="I1544" s="73">
        <v>607000</v>
      </c>
    </row>
    <row r="1545" spans="1:9" x14ac:dyDescent="0.3">
      <c r="A1545" s="72" t="str">
        <f t="shared" si="57"/>
        <v>1998</v>
      </c>
      <c r="B1545" s="72" t="str">
        <f t="shared" si="58"/>
        <v>Oct</v>
      </c>
      <c r="C1545" s="74">
        <v>36095</v>
      </c>
      <c r="D1545" s="47">
        <v>5.7407409999999999</v>
      </c>
      <c r="E1545" s="47">
        <v>5.7407409999999999</v>
      </c>
      <c r="F1545" s="47">
        <v>5.4074070000000001</v>
      </c>
      <c r="G1545" s="47">
        <v>5.555555</v>
      </c>
      <c r="H1545" s="73">
        <v>4.8192729999999999</v>
      </c>
      <c r="I1545" s="73">
        <v>357000</v>
      </c>
    </row>
    <row r="1546" spans="1:9" x14ac:dyDescent="0.3">
      <c r="A1546" s="72" t="str">
        <f t="shared" si="57"/>
        <v>1998</v>
      </c>
      <c r="B1546" s="72" t="str">
        <f t="shared" si="58"/>
        <v>Oct</v>
      </c>
      <c r="C1546" s="74">
        <v>36096</v>
      </c>
      <c r="D1546" s="47">
        <v>5.555555</v>
      </c>
      <c r="E1546" s="47">
        <v>5.7777779999999996</v>
      </c>
      <c r="F1546" s="47">
        <v>5.444445</v>
      </c>
      <c r="G1546" s="47">
        <v>5.7777779999999996</v>
      </c>
      <c r="H1546" s="73">
        <v>5.0120430000000002</v>
      </c>
      <c r="I1546" s="73">
        <v>74400</v>
      </c>
    </row>
    <row r="1547" spans="1:9" x14ac:dyDescent="0.3">
      <c r="A1547" s="72" t="str">
        <f t="shared" si="57"/>
        <v>1998</v>
      </c>
      <c r="B1547" s="72" t="str">
        <f t="shared" si="58"/>
        <v>Oct</v>
      </c>
      <c r="C1547" s="74">
        <v>36097</v>
      </c>
      <c r="D1547" s="47">
        <v>5.8148150000000003</v>
      </c>
      <c r="E1547" s="47">
        <v>5.8148150000000003</v>
      </c>
      <c r="F1547" s="47">
        <v>5.5185180000000003</v>
      </c>
      <c r="G1547" s="47">
        <v>5.7037040000000001</v>
      </c>
      <c r="H1547" s="73">
        <v>4.9477869999999999</v>
      </c>
      <c r="I1547" s="73">
        <v>110200</v>
      </c>
    </row>
    <row r="1548" spans="1:9" x14ac:dyDescent="0.3">
      <c r="A1548" s="72" t="str">
        <f t="shared" si="57"/>
        <v>1998</v>
      </c>
      <c r="B1548" s="72" t="str">
        <f t="shared" si="58"/>
        <v>Oct</v>
      </c>
      <c r="C1548" s="74">
        <v>36098</v>
      </c>
      <c r="D1548" s="47">
        <v>5.555555</v>
      </c>
      <c r="E1548" s="47">
        <v>5.7777779999999996</v>
      </c>
      <c r="F1548" s="47">
        <v>5.555555</v>
      </c>
      <c r="G1548" s="47">
        <v>5.6666670000000003</v>
      </c>
      <c r="H1548" s="73">
        <v>4.9156589999999998</v>
      </c>
      <c r="I1548" s="73">
        <v>617500</v>
      </c>
    </row>
    <row r="1549" spans="1:9" x14ac:dyDescent="0.3">
      <c r="A1549" s="72" t="str">
        <f t="shared" si="57"/>
        <v>1998</v>
      </c>
      <c r="B1549" s="72" t="str">
        <f t="shared" si="58"/>
        <v>Nov</v>
      </c>
      <c r="C1549" s="74">
        <v>36101</v>
      </c>
      <c r="D1549" s="47">
        <v>5.7407409999999999</v>
      </c>
      <c r="E1549" s="47">
        <v>5.7777779999999996</v>
      </c>
      <c r="F1549" s="47">
        <v>5.555555</v>
      </c>
      <c r="G1549" s="47">
        <v>5.7222220000000004</v>
      </c>
      <c r="H1549" s="73">
        <v>4.963851</v>
      </c>
      <c r="I1549" s="73">
        <v>215200</v>
      </c>
    </row>
    <row r="1550" spans="1:9" x14ac:dyDescent="0.3">
      <c r="A1550" s="72" t="str">
        <f t="shared" si="57"/>
        <v>1998</v>
      </c>
      <c r="B1550" s="72" t="str">
        <f t="shared" si="58"/>
        <v>Nov</v>
      </c>
      <c r="C1550" s="74">
        <v>36102</v>
      </c>
      <c r="D1550" s="47">
        <v>5.7037040000000001</v>
      </c>
      <c r="E1550" s="47">
        <v>5.7592590000000001</v>
      </c>
      <c r="F1550" s="47">
        <v>5.6666670000000003</v>
      </c>
      <c r="G1550" s="47">
        <v>5.7222220000000004</v>
      </c>
      <c r="H1550" s="73">
        <v>4.963851</v>
      </c>
      <c r="I1550" s="73">
        <v>87000</v>
      </c>
    </row>
    <row r="1551" spans="1:9" x14ac:dyDescent="0.3">
      <c r="A1551" s="72" t="str">
        <f t="shared" si="57"/>
        <v>1998</v>
      </c>
      <c r="B1551" s="72" t="str">
        <f t="shared" si="58"/>
        <v>Nov</v>
      </c>
      <c r="C1551" s="74">
        <v>36103</v>
      </c>
      <c r="D1551" s="47">
        <v>5.8148150000000003</v>
      </c>
      <c r="E1551" s="47">
        <v>5.9259259999999996</v>
      </c>
      <c r="F1551" s="47">
        <v>5.6666670000000003</v>
      </c>
      <c r="G1551" s="47">
        <v>5.8888889999999998</v>
      </c>
      <c r="H1551" s="73">
        <v>5.108428</v>
      </c>
      <c r="I1551" s="73">
        <v>1500700</v>
      </c>
    </row>
    <row r="1552" spans="1:9" x14ac:dyDescent="0.3">
      <c r="A1552" s="72" t="str">
        <f t="shared" si="57"/>
        <v>1998</v>
      </c>
      <c r="B1552" s="72" t="str">
        <f t="shared" si="58"/>
        <v>Nov</v>
      </c>
      <c r="C1552" s="74">
        <v>36104</v>
      </c>
      <c r="D1552" s="47">
        <v>5.944445</v>
      </c>
      <c r="E1552" s="47">
        <v>6.7037040000000001</v>
      </c>
      <c r="F1552" s="47">
        <v>5.8148150000000003</v>
      </c>
      <c r="G1552" s="47">
        <v>6.555555</v>
      </c>
      <c r="H1552" s="73">
        <v>5.6867409999999996</v>
      </c>
      <c r="I1552" s="73">
        <v>1136700</v>
      </c>
    </row>
    <row r="1553" spans="1:9" x14ac:dyDescent="0.3">
      <c r="A1553" s="72" t="str">
        <f t="shared" si="57"/>
        <v>1998</v>
      </c>
      <c r="B1553" s="72" t="str">
        <f t="shared" si="58"/>
        <v>Nov</v>
      </c>
      <c r="C1553" s="74">
        <v>36105</v>
      </c>
      <c r="D1553" s="47">
        <v>6.555555</v>
      </c>
      <c r="E1553" s="47">
        <v>6.6481479999999999</v>
      </c>
      <c r="F1553" s="47">
        <v>6.2962959999999999</v>
      </c>
      <c r="G1553" s="47">
        <v>6.5</v>
      </c>
      <c r="H1553" s="73">
        <v>5.6385490000000003</v>
      </c>
      <c r="I1553" s="73">
        <v>550900</v>
      </c>
    </row>
    <row r="1554" spans="1:9" x14ac:dyDescent="0.3">
      <c r="A1554" s="72" t="str">
        <f t="shared" si="57"/>
        <v>1998</v>
      </c>
      <c r="B1554" s="72" t="str">
        <f t="shared" si="58"/>
        <v>Nov</v>
      </c>
      <c r="C1554" s="74">
        <v>36108</v>
      </c>
      <c r="D1554" s="47">
        <v>6.4814819999999997</v>
      </c>
      <c r="E1554" s="47">
        <v>6.555555</v>
      </c>
      <c r="F1554" s="47">
        <v>6.2777779999999996</v>
      </c>
      <c r="G1554" s="47">
        <v>6.4814819999999997</v>
      </c>
      <c r="H1554" s="73">
        <v>5.6224860000000003</v>
      </c>
      <c r="I1554" s="73">
        <v>462300</v>
      </c>
    </row>
    <row r="1555" spans="1:9" x14ac:dyDescent="0.3">
      <c r="A1555" s="72" t="str">
        <f t="shared" si="57"/>
        <v>1998</v>
      </c>
      <c r="B1555" s="72" t="str">
        <f t="shared" si="58"/>
        <v>Nov</v>
      </c>
      <c r="C1555" s="74">
        <v>36109</v>
      </c>
      <c r="D1555" s="47">
        <v>6.4074070000000001</v>
      </c>
      <c r="E1555" s="47">
        <v>6.4814819999999997</v>
      </c>
      <c r="F1555" s="47">
        <v>6.2777779999999996</v>
      </c>
      <c r="G1555" s="47">
        <v>6.444445</v>
      </c>
      <c r="H1555" s="73">
        <v>5.5903549999999997</v>
      </c>
      <c r="I1555" s="73">
        <v>461200</v>
      </c>
    </row>
    <row r="1556" spans="1:9" x14ac:dyDescent="0.3">
      <c r="A1556" s="72" t="str">
        <f t="shared" si="57"/>
        <v>1998</v>
      </c>
      <c r="B1556" s="72" t="str">
        <f t="shared" si="58"/>
        <v>Nov</v>
      </c>
      <c r="C1556" s="74">
        <v>36110</v>
      </c>
      <c r="D1556" s="47">
        <v>6.444445</v>
      </c>
      <c r="E1556" s="47">
        <v>6.555555</v>
      </c>
      <c r="F1556" s="47">
        <v>6.3333329999999997</v>
      </c>
      <c r="G1556" s="47">
        <v>6.3518520000000001</v>
      </c>
      <c r="H1556" s="73">
        <v>5.5100350000000002</v>
      </c>
      <c r="I1556" s="73">
        <v>405900</v>
      </c>
    </row>
    <row r="1557" spans="1:9" x14ac:dyDescent="0.3">
      <c r="A1557" s="72" t="str">
        <f t="shared" si="57"/>
        <v>1998</v>
      </c>
      <c r="B1557" s="72" t="str">
        <f t="shared" si="58"/>
        <v>Nov</v>
      </c>
      <c r="C1557" s="74">
        <v>36111</v>
      </c>
      <c r="D1557" s="47">
        <v>6.2962959999999999</v>
      </c>
      <c r="E1557" s="47">
        <v>6.555555</v>
      </c>
      <c r="F1557" s="47">
        <v>6.2962959999999999</v>
      </c>
      <c r="G1557" s="47">
        <v>6.5185180000000003</v>
      </c>
      <c r="H1557" s="73">
        <v>5.6546139999999996</v>
      </c>
      <c r="I1557" s="73">
        <v>141000</v>
      </c>
    </row>
    <row r="1558" spans="1:9" x14ac:dyDescent="0.3">
      <c r="A1558" s="72" t="str">
        <f t="shared" si="57"/>
        <v>1998</v>
      </c>
      <c r="B1558" s="72" t="str">
        <f t="shared" si="58"/>
        <v>Nov</v>
      </c>
      <c r="C1558" s="74">
        <v>36112</v>
      </c>
      <c r="D1558" s="47">
        <v>6.4814819999999997</v>
      </c>
      <c r="E1558" s="47">
        <v>6.5925929999999999</v>
      </c>
      <c r="F1558" s="47">
        <v>6.4814819999999997</v>
      </c>
      <c r="G1558" s="47">
        <v>6.5370369999999998</v>
      </c>
      <c r="H1558" s="73">
        <v>5.6706770000000004</v>
      </c>
      <c r="I1558" s="73">
        <v>127800</v>
      </c>
    </row>
    <row r="1559" spans="1:9" x14ac:dyDescent="0.3">
      <c r="A1559" s="72" t="str">
        <f t="shared" si="57"/>
        <v>1998</v>
      </c>
      <c r="B1559" s="72" t="str">
        <f t="shared" si="58"/>
        <v>Nov</v>
      </c>
      <c r="C1559" s="74">
        <v>36115</v>
      </c>
      <c r="D1559" s="47">
        <v>6.5</v>
      </c>
      <c r="E1559" s="47">
        <v>6.8333329999999997</v>
      </c>
      <c r="F1559" s="47">
        <v>6.5</v>
      </c>
      <c r="G1559" s="47">
        <v>6.8148150000000003</v>
      </c>
      <c r="H1559" s="73">
        <v>5.9116429999999998</v>
      </c>
      <c r="I1559" s="73">
        <v>590800</v>
      </c>
    </row>
    <row r="1560" spans="1:9" x14ac:dyDescent="0.3">
      <c r="A1560" s="72" t="str">
        <f t="shared" si="57"/>
        <v>1998</v>
      </c>
      <c r="B1560" s="72" t="str">
        <f t="shared" si="58"/>
        <v>Nov</v>
      </c>
      <c r="C1560" s="74">
        <v>36116</v>
      </c>
      <c r="D1560" s="47">
        <v>6.7037040000000001</v>
      </c>
      <c r="E1560" s="47">
        <v>6.9814819999999997</v>
      </c>
      <c r="F1560" s="47">
        <v>6.6296299999999997</v>
      </c>
      <c r="G1560" s="47">
        <v>6.7407409999999999</v>
      </c>
      <c r="H1560" s="73">
        <v>5.8473829999999998</v>
      </c>
      <c r="I1560" s="73">
        <v>727800</v>
      </c>
    </row>
    <row r="1561" spans="1:9" x14ac:dyDescent="0.3">
      <c r="A1561" s="72" t="str">
        <f t="shared" si="57"/>
        <v>1998</v>
      </c>
      <c r="B1561" s="72" t="str">
        <f t="shared" si="58"/>
        <v>Nov</v>
      </c>
      <c r="C1561" s="74">
        <v>36117</v>
      </c>
      <c r="D1561" s="47">
        <v>6.7407409999999999</v>
      </c>
      <c r="E1561" s="47">
        <v>7.0370369999999998</v>
      </c>
      <c r="F1561" s="47">
        <v>6.7407409999999999</v>
      </c>
      <c r="G1561" s="47">
        <v>6.9814819999999997</v>
      </c>
      <c r="H1561" s="73">
        <v>6.0562189999999996</v>
      </c>
      <c r="I1561" s="73">
        <v>306600</v>
      </c>
    </row>
    <row r="1562" spans="1:9" x14ac:dyDescent="0.3">
      <c r="A1562" s="72" t="str">
        <f t="shared" si="57"/>
        <v>1998</v>
      </c>
      <c r="B1562" s="72" t="str">
        <f t="shared" si="58"/>
        <v>Nov</v>
      </c>
      <c r="C1562" s="74">
        <v>36118</v>
      </c>
      <c r="D1562" s="47">
        <v>6.9629630000000002</v>
      </c>
      <c r="E1562" s="47">
        <v>7.3703700000000003</v>
      </c>
      <c r="F1562" s="47">
        <v>6.9629630000000002</v>
      </c>
      <c r="G1562" s="47">
        <v>7.2407409999999999</v>
      </c>
      <c r="H1562" s="73">
        <v>6.2811180000000002</v>
      </c>
      <c r="I1562" s="73">
        <v>1130100</v>
      </c>
    </row>
    <row r="1563" spans="1:9" x14ac:dyDescent="0.3">
      <c r="A1563" s="72" t="str">
        <f t="shared" si="57"/>
        <v>1998</v>
      </c>
      <c r="B1563" s="72" t="str">
        <f t="shared" si="58"/>
        <v>Nov</v>
      </c>
      <c r="C1563" s="74">
        <v>36119</v>
      </c>
      <c r="D1563" s="47">
        <v>7.2407409999999999</v>
      </c>
      <c r="E1563" s="47">
        <v>7.4259259999999996</v>
      </c>
      <c r="F1563" s="47">
        <v>7.1851849999999997</v>
      </c>
      <c r="G1563" s="47">
        <v>7.2962959999999999</v>
      </c>
      <c r="H1563" s="73">
        <v>6.3293119999999998</v>
      </c>
      <c r="I1563" s="73">
        <v>783600</v>
      </c>
    </row>
    <row r="1564" spans="1:9" x14ac:dyDescent="0.3">
      <c r="A1564" s="72" t="str">
        <f t="shared" si="57"/>
        <v>1998</v>
      </c>
      <c r="B1564" s="72" t="str">
        <f t="shared" si="58"/>
        <v>Nov</v>
      </c>
      <c r="C1564" s="74">
        <v>36122</v>
      </c>
      <c r="D1564" s="47">
        <v>7.1851849999999997</v>
      </c>
      <c r="E1564" s="47">
        <v>7.444445</v>
      </c>
      <c r="F1564" s="47">
        <v>6.944445</v>
      </c>
      <c r="G1564" s="47">
        <v>7.3888889999999998</v>
      </c>
      <c r="H1564" s="73">
        <v>6.4096320000000002</v>
      </c>
      <c r="I1564" s="73">
        <v>567900</v>
      </c>
    </row>
    <row r="1565" spans="1:9" x14ac:dyDescent="0.3">
      <c r="A1565" s="72" t="str">
        <f t="shared" si="57"/>
        <v>1998</v>
      </c>
      <c r="B1565" s="72" t="str">
        <f t="shared" si="58"/>
        <v>Nov</v>
      </c>
      <c r="C1565" s="74">
        <v>36123</v>
      </c>
      <c r="D1565" s="47">
        <v>7.2592590000000001</v>
      </c>
      <c r="E1565" s="47">
        <v>7.555555</v>
      </c>
      <c r="F1565" s="47">
        <v>7.2592590000000001</v>
      </c>
      <c r="G1565" s="47">
        <v>7.4814819999999997</v>
      </c>
      <c r="H1565" s="73">
        <v>6.489954</v>
      </c>
      <c r="I1565" s="73">
        <v>695200</v>
      </c>
    </row>
    <row r="1566" spans="1:9" x14ac:dyDescent="0.3">
      <c r="A1566" s="72" t="str">
        <f t="shared" si="57"/>
        <v>1998</v>
      </c>
      <c r="B1566" s="72" t="str">
        <f t="shared" si="58"/>
        <v>Nov</v>
      </c>
      <c r="C1566" s="74">
        <v>36124</v>
      </c>
      <c r="D1566" s="47">
        <v>7.5185180000000003</v>
      </c>
      <c r="E1566" s="47">
        <v>8.0740739999999995</v>
      </c>
      <c r="F1566" s="47">
        <v>7.444445</v>
      </c>
      <c r="G1566" s="47">
        <v>7.9259259999999996</v>
      </c>
      <c r="H1566" s="73">
        <v>6.8754949999999999</v>
      </c>
      <c r="I1566" s="73">
        <v>999900</v>
      </c>
    </row>
    <row r="1567" spans="1:9" x14ac:dyDescent="0.3">
      <c r="A1567" s="72" t="str">
        <f t="shared" si="57"/>
        <v>1998</v>
      </c>
      <c r="B1567" s="72" t="str">
        <f t="shared" si="58"/>
        <v>Nov</v>
      </c>
      <c r="C1567" s="74">
        <v>36126</v>
      </c>
      <c r="D1567" s="47">
        <v>7.9259259999999996</v>
      </c>
      <c r="E1567" s="47">
        <v>8.1111109999999993</v>
      </c>
      <c r="F1567" s="47">
        <v>7.8518520000000001</v>
      </c>
      <c r="G1567" s="47">
        <v>7.944445</v>
      </c>
      <c r="H1567" s="73">
        <v>6.8915610000000003</v>
      </c>
      <c r="I1567" s="73">
        <v>392100</v>
      </c>
    </row>
    <row r="1568" spans="1:9" x14ac:dyDescent="0.3">
      <c r="A1568" s="72" t="str">
        <f t="shared" si="57"/>
        <v>1998</v>
      </c>
      <c r="B1568" s="72" t="str">
        <f t="shared" si="58"/>
        <v>Nov</v>
      </c>
      <c r="C1568" s="74">
        <v>36129</v>
      </c>
      <c r="D1568" s="47">
        <v>7.9259259999999996</v>
      </c>
      <c r="E1568" s="47">
        <v>8.1111109999999993</v>
      </c>
      <c r="F1568" s="47">
        <v>7.5925929999999999</v>
      </c>
      <c r="G1568" s="47">
        <v>7.7037040000000001</v>
      </c>
      <c r="H1568" s="73">
        <v>6.6827249999999996</v>
      </c>
      <c r="I1568" s="73">
        <v>995500</v>
      </c>
    </row>
    <row r="1569" spans="1:9" x14ac:dyDescent="0.3">
      <c r="A1569" s="72" t="str">
        <f t="shared" si="57"/>
        <v>1998</v>
      </c>
      <c r="B1569" s="72" t="str">
        <f t="shared" si="58"/>
        <v>Dec</v>
      </c>
      <c r="C1569" s="74">
        <v>36130</v>
      </c>
      <c r="D1569" s="47">
        <v>7.5925929999999999</v>
      </c>
      <c r="E1569" s="47">
        <v>7.6111110000000002</v>
      </c>
      <c r="F1569" s="47">
        <v>7.0740740000000004</v>
      </c>
      <c r="G1569" s="47">
        <v>7.444445</v>
      </c>
      <c r="H1569" s="73">
        <v>6.4578259999999998</v>
      </c>
      <c r="I1569" s="73">
        <v>744000</v>
      </c>
    </row>
    <row r="1570" spans="1:9" x14ac:dyDescent="0.3">
      <c r="A1570" s="72" t="str">
        <f t="shared" si="57"/>
        <v>1998</v>
      </c>
      <c r="B1570" s="72" t="str">
        <f t="shared" si="58"/>
        <v>Dec</v>
      </c>
      <c r="C1570" s="74">
        <v>36131</v>
      </c>
      <c r="D1570" s="47">
        <v>7.4074070000000001</v>
      </c>
      <c r="E1570" s="47">
        <v>7.4814819999999997</v>
      </c>
      <c r="F1570" s="47">
        <v>6.9629630000000002</v>
      </c>
      <c r="G1570" s="47">
        <v>7.1666670000000003</v>
      </c>
      <c r="H1570" s="73">
        <v>6.2168619999999999</v>
      </c>
      <c r="I1570" s="73">
        <v>1297300</v>
      </c>
    </row>
    <row r="1571" spans="1:9" x14ac:dyDescent="0.3">
      <c r="A1571" s="72" t="str">
        <f t="shared" si="57"/>
        <v>1998</v>
      </c>
      <c r="B1571" s="72" t="str">
        <f t="shared" si="58"/>
        <v>Dec</v>
      </c>
      <c r="C1571" s="74">
        <v>36132</v>
      </c>
      <c r="D1571" s="47">
        <v>7.1111110000000002</v>
      </c>
      <c r="E1571" s="47">
        <v>7.3333329999999997</v>
      </c>
      <c r="F1571" s="47">
        <v>6.7407409999999999</v>
      </c>
      <c r="G1571" s="47">
        <v>7.1111110000000002</v>
      </c>
      <c r="H1571" s="73">
        <v>6.1686690000000004</v>
      </c>
      <c r="I1571" s="73">
        <v>600000</v>
      </c>
    </row>
    <row r="1572" spans="1:9" x14ac:dyDescent="0.3">
      <c r="A1572" s="72" t="str">
        <f t="shared" si="57"/>
        <v>1998</v>
      </c>
      <c r="B1572" s="72" t="str">
        <f t="shared" si="58"/>
        <v>Dec</v>
      </c>
      <c r="C1572" s="74">
        <v>36133</v>
      </c>
      <c r="D1572" s="47">
        <v>7.0925929999999999</v>
      </c>
      <c r="E1572" s="47">
        <v>7.1666670000000003</v>
      </c>
      <c r="F1572" s="47">
        <v>6.9259259999999996</v>
      </c>
      <c r="G1572" s="47">
        <v>7.0370369999999998</v>
      </c>
      <c r="H1572" s="73">
        <v>6.1044130000000001</v>
      </c>
      <c r="I1572" s="73">
        <v>372700</v>
      </c>
    </row>
    <row r="1573" spans="1:9" x14ac:dyDescent="0.3">
      <c r="A1573" s="72" t="str">
        <f t="shared" si="57"/>
        <v>1998</v>
      </c>
      <c r="B1573" s="72" t="str">
        <f t="shared" si="58"/>
        <v>Dec</v>
      </c>
      <c r="C1573" s="74">
        <v>36136</v>
      </c>
      <c r="D1573" s="47">
        <v>6.944445</v>
      </c>
      <c r="E1573" s="47">
        <v>6.9907409999999999</v>
      </c>
      <c r="F1573" s="47">
        <v>6.6666670000000003</v>
      </c>
      <c r="G1573" s="47">
        <v>6.7314819999999997</v>
      </c>
      <c r="H1573" s="73">
        <v>5.8393540000000002</v>
      </c>
      <c r="I1573" s="73">
        <v>320100</v>
      </c>
    </row>
    <row r="1574" spans="1:9" x14ac:dyDescent="0.3">
      <c r="A1574" s="72" t="str">
        <f t="shared" si="57"/>
        <v>1998</v>
      </c>
      <c r="B1574" s="72" t="str">
        <f t="shared" si="58"/>
        <v>Dec</v>
      </c>
      <c r="C1574" s="74">
        <v>36137</v>
      </c>
      <c r="D1574" s="47">
        <v>6.8518520000000001</v>
      </c>
      <c r="E1574" s="47">
        <v>7.6481479999999999</v>
      </c>
      <c r="F1574" s="47">
        <v>6.7777779999999996</v>
      </c>
      <c r="G1574" s="47">
        <v>7.4259259999999996</v>
      </c>
      <c r="H1574" s="73">
        <v>6.4417619999999998</v>
      </c>
      <c r="I1574" s="73">
        <v>973300</v>
      </c>
    </row>
    <row r="1575" spans="1:9" x14ac:dyDescent="0.3">
      <c r="A1575" s="72" t="str">
        <f t="shared" si="57"/>
        <v>1998</v>
      </c>
      <c r="B1575" s="72" t="str">
        <f t="shared" si="58"/>
        <v>Dec</v>
      </c>
      <c r="C1575" s="74">
        <v>36138</v>
      </c>
      <c r="D1575" s="47">
        <v>7.444445</v>
      </c>
      <c r="E1575" s="47">
        <v>7.6111110000000002</v>
      </c>
      <c r="F1575" s="47">
        <v>7.2592590000000001</v>
      </c>
      <c r="G1575" s="47">
        <v>7.5370369999999998</v>
      </c>
      <c r="H1575" s="73">
        <v>6.5381470000000004</v>
      </c>
      <c r="I1575" s="73">
        <v>298300</v>
      </c>
    </row>
    <row r="1576" spans="1:9" x14ac:dyDescent="0.3">
      <c r="A1576" s="72" t="str">
        <f t="shared" si="57"/>
        <v>1998</v>
      </c>
      <c r="B1576" s="72" t="str">
        <f t="shared" si="58"/>
        <v>Dec</v>
      </c>
      <c r="C1576" s="74">
        <v>36139</v>
      </c>
      <c r="D1576" s="47">
        <v>7.4074070000000001</v>
      </c>
      <c r="E1576" s="47">
        <v>8.0740739999999995</v>
      </c>
      <c r="F1576" s="47">
        <v>7.4074070000000001</v>
      </c>
      <c r="G1576" s="47">
        <v>7.5925929999999999</v>
      </c>
      <c r="H1576" s="73">
        <v>6.5863389999999997</v>
      </c>
      <c r="I1576" s="73">
        <v>655300</v>
      </c>
    </row>
    <row r="1577" spans="1:9" x14ac:dyDescent="0.3">
      <c r="A1577" s="72" t="str">
        <f t="shared" si="57"/>
        <v>1998</v>
      </c>
      <c r="B1577" s="72" t="str">
        <f t="shared" si="58"/>
        <v>Dec</v>
      </c>
      <c r="C1577" s="74">
        <v>36140</v>
      </c>
      <c r="D1577" s="47">
        <v>7.555555</v>
      </c>
      <c r="E1577" s="47">
        <v>7.5925929999999999</v>
      </c>
      <c r="F1577" s="47">
        <v>7.3888889999999998</v>
      </c>
      <c r="G1577" s="47">
        <v>7.5185180000000003</v>
      </c>
      <c r="H1577" s="73">
        <v>6.5220799999999999</v>
      </c>
      <c r="I1577" s="73">
        <v>287100</v>
      </c>
    </row>
    <row r="1578" spans="1:9" x14ac:dyDescent="0.3">
      <c r="A1578" s="72" t="str">
        <f t="shared" si="57"/>
        <v>1998</v>
      </c>
      <c r="B1578" s="72" t="str">
        <f t="shared" si="58"/>
        <v>Dec</v>
      </c>
      <c r="C1578" s="74">
        <v>36143</v>
      </c>
      <c r="D1578" s="47">
        <v>7.5185180000000003</v>
      </c>
      <c r="E1578" s="47">
        <v>7.5185180000000003</v>
      </c>
      <c r="F1578" s="47">
        <v>7.3703700000000003</v>
      </c>
      <c r="G1578" s="47">
        <v>7.4814819999999997</v>
      </c>
      <c r="H1578" s="73">
        <v>6.489954</v>
      </c>
      <c r="I1578" s="73">
        <v>280900</v>
      </c>
    </row>
    <row r="1579" spans="1:9" x14ac:dyDescent="0.3">
      <c r="A1579" s="72" t="str">
        <f t="shared" si="57"/>
        <v>1998</v>
      </c>
      <c r="B1579" s="72" t="str">
        <f t="shared" si="58"/>
        <v>Dec</v>
      </c>
      <c r="C1579" s="74">
        <v>36144</v>
      </c>
      <c r="D1579" s="47">
        <v>7.4074070000000001</v>
      </c>
      <c r="E1579" s="47">
        <v>7.7407409999999999</v>
      </c>
      <c r="F1579" s="47">
        <v>7.3703700000000003</v>
      </c>
      <c r="G1579" s="47">
        <v>7.7129630000000002</v>
      </c>
      <c r="H1579" s="73">
        <v>6.6907579999999998</v>
      </c>
      <c r="I1579" s="73">
        <v>366400</v>
      </c>
    </row>
    <row r="1580" spans="1:9" x14ac:dyDescent="0.3">
      <c r="A1580" s="72" t="str">
        <f t="shared" si="57"/>
        <v>1998</v>
      </c>
      <c r="B1580" s="72" t="str">
        <f t="shared" si="58"/>
        <v>Dec</v>
      </c>
      <c r="C1580" s="74">
        <v>36145</v>
      </c>
      <c r="D1580" s="47">
        <v>7.7407409999999999</v>
      </c>
      <c r="E1580" s="47">
        <v>7.8148150000000003</v>
      </c>
      <c r="F1580" s="47">
        <v>7.6296299999999997</v>
      </c>
      <c r="G1580" s="47">
        <v>7.7592590000000001</v>
      </c>
      <c r="H1580" s="73">
        <v>6.730918</v>
      </c>
      <c r="I1580" s="73">
        <v>825400</v>
      </c>
    </row>
    <row r="1581" spans="1:9" x14ac:dyDescent="0.3">
      <c r="A1581" s="72" t="str">
        <f t="shared" si="57"/>
        <v>1998</v>
      </c>
      <c r="B1581" s="72" t="str">
        <f t="shared" si="58"/>
        <v>Dec</v>
      </c>
      <c r="C1581" s="74">
        <v>36146</v>
      </c>
      <c r="D1581" s="47">
        <v>7.8148150000000003</v>
      </c>
      <c r="E1581" s="47">
        <v>8.3888890000000007</v>
      </c>
      <c r="F1581" s="47">
        <v>7.7407409999999999</v>
      </c>
      <c r="G1581" s="47">
        <v>8.3703699999999994</v>
      </c>
      <c r="H1581" s="73">
        <v>7.2610380000000001</v>
      </c>
      <c r="I1581" s="73">
        <v>1097700</v>
      </c>
    </row>
    <row r="1582" spans="1:9" x14ac:dyDescent="0.3">
      <c r="A1582" s="72" t="str">
        <f t="shared" si="57"/>
        <v>1998</v>
      </c>
      <c r="B1582" s="72" t="str">
        <f t="shared" si="58"/>
        <v>Dec</v>
      </c>
      <c r="C1582" s="74">
        <v>36147</v>
      </c>
      <c r="D1582" s="47">
        <v>8.3888890000000007</v>
      </c>
      <c r="E1582" s="47">
        <v>8.5925919999999998</v>
      </c>
      <c r="F1582" s="47">
        <v>8.1851850000000006</v>
      </c>
      <c r="G1582" s="47">
        <v>8.3703699999999994</v>
      </c>
      <c r="H1582" s="73">
        <v>7.2610380000000001</v>
      </c>
      <c r="I1582" s="73">
        <v>436000</v>
      </c>
    </row>
    <row r="1583" spans="1:9" x14ac:dyDescent="0.3">
      <c r="A1583" s="72" t="str">
        <f t="shared" si="57"/>
        <v>1998</v>
      </c>
      <c r="B1583" s="72" t="str">
        <f t="shared" si="58"/>
        <v>Dec</v>
      </c>
      <c r="C1583" s="74">
        <v>36150</v>
      </c>
      <c r="D1583" s="47">
        <v>8.2962959999999999</v>
      </c>
      <c r="E1583" s="47">
        <v>8.6666670000000003</v>
      </c>
      <c r="F1583" s="47">
        <v>8.2962959999999999</v>
      </c>
      <c r="G1583" s="47">
        <v>8.5185180000000003</v>
      </c>
      <c r="H1583" s="73">
        <v>7.3895520000000001</v>
      </c>
      <c r="I1583" s="73">
        <v>604000</v>
      </c>
    </row>
    <row r="1584" spans="1:9" x14ac:dyDescent="0.3">
      <c r="A1584" s="72" t="str">
        <f t="shared" si="57"/>
        <v>1998</v>
      </c>
      <c r="B1584" s="72" t="str">
        <f t="shared" si="58"/>
        <v>Dec</v>
      </c>
      <c r="C1584" s="74">
        <v>36151</v>
      </c>
      <c r="D1584" s="47">
        <v>8.4814819999999997</v>
      </c>
      <c r="E1584" s="47">
        <v>8.5925919999999998</v>
      </c>
      <c r="F1584" s="47">
        <v>8.4814819999999997</v>
      </c>
      <c r="G1584" s="47">
        <v>8.5370369999999998</v>
      </c>
      <c r="H1584" s="73">
        <v>7.4056170000000003</v>
      </c>
      <c r="I1584" s="73">
        <v>1121100</v>
      </c>
    </row>
    <row r="1585" spans="1:9" x14ac:dyDescent="0.3">
      <c r="A1585" s="72" t="str">
        <f t="shared" si="57"/>
        <v>1998</v>
      </c>
      <c r="B1585" s="72" t="str">
        <f t="shared" si="58"/>
        <v>Dec</v>
      </c>
      <c r="C1585" s="74">
        <v>36152</v>
      </c>
      <c r="D1585" s="47">
        <v>8.5185180000000003</v>
      </c>
      <c r="E1585" s="47">
        <v>8.8888890000000007</v>
      </c>
      <c r="F1585" s="47">
        <v>8.5185180000000003</v>
      </c>
      <c r="G1585" s="47">
        <v>8.8148149999999994</v>
      </c>
      <c r="H1585" s="73">
        <v>7.6465779999999999</v>
      </c>
      <c r="I1585" s="73">
        <v>741700</v>
      </c>
    </row>
    <row r="1586" spans="1:9" x14ac:dyDescent="0.3">
      <c r="A1586" s="72" t="str">
        <f t="shared" si="57"/>
        <v>1998</v>
      </c>
      <c r="B1586" s="72" t="str">
        <f t="shared" si="58"/>
        <v>Dec</v>
      </c>
      <c r="C1586" s="74">
        <v>36153</v>
      </c>
      <c r="D1586" s="47">
        <v>8.8888890000000007</v>
      </c>
      <c r="E1586" s="47">
        <v>9</v>
      </c>
      <c r="F1586" s="47">
        <v>8.7037040000000001</v>
      </c>
      <c r="G1586" s="47">
        <v>8.9074080000000002</v>
      </c>
      <c r="H1586" s="73">
        <v>7.7269009999999998</v>
      </c>
      <c r="I1586" s="73">
        <v>490600</v>
      </c>
    </row>
    <row r="1587" spans="1:9" x14ac:dyDescent="0.3">
      <c r="A1587" s="72" t="str">
        <f t="shared" si="57"/>
        <v>1998</v>
      </c>
      <c r="B1587" s="72" t="str">
        <f t="shared" si="58"/>
        <v>Dec</v>
      </c>
      <c r="C1587" s="74">
        <v>36157</v>
      </c>
      <c r="D1587" s="47">
        <v>8.7962959999999999</v>
      </c>
      <c r="E1587" s="47">
        <v>8.9259260000000005</v>
      </c>
      <c r="F1587" s="47">
        <v>8.2407409999999999</v>
      </c>
      <c r="G1587" s="47">
        <v>8.3333329999999997</v>
      </c>
      <c r="H1587" s="73">
        <v>7.2289079999999997</v>
      </c>
      <c r="I1587" s="73">
        <v>451000</v>
      </c>
    </row>
    <row r="1588" spans="1:9" x14ac:dyDescent="0.3">
      <c r="A1588" s="72" t="str">
        <f t="shared" si="57"/>
        <v>1998</v>
      </c>
      <c r="B1588" s="72" t="str">
        <f t="shared" si="58"/>
        <v>Dec</v>
      </c>
      <c r="C1588" s="74">
        <v>36158</v>
      </c>
      <c r="D1588" s="47">
        <v>8.4074080000000002</v>
      </c>
      <c r="E1588" s="47">
        <v>8.4074080000000002</v>
      </c>
      <c r="F1588" s="47">
        <v>8.2222220000000004</v>
      </c>
      <c r="G1588" s="47">
        <v>8.3333329999999997</v>
      </c>
      <c r="H1588" s="73">
        <v>7.2289079999999997</v>
      </c>
      <c r="I1588" s="73">
        <v>96700</v>
      </c>
    </row>
    <row r="1589" spans="1:9" x14ac:dyDescent="0.3">
      <c r="A1589" s="72" t="str">
        <f t="shared" si="57"/>
        <v>1998</v>
      </c>
      <c r="B1589" s="72" t="str">
        <f t="shared" si="58"/>
        <v>Dec</v>
      </c>
      <c r="C1589" s="74">
        <v>36159</v>
      </c>
      <c r="D1589" s="47">
        <v>8.4074080000000002</v>
      </c>
      <c r="E1589" s="47">
        <v>8.6296300000000006</v>
      </c>
      <c r="F1589" s="47">
        <v>8.1851850000000006</v>
      </c>
      <c r="G1589" s="47">
        <v>8.4074080000000002</v>
      </c>
      <c r="H1589" s="73">
        <v>7.2931670000000004</v>
      </c>
      <c r="I1589" s="73">
        <v>345600</v>
      </c>
    </row>
    <row r="1590" spans="1:9" x14ac:dyDescent="0.3">
      <c r="A1590" s="72" t="str">
        <f t="shared" si="57"/>
        <v>1998</v>
      </c>
      <c r="B1590" s="72" t="str">
        <f t="shared" si="58"/>
        <v>Dec</v>
      </c>
      <c r="C1590" s="74">
        <v>36160</v>
      </c>
      <c r="D1590" s="47">
        <v>8.4814819999999997</v>
      </c>
      <c r="E1590" s="47">
        <v>8.8148149999999994</v>
      </c>
      <c r="F1590" s="47">
        <v>8.444445</v>
      </c>
      <c r="G1590" s="47">
        <v>8.7870369999999998</v>
      </c>
      <c r="H1590" s="73">
        <v>7.6224800000000004</v>
      </c>
      <c r="I1590" s="73">
        <v>195300</v>
      </c>
    </row>
    <row r="1591" spans="1:9" x14ac:dyDescent="0.3">
      <c r="A1591" s="72" t="str">
        <f t="shared" si="57"/>
        <v>1999</v>
      </c>
      <c r="B1591" s="72" t="str">
        <f t="shared" si="58"/>
        <v>Jan</v>
      </c>
      <c r="C1591" s="74">
        <v>36164</v>
      </c>
      <c r="D1591" s="47">
        <v>8.7037040000000001</v>
      </c>
      <c r="E1591" s="47">
        <v>8.7037040000000001</v>
      </c>
      <c r="F1591" s="47">
        <v>8.3333329999999997</v>
      </c>
      <c r="G1591" s="47">
        <v>8.4074080000000002</v>
      </c>
      <c r="H1591" s="73">
        <v>7.2931670000000004</v>
      </c>
      <c r="I1591" s="73">
        <v>387600</v>
      </c>
    </row>
    <row r="1592" spans="1:9" x14ac:dyDescent="0.3">
      <c r="A1592" s="72" t="str">
        <f t="shared" si="57"/>
        <v>1999</v>
      </c>
      <c r="B1592" s="72" t="str">
        <f t="shared" si="58"/>
        <v>Jan</v>
      </c>
      <c r="C1592" s="74">
        <v>36165</v>
      </c>
      <c r="D1592" s="47">
        <v>8.444445</v>
      </c>
      <c r="E1592" s="47">
        <v>8.5185180000000003</v>
      </c>
      <c r="F1592" s="47">
        <v>8.1851850000000006</v>
      </c>
      <c r="G1592" s="47">
        <v>8.3703699999999994</v>
      </c>
      <c r="H1592" s="73">
        <v>7.2610380000000001</v>
      </c>
      <c r="I1592" s="73">
        <v>328600</v>
      </c>
    </row>
    <row r="1593" spans="1:9" x14ac:dyDescent="0.3">
      <c r="A1593" s="72" t="str">
        <f t="shared" si="57"/>
        <v>1999</v>
      </c>
      <c r="B1593" s="72" t="str">
        <f t="shared" si="58"/>
        <v>Jan</v>
      </c>
      <c r="C1593" s="74">
        <v>36166</v>
      </c>
      <c r="D1593" s="47">
        <v>8.2592590000000001</v>
      </c>
      <c r="E1593" s="47">
        <v>8.444445</v>
      </c>
      <c r="F1593" s="47">
        <v>7.7777779999999996</v>
      </c>
      <c r="G1593" s="47">
        <v>8.2962959999999999</v>
      </c>
      <c r="H1593" s="73">
        <v>7.1967809999999997</v>
      </c>
      <c r="I1593" s="73">
        <v>889200</v>
      </c>
    </row>
    <row r="1594" spans="1:9" x14ac:dyDescent="0.3">
      <c r="A1594" s="72" t="str">
        <f t="shared" si="57"/>
        <v>1999</v>
      </c>
      <c r="B1594" s="72" t="str">
        <f t="shared" si="58"/>
        <v>Jan</v>
      </c>
      <c r="C1594" s="74">
        <v>36167</v>
      </c>
      <c r="D1594" s="47">
        <v>8.1111109999999993</v>
      </c>
      <c r="E1594" s="47">
        <v>8.3333329999999997</v>
      </c>
      <c r="F1594" s="47">
        <v>7.7777779999999996</v>
      </c>
      <c r="G1594" s="47">
        <v>7.9814819999999997</v>
      </c>
      <c r="H1594" s="73">
        <v>6.9236880000000003</v>
      </c>
      <c r="I1594" s="73">
        <v>713400</v>
      </c>
    </row>
    <row r="1595" spans="1:9" x14ac:dyDescent="0.3">
      <c r="A1595" s="72" t="str">
        <f t="shared" si="57"/>
        <v>1999</v>
      </c>
      <c r="B1595" s="72" t="str">
        <f t="shared" si="58"/>
        <v>Jan</v>
      </c>
      <c r="C1595" s="74">
        <v>36168</v>
      </c>
      <c r="D1595" s="47">
        <v>7.9259259999999996</v>
      </c>
      <c r="E1595" s="47">
        <v>8.3981490000000001</v>
      </c>
      <c r="F1595" s="47">
        <v>7.9259259999999996</v>
      </c>
      <c r="G1595" s="47">
        <v>8.3333329999999997</v>
      </c>
      <c r="H1595" s="73">
        <v>7.2289079999999997</v>
      </c>
      <c r="I1595" s="73">
        <v>368500</v>
      </c>
    </row>
    <row r="1596" spans="1:9" x14ac:dyDescent="0.3">
      <c r="A1596" s="72" t="str">
        <f t="shared" si="57"/>
        <v>1999</v>
      </c>
      <c r="B1596" s="72" t="str">
        <f t="shared" si="58"/>
        <v>Jan</v>
      </c>
      <c r="C1596" s="74">
        <v>36171</v>
      </c>
      <c r="D1596" s="47">
        <v>8.2777779999999996</v>
      </c>
      <c r="E1596" s="47">
        <v>8.6296300000000006</v>
      </c>
      <c r="F1596" s="47">
        <v>8.2777779999999996</v>
      </c>
      <c r="G1596" s="47">
        <v>8.5648149999999994</v>
      </c>
      <c r="H1596" s="73">
        <v>7.4297139999999997</v>
      </c>
      <c r="I1596" s="73">
        <v>729100</v>
      </c>
    </row>
    <row r="1597" spans="1:9" x14ac:dyDescent="0.3">
      <c r="A1597" s="72" t="str">
        <f t="shared" si="57"/>
        <v>1999</v>
      </c>
      <c r="B1597" s="72" t="str">
        <f t="shared" si="58"/>
        <v>Jan</v>
      </c>
      <c r="C1597" s="74">
        <v>36172</v>
      </c>
      <c r="D1597" s="47">
        <v>6.7407409999999999</v>
      </c>
      <c r="E1597" s="47">
        <v>7.2592590000000001</v>
      </c>
      <c r="F1597" s="47">
        <v>6.1851849999999997</v>
      </c>
      <c r="G1597" s="47">
        <v>6.555555</v>
      </c>
      <c r="H1597" s="73">
        <v>5.6867409999999996</v>
      </c>
      <c r="I1597" s="73">
        <v>8601700</v>
      </c>
    </row>
    <row r="1598" spans="1:9" x14ac:dyDescent="0.3">
      <c r="A1598" s="72" t="str">
        <f t="shared" si="57"/>
        <v>1999</v>
      </c>
      <c r="B1598" s="72" t="str">
        <f t="shared" si="58"/>
        <v>Jan</v>
      </c>
      <c r="C1598" s="74">
        <v>36173</v>
      </c>
      <c r="D1598" s="47">
        <v>6.555555</v>
      </c>
      <c r="E1598" s="47">
        <v>6.555555</v>
      </c>
      <c r="F1598" s="47">
        <v>6.2222220000000004</v>
      </c>
      <c r="G1598" s="47">
        <v>6.3888889999999998</v>
      </c>
      <c r="H1598" s="73">
        <v>5.5421649999999998</v>
      </c>
      <c r="I1598" s="73">
        <v>1716000</v>
      </c>
    </row>
    <row r="1599" spans="1:9" x14ac:dyDescent="0.3">
      <c r="A1599" s="72" t="str">
        <f t="shared" si="57"/>
        <v>1999</v>
      </c>
      <c r="B1599" s="72" t="str">
        <f t="shared" si="58"/>
        <v>Jan</v>
      </c>
      <c r="C1599" s="74">
        <v>36174</v>
      </c>
      <c r="D1599" s="47">
        <v>6.4074070000000001</v>
      </c>
      <c r="E1599" s="47">
        <v>6.5925929999999999</v>
      </c>
      <c r="F1599" s="47">
        <v>6.3703700000000003</v>
      </c>
      <c r="G1599" s="47">
        <v>6.3888889999999998</v>
      </c>
      <c r="H1599" s="73">
        <v>5.5421649999999998</v>
      </c>
      <c r="I1599" s="73">
        <v>1498500</v>
      </c>
    </row>
    <row r="1600" spans="1:9" x14ac:dyDescent="0.3">
      <c r="A1600" s="72" t="str">
        <f t="shared" si="57"/>
        <v>1999</v>
      </c>
      <c r="B1600" s="72" t="str">
        <f t="shared" si="58"/>
        <v>Jan</v>
      </c>
      <c r="C1600" s="74">
        <v>36175</v>
      </c>
      <c r="D1600" s="47">
        <v>6.555555</v>
      </c>
      <c r="E1600" s="47">
        <v>6.9259259999999996</v>
      </c>
      <c r="F1600" s="47">
        <v>6.444445</v>
      </c>
      <c r="G1600" s="47">
        <v>6.7592590000000001</v>
      </c>
      <c r="H1600" s="73">
        <v>5.8634490000000001</v>
      </c>
      <c r="I1600" s="73">
        <v>1973200</v>
      </c>
    </row>
    <row r="1601" spans="1:9" x14ac:dyDescent="0.3">
      <c r="A1601" s="72" t="str">
        <f t="shared" si="57"/>
        <v>1999</v>
      </c>
      <c r="B1601" s="72" t="str">
        <f t="shared" si="58"/>
        <v>Jan</v>
      </c>
      <c r="C1601" s="74">
        <v>36179</v>
      </c>
      <c r="D1601" s="47">
        <v>6.8518520000000001</v>
      </c>
      <c r="E1601" s="47">
        <v>6.9629630000000002</v>
      </c>
      <c r="F1601" s="47">
        <v>6.6666670000000003</v>
      </c>
      <c r="G1601" s="47">
        <v>6.7222220000000004</v>
      </c>
      <c r="H1601" s="73">
        <v>5.8313199999999998</v>
      </c>
      <c r="I1601" s="73">
        <v>1134000</v>
      </c>
    </row>
    <row r="1602" spans="1:9" x14ac:dyDescent="0.3">
      <c r="A1602" s="72" t="str">
        <f t="shared" si="57"/>
        <v>1999</v>
      </c>
      <c r="B1602" s="72" t="str">
        <f t="shared" si="58"/>
        <v>Jan</v>
      </c>
      <c r="C1602" s="74">
        <v>36180</v>
      </c>
      <c r="D1602" s="47">
        <v>6.7962959999999999</v>
      </c>
      <c r="E1602" s="47">
        <v>7.1111110000000002</v>
      </c>
      <c r="F1602" s="47">
        <v>6.7037040000000001</v>
      </c>
      <c r="G1602" s="47">
        <v>6.8518520000000001</v>
      </c>
      <c r="H1602" s="73">
        <v>5.9437689999999996</v>
      </c>
      <c r="I1602" s="73">
        <v>922200</v>
      </c>
    </row>
    <row r="1603" spans="1:9" x14ac:dyDescent="0.3">
      <c r="A1603" s="72" t="str">
        <f t="shared" ref="A1603:A1666" si="59">TEXT(C1603,"YYYY")</f>
        <v>1999</v>
      </c>
      <c r="B1603" s="72" t="str">
        <f t="shared" ref="B1603:B1666" si="60">TEXT(C1603,"MMM")</f>
        <v>Jan</v>
      </c>
      <c r="C1603" s="74">
        <v>36181</v>
      </c>
      <c r="D1603" s="47">
        <v>6.8518520000000001</v>
      </c>
      <c r="E1603" s="47">
        <v>6.9259259999999996</v>
      </c>
      <c r="F1603" s="47">
        <v>6.6666670000000003</v>
      </c>
      <c r="G1603" s="47">
        <v>6.8518520000000001</v>
      </c>
      <c r="H1603" s="73">
        <v>5.9437689999999996</v>
      </c>
      <c r="I1603" s="73">
        <v>297900</v>
      </c>
    </row>
    <row r="1604" spans="1:9" x14ac:dyDescent="0.3">
      <c r="A1604" s="72" t="str">
        <f t="shared" si="59"/>
        <v>1999</v>
      </c>
      <c r="B1604" s="72" t="str">
        <f t="shared" si="60"/>
        <v>Jan</v>
      </c>
      <c r="C1604" s="74">
        <v>36182</v>
      </c>
      <c r="D1604" s="47">
        <v>6.8148150000000003</v>
      </c>
      <c r="E1604" s="47">
        <v>7.0185180000000003</v>
      </c>
      <c r="F1604" s="47">
        <v>6.7407409999999999</v>
      </c>
      <c r="G1604" s="47">
        <v>6.8148150000000003</v>
      </c>
      <c r="H1604" s="73">
        <v>5.9116429999999998</v>
      </c>
      <c r="I1604" s="73">
        <v>231700</v>
      </c>
    </row>
    <row r="1605" spans="1:9" x14ac:dyDescent="0.3">
      <c r="A1605" s="72" t="str">
        <f t="shared" si="59"/>
        <v>1999</v>
      </c>
      <c r="B1605" s="72" t="str">
        <f t="shared" si="60"/>
        <v>Jan</v>
      </c>
      <c r="C1605" s="74">
        <v>36185</v>
      </c>
      <c r="D1605" s="47">
        <v>7</v>
      </c>
      <c r="E1605" s="47">
        <v>7</v>
      </c>
      <c r="F1605" s="47">
        <v>6.7777779999999996</v>
      </c>
      <c r="G1605" s="47">
        <v>6.8518520000000001</v>
      </c>
      <c r="H1605" s="73">
        <v>5.9437689999999996</v>
      </c>
      <c r="I1605" s="73">
        <v>337600</v>
      </c>
    </row>
    <row r="1606" spans="1:9" x14ac:dyDescent="0.3">
      <c r="A1606" s="72" t="str">
        <f t="shared" si="59"/>
        <v>1999</v>
      </c>
      <c r="B1606" s="72" t="str">
        <f t="shared" si="60"/>
        <v>Jan</v>
      </c>
      <c r="C1606" s="74">
        <v>36186</v>
      </c>
      <c r="D1606" s="47">
        <v>6.8518520000000001</v>
      </c>
      <c r="E1606" s="47">
        <v>6.9629630000000002</v>
      </c>
      <c r="F1606" s="47">
        <v>6.6296299999999997</v>
      </c>
      <c r="G1606" s="47">
        <v>6.7777779999999996</v>
      </c>
      <c r="H1606" s="73">
        <v>5.8795130000000002</v>
      </c>
      <c r="I1606" s="73">
        <v>1943500</v>
      </c>
    </row>
    <row r="1607" spans="1:9" x14ac:dyDescent="0.3">
      <c r="A1607" s="72" t="str">
        <f t="shared" si="59"/>
        <v>1999</v>
      </c>
      <c r="B1607" s="72" t="str">
        <f t="shared" si="60"/>
        <v>Jan</v>
      </c>
      <c r="C1607" s="74">
        <v>36187</v>
      </c>
      <c r="D1607" s="47">
        <v>6.7962959999999999</v>
      </c>
      <c r="E1607" s="47">
        <v>7.0370369999999998</v>
      </c>
      <c r="F1607" s="47">
        <v>6.7407409999999999</v>
      </c>
      <c r="G1607" s="47">
        <v>6.9629630000000002</v>
      </c>
      <c r="H1607" s="73">
        <v>6.0401540000000002</v>
      </c>
      <c r="I1607" s="73">
        <v>716800</v>
      </c>
    </row>
    <row r="1608" spans="1:9" x14ac:dyDescent="0.3">
      <c r="A1608" s="72" t="str">
        <f t="shared" si="59"/>
        <v>1999</v>
      </c>
      <c r="B1608" s="72" t="str">
        <f t="shared" si="60"/>
        <v>Jan</v>
      </c>
      <c r="C1608" s="74">
        <v>36188</v>
      </c>
      <c r="D1608" s="47">
        <v>6.8888889999999998</v>
      </c>
      <c r="E1608" s="47">
        <v>7.0740740000000004</v>
      </c>
      <c r="F1608" s="47">
        <v>6.8518520000000001</v>
      </c>
      <c r="G1608" s="47">
        <v>6.8888889999999998</v>
      </c>
      <c r="H1608" s="73">
        <v>5.9758979999999999</v>
      </c>
      <c r="I1608" s="73">
        <v>315400</v>
      </c>
    </row>
    <row r="1609" spans="1:9" x14ac:dyDescent="0.3">
      <c r="A1609" s="72" t="str">
        <f t="shared" si="59"/>
        <v>1999</v>
      </c>
      <c r="B1609" s="72" t="str">
        <f t="shared" si="60"/>
        <v>Jan</v>
      </c>
      <c r="C1609" s="74">
        <v>36189</v>
      </c>
      <c r="D1609" s="47">
        <v>6.8518520000000001</v>
      </c>
      <c r="E1609" s="47">
        <v>6.9629630000000002</v>
      </c>
      <c r="F1609" s="47">
        <v>6.6296299999999997</v>
      </c>
      <c r="G1609" s="47">
        <v>6.7407409999999999</v>
      </c>
      <c r="H1609" s="73">
        <v>5.8473829999999998</v>
      </c>
      <c r="I1609" s="73">
        <v>1814400</v>
      </c>
    </row>
    <row r="1610" spans="1:9" x14ac:dyDescent="0.3">
      <c r="A1610" s="72" t="str">
        <f t="shared" si="59"/>
        <v>1999</v>
      </c>
      <c r="B1610" s="72" t="str">
        <f t="shared" si="60"/>
        <v>Feb</v>
      </c>
      <c r="C1610" s="74">
        <v>36192</v>
      </c>
      <c r="D1610" s="47">
        <v>6.6851849999999997</v>
      </c>
      <c r="E1610" s="47">
        <v>6.7407409999999999</v>
      </c>
      <c r="F1610" s="47">
        <v>6.555555</v>
      </c>
      <c r="G1610" s="47">
        <v>6.6851849999999997</v>
      </c>
      <c r="H1610" s="73">
        <v>5.7991919999999997</v>
      </c>
      <c r="I1610" s="73">
        <v>249000</v>
      </c>
    </row>
    <row r="1611" spans="1:9" x14ac:dyDescent="0.3">
      <c r="A1611" s="72" t="str">
        <f t="shared" si="59"/>
        <v>1999</v>
      </c>
      <c r="B1611" s="72" t="str">
        <f t="shared" si="60"/>
        <v>Feb</v>
      </c>
      <c r="C1611" s="74">
        <v>36193</v>
      </c>
      <c r="D1611" s="47">
        <v>6.6666670000000003</v>
      </c>
      <c r="E1611" s="47">
        <v>6.8148150000000003</v>
      </c>
      <c r="F1611" s="47">
        <v>6.555555</v>
      </c>
      <c r="G1611" s="47">
        <v>6.6851849999999997</v>
      </c>
      <c r="H1611" s="73">
        <v>5.7991919999999997</v>
      </c>
      <c r="I1611" s="73">
        <v>1647600</v>
      </c>
    </row>
    <row r="1612" spans="1:9" x14ac:dyDescent="0.3">
      <c r="A1612" s="72" t="str">
        <f t="shared" si="59"/>
        <v>1999</v>
      </c>
      <c r="B1612" s="72" t="str">
        <f t="shared" si="60"/>
        <v>Feb</v>
      </c>
      <c r="C1612" s="74">
        <v>36194</v>
      </c>
      <c r="D1612" s="47">
        <v>6.7037040000000001</v>
      </c>
      <c r="E1612" s="47">
        <v>6.7037040000000001</v>
      </c>
      <c r="F1612" s="47">
        <v>6</v>
      </c>
      <c r="G1612" s="47">
        <v>6.0740740000000004</v>
      </c>
      <c r="H1612" s="73">
        <v>5.2690729999999997</v>
      </c>
      <c r="I1612" s="73">
        <v>1595800</v>
      </c>
    </row>
    <row r="1613" spans="1:9" x14ac:dyDescent="0.3">
      <c r="A1613" s="72" t="str">
        <f t="shared" si="59"/>
        <v>1999</v>
      </c>
      <c r="B1613" s="72" t="str">
        <f t="shared" si="60"/>
        <v>Feb</v>
      </c>
      <c r="C1613" s="74">
        <v>36195</v>
      </c>
      <c r="D1613" s="47">
        <v>6.1481479999999999</v>
      </c>
      <c r="E1613" s="47">
        <v>6.2962959999999999</v>
      </c>
      <c r="F1613" s="47">
        <v>6.0740740000000004</v>
      </c>
      <c r="G1613" s="47">
        <v>6.1481479999999999</v>
      </c>
      <c r="H1613" s="73">
        <v>5.333329</v>
      </c>
      <c r="I1613" s="73">
        <v>1176400</v>
      </c>
    </row>
    <row r="1614" spans="1:9" x14ac:dyDescent="0.3">
      <c r="A1614" s="72" t="str">
        <f t="shared" si="59"/>
        <v>1999</v>
      </c>
      <c r="B1614" s="72" t="str">
        <f t="shared" si="60"/>
        <v>Feb</v>
      </c>
      <c r="C1614" s="74">
        <v>36196</v>
      </c>
      <c r="D1614" s="47">
        <v>6.1111110000000002</v>
      </c>
      <c r="E1614" s="47">
        <v>6.4074070000000001</v>
      </c>
      <c r="F1614" s="47">
        <v>6.1111110000000002</v>
      </c>
      <c r="G1614" s="47">
        <v>6.3703700000000003</v>
      </c>
      <c r="H1614" s="73">
        <v>5.5260990000000003</v>
      </c>
      <c r="I1614" s="73">
        <v>491400</v>
      </c>
    </row>
    <row r="1615" spans="1:9" x14ac:dyDescent="0.3">
      <c r="A1615" s="72" t="str">
        <f t="shared" si="59"/>
        <v>1999</v>
      </c>
      <c r="B1615" s="72" t="str">
        <f t="shared" si="60"/>
        <v>Feb</v>
      </c>
      <c r="C1615" s="74">
        <v>36199</v>
      </c>
      <c r="D1615" s="47">
        <v>6.5185180000000003</v>
      </c>
      <c r="E1615" s="47">
        <v>6.5185180000000003</v>
      </c>
      <c r="F1615" s="47">
        <v>6.2222220000000004</v>
      </c>
      <c r="G1615" s="47">
        <v>6.444445</v>
      </c>
      <c r="H1615" s="73">
        <v>5.5903549999999997</v>
      </c>
      <c r="I1615" s="73">
        <v>241800</v>
      </c>
    </row>
    <row r="1616" spans="1:9" x14ac:dyDescent="0.3">
      <c r="A1616" s="72" t="str">
        <f t="shared" si="59"/>
        <v>1999</v>
      </c>
      <c r="B1616" s="72" t="str">
        <f t="shared" si="60"/>
        <v>Feb</v>
      </c>
      <c r="C1616" s="74">
        <v>36200</v>
      </c>
      <c r="D1616" s="47">
        <v>6.444445</v>
      </c>
      <c r="E1616" s="47">
        <v>6.444445</v>
      </c>
      <c r="F1616" s="47">
        <v>6.2222220000000004</v>
      </c>
      <c r="G1616" s="47">
        <v>6.2592590000000001</v>
      </c>
      <c r="H1616" s="73">
        <v>5.429716</v>
      </c>
      <c r="I1616" s="73">
        <v>153100</v>
      </c>
    </row>
    <row r="1617" spans="1:9" x14ac:dyDescent="0.3">
      <c r="A1617" s="72" t="str">
        <f t="shared" si="59"/>
        <v>1999</v>
      </c>
      <c r="B1617" s="72" t="str">
        <f t="shared" si="60"/>
        <v>Feb</v>
      </c>
      <c r="C1617" s="74">
        <v>36201</v>
      </c>
      <c r="D1617" s="47">
        <v>6.1851849999999997</v>
      </c>
      <c r="E1617" s="47">
        <v>6.4814819999999997</v>
      </c>
      <c r="F1617" s="47">
        <v>6.0370369999999998</v>
      </c>
      <c r="G1617" s="47">
        <v>6.0925929999999999</v>
      </c>
      <c r="H1617" s="73">
        <v>5.2851340000000002</v>
      </c>
      <c r="I1617" s="73">
        <v>930300</v>
      </c>
    </row>
    <row r="1618" spans="1:9" x14ac:dyDescent="0.3">
      <c r="A1618" s="72" t="str">
        <f t="shared" si="59"/>
        <v>1999</v>
      </c>
      <c r="B1618" s="72" t="str">
        <f t="shared" si="60"/>
        <v>Feb</v>
      </c>
      <c r="C1618" s="74">
        <v>36202</v>
      </c>
      <c r="D1618" s="47">
        <v>6</v>
      </c>
      <c r="E1618" s="47">
        <v>6.2222220000000004</v>
      </c>
      <c r="F1618" s="47">
        <v>5.8518520000000001</v>
      </c>
      <c r="G1618" s="47">
        <v>5.9074070000000001</v>
      </c>
      <c r="H1618" s="73">
        <v>5.1244930000000002</v>
      </c>
      <c r="I1618" s="73">
        <v>1112500</v>
      </c>
    </row>
    <row r="1619" spans="1:9" x14ac:dyDescent="0.3">
      <c r="A1619" s="72" t="str">
        <f t="shared" si="59"/>
        <v>1999</v>
      </c>
      <c r="B1619" s="72" t="str">
        <f t="shared" si="60"/>
        <v>Feb</v>
      </c>
      <c r="C1619" s="74">
        <v>36203</v>
      </c>
      <c r="D1619" s="47">
        <v>5.8518520000000001</v>
      </c>
      <c r="E1619" s="47">
        <v>6</v>
      </c>
      <c r="F1619" s="47">
        <v>5.8333329999999997</v>
      </c>
      <c r="G1619" s="47">
        <v>6</v>
      </c>
      <c r="H1619" s="73">
        <v>5.2048160000000001</v>
      </c>
      <c r="I1619" s="73">
        <v>1529500</v>
      </c>
    </row>
    <row r="1620" spans="1:9" x14ac:dyDescent="0.3">
      <c r="A1620" s="72" t="str">
        <f t="shared" si="59"/>
        <v>1999</v>
      </c>
      <c r="B1620" s="72" t="str">
        <f t="shared" si="60"/>
        <v>Feb</v>
      </c>
      <c r="C1620" s="74">
        <v>36207</v>
      </c>
      <c r="D1620" s="47">
        <v>6</v>
      </c>
      <c r="E1620" s="47">
        <v>6.2222220000000004</v>
      </c>
      <c r="F1620" s="47">
        <v>5.9629630000000002</v>
      </c>
      <c r="G1620" s="47">
        <v>6.1481479999999999</v>
      </c>
      <c r="H1620" s="73">
        <v>5.333329</v>
      </c>
      <c r="I1620" s="73">
        <v>1017900</v>
      </c>
    </row>
    <row r="1621" spans="1:9" x14ac:dyDescent="0.3">
      <c r="A1621" s="72" t="str">
        <f t="shared" si="59"/>
        <v>1999</v>
      </c>
      <c r="B1621" s="72" t="str">
        <f t="shared" si="60"/>
        <v>Feb</v>
      </c>
      <c r="C1621" s="74">
        <v>36208</v>
      </c>
      <c r="D1621" s="47">
        <v>6.1111110000000002</v>
      </c>
      <c r="E1621" s="47">
        <v>6.2592590000000001</v>
      </c>
      <c r="F1621" s="47">
        <v>5.9629630000000002</v>
      </c>
      <c r="G1621" s="47">
        <v>5.9629630000000002</v>
      </c>
      <c r="H1621" s="73">
        <v>5.1726869999999998</v>
      </c>
      <c r="I1621" s="73">
        <v>129700</v>
      </c>
    </row>
    <row r="1622" spans="1:9" x14ac:dyDescent="0.3">
      <c r="A1622" s="72" t="str">
        <f t="shared" si="59"/>
        <v>1999</v>
      </c>
      <c r="B1622" s="72" t="str">
        <f t="shared" si="60"/>
        <v>Feb</v>
      </c>
      <c r="C1622" s="74">
        <v>36209</v>
      </c>
      <c r="D1622" s="47">
        <v>5.9629630000000002</v>
      </c>
      <c r="E1622" s="47">
        <v>6.1111110000000002</v>
      </c>
      <c r="F1622" s="47">
        <v>5.8888889999999998</v>
      </c>
      <c r="G1622" s="47">
        <v>5.9074070000000001</v>
      </c>
      <c r="H1622" s="73">
        <v>5.1244930000000002</v>
      </c>
      <c r="I1622" s="73">
        <v>238200</v>
      </c>
    </row>
    <row r="1623" spans="1:9" x14ac:dyDescent="0.3">
      <c r="A1623" s="72" t="str">
        <f t="shared" si="59"/>
        <v>1999</v>
      </c>
      <c r="B1623" s="72" t="str">
        <f t="shared" si="60"/>
        <v>Feb</v>
      </c>
      <c r="C1623" s="74">
        <v>36210</v>
      </c>
      <c r="D1623" s="47">
        <v>6.0370369999999998</v>
      </c>
      <c r="E1623" s="47">
        <v>6.3703700000000003</v>
      </c>
      <c r="F1623" s="47">
        <v>6.0185180000000003</v>
      </c>
      <c r="G1623" s="47">
        <v>6.1111110000000002</v>
      </c>
      <c r="H1623" s="73">
        <v>5.3011999999999997</v>
      </c>
      <c r="I1623" s="73">
        <v>429400</v>
      </c>
    </row>
    <row r="1624" spans="1:9" x14ac:dyDescent="0.3">
      <c r="A1624" s="72" t="str">
        <f t="shared" si="59"/>
        <v>1999</v>
      </c>
      <c r="B1624" s="72" t="str">
        <f t="shared" si="60"/>
        <v>Feb</v>
      </c>
      <c r="C1624" s="74">
        <v>36213</v>
      </c>
      <c r="D1624" s="47">
        <v>6.1851849999999997</v>
      </c>
      <c r="E1624" s="47">
        <v>6.555555</v>
      </c>
      <c r="F1624" s="47">
        <v>6.1481479999999999</v>
      </c>
      <c r="G1624" s="47">
        <v>6.3703700000000003</v>
      </c>
      <c r="H1624" s="73">
        <v>5.5260990000000003</v>
      </c>
      <c r="I1624" s="73">
        <v>332700</v>
      </c>
    </row>
    <row r="1625" spans="1:9" x14ac:dyDescent="0.3">
      <c r="A1625" s="72" t="str">
        <f t="shared" si="59"/>
        <v>1999</v>
      </c>
      <c r="B1625" s="72" t="str">
        <f t="shared" si="60"/>
        <v>Feb</v>
      </c>
      <c r="C1625" s="74">
        <v>36214</v>
      </c>
      <c r="D1625" s="47">
        <v>6.3703700000000003</v>
      </c>
      <c r="E1625" s="47">
        <v>6.3703700000000003</v>
      </c>
      <c r="F1625" s="47">
        <v>6.0740740000000004</v>
      </c>
      <c r="G1625" s="47">
        <v>6.1759259999999996</v>
      </c>
      <c r="H1625" s="73">
        <v>5.3574250000000001</v>
      </c>
      <c r="I1625" s="73">
        <v>126100</v>
      </c>
    </row>
    <row r="1626" spans="1:9" x14ac:dyDescent="0.3">
      <c r="A1626" s="72" t="str">
        <f t="shared" si="59"/>
        <v>1999</v>
      </c>
      <c r="B1626" s="72" t="str">
        <f t="shared" si="60"/>
        <v>Feb</v>
      </c>
      <c r="C1626" s="74">
        <v>36215</v>
      </c>
      <c r="D1626" s="47">
        <v>6.2222220000000004</v>
      </c>
      <c r="E1626" s="47">
        <v>6.2222220000000004</v>
      </c>
      <c r="F1626" s="47">
        <v>6.0740740000000004</v>
      </c>
      <c r="G1626" s="47">
        <v>6.2222220000000004</v>
      </c>
      <c r="H1626" s="73">
        <v>5.3975840000000002</v>
      </c>
      <c r="I1626" s="73">
        <v>135100</v>
      </c>
    </row>
    <row r="1627" spans="1:9" x14ac:dyDescent="0.3">
      <c r="A1627" s="72" t="str">
        <f t="shared" si="59"/>
        <v>1999</v>
      </c>
      <c r="B1627" s="72" t="str">
        <f t="shared" si="60"/>
        <v>Feb</v>
      </c>
      <c r="C1627" s="74">
        <v>36216</v>
      </c>
      <c r="D1627" s="47">
        <v>6.1481479999999999</v>
      </c>
      <c r="E1627" s="47">
        <v>6.2592590000000001</v>
      </c>
      <c r="F1627" s="47">
        <v>6</v>
      </c>
      <c r="G1627" s="47">
        <v>6.2592590000000001</v>
      </c>
      <c r="H1627" s="73">
        <v>5.429716</v>
      </c>
      <c r="I1627" s="73">
        <v>189900</v>
      </c>
    </row>
    <row r="1628" spans="1:9" x14ac:dyDescent="0.3">
      <c r="A1628" s="72" t="str">
        <f t="shared" si="59"/>
        <v>1999</v>
      </c>
      <c r="B1628" s="72" t="str">
        <f t="shared" si="60"/>
        <v>Feb</v>
      </c>
      <c r="C1628" s="74">
        <v>36217</v>
      </c>
      <c r="D1628" s="47">
        <v>6.2592590000000001</v>
      </c>
      <c r="E1628" s="47">
        <v>6.2592590000000001</v>
      </c>
      <c r="F1628" s="47">
        <v>6.0740740000000004</v>
      </c>
      <c r="G1628" s="47">
        <v>6.0740740000000004</v>
      </c>
      <c r="H1628" s="73">
        <v>5.2690729999999997</v>
      </c>
      <c r="I1628" s="73">
        <v>177700</v>
      </c>
    </row>
    <row r="1629" spans="1:9" x14ac:dyDescent="0.3">
      <c r="A1629" s="72" t="str">
        <f t="shared" si="59"/>
        <v>1999</v>
      </c>
      <c r="B1629" s="72" t="str">
        <f t="shared" si="60"/>
        <v>Mar</v>
      </c>
      <c r="C1629" s="74">
        <v>36220</v>
      </c>
      <c r="D1629" s="47">
        <v>6.0740740000000004</v>
      </c>
      <c r="E1629" s="47">
        <v>6.1111110000000002</v>
      </c>
      <c r="F1629" s="47">
        <v>5.9259259999999996</v>
      </c>
      <c r="G1629" s="47">
        <v>5.944445</v>
      </c>
      <c r="H1629" s="73">
        <v>5.1566229999999997</v>
      </c>
      <c r="I1629" s="73">
        <v>287700</v>
      </c>
    </row>
    <row r="1630" spans="1:9" x14ac:dyDescent="0.3">
      <c r="A1630" s="72" t="str">
        <f t="shared" si="59"/>
        <v>1999</v>
      </c>
      <c r="B1630" s="72" t="str">
        <f t="shared" si="60"/>
        <v>Mar</v>
      </c>
      <c r="C1630" s="74">
        <v>36221</v>
      </c>
      <c r="D1630" s="47">
        <v>5.944445</v>
      </c>
      <c r="E1630" s="47">
        <v>6.0740740000000004</v>
      </c>
      <c r="F1630" s="47">
        <v>5.8148150000000003</v>
      </c>
      <c r="G1630" s="47">
        <v>5.9259259999999996</v>
      </c>
      <c r="H1630" s="73">
        <v>5.1405580000000004</v>
      </c>
      <c r="I1630" s="73">
        <v>376800</v>
      </c>
    </row>
    <row r="1631" spans="1:9" x14ac:dyDescent="0.3">
      <c r="A1631" s="72" t="str">
        <f t="shared" si="59"/>
        <v>1999</v>
      </c>
      <c r="B1631" s="72" t="str">
        <f t="shared" si="60"/>
        <v>Mar</v>
      </c>
      <c r="C1631" s="74">
        <v>36222</v>
      </c>
      <c r="D1631" s="47">
        <v>5.8888889999999998</v>
      </c>
      <c r="E1631" s="47">
        <v>6</v>
      </c>
      <c r="F1631" s="47">
        <v>5.6296299999999997</v>
      </c>
      <c r="G1631" s="47">
        <v>5.7962959999999999</v>
      </c>
      <c r="H1631" s="73">
        <v>5.0281079999999996</v>
      </c>
      <c r="I1631" s="73">
        <v>787900</v>
      </c>
    </row>
    <row r="1632" spans="1:9" x14ac:dyDescent="0.3">
      <c r="A1632" s="72" t="str">
        <f t="shared" si="59"/>
        <v>1999</v>
      </c>
      <c r="B1632" s="72" t="str">
        <f t="shared" si="60"/>
        <v>Mar</v>
      </c>
      <c r="C1632" s="74">
        <v>36223</v>
      </c>
      <c r="D1632" s="47">
        <v>5.8703700000000003</v>
      </c>
      <c r="E1632" s="47">
        <v>6</v>
      </c>
      <c r="F1632" s="47">
        <v>5.8703700000000003</v>
      </c>
      <c r="G1632" s="47">
        <v>5.9074070000000001</v>
      </c>
      <c r="H1632" s="73">
        <v>5.1244930000000002</v>
      </c>
      <c r="I1632" s="73">
        <v>306600</v>
      </c>
    </row>
    <row r="1633" spans="1:9" x14ac:dyDescent="0.3">
      <c r="A1633" s="72" t="str">
        <f t="shared" si="59"/>
        <v>1999</v>
      </c>
      <c r="B1633" s="72" t="str">
        <f t="shared" si="60"/>
        <v>Mar</v>
      </c>
      <c r="C1633" s="74">
        <v>36224</v>
      </c>
      <c r="D1633" s="47">
        <v>5.9629630000000002</v>
      </c>
      <c r="E1633" s="47">
        <v>5.9629630000000002</v>
      </c>
      <c r="F1633" s="47">
        <v>5.8888889999999998</v>
      </c>
      <c r="G1633" s="47">
        <v>5.9074070000000001</v>
      </c>
      <c r="H1633" s="73">
        <v>5.1244930000000002</v>
      </c>
      <c r="I1633" s="73">
        <v>317200</v>
      </c>
    </row>
    <row r="1634" spans="1:9" x14ac:dyDescent="0.3">
      <c r="A1634" s="72" t="str">
        <f t="shared" si="59"/>
        <v>1999</v>
      </c>
      <c r="B1634" s="72" t="str">
        <f t="shared" si="60"/>
        <v>Mar</v>
      </c>
      <c r="C1634" s="74">
        <v>36227</v>
      </c>
      <c r="D1634" s="47">
        <v>5.9629630000000002</v>
      </c>
      <c r="E1634" s="47">
        <v>5.9629630000000002</v>
      </c>
      <c r="F1634" s="47">
        <v>5.8148150000000003</v>
      </c>
      <c r="G1634" s="47">
        <v>5.8981479999999999</v>
      </c>
      <c r="H1634" s="73">
        <v>5.11646</v>
      </c>
      <c r="I1634" s="73">
        <v>452400</v>
      </c>
    </row>
    <row r="1635" spans="1:9" x14ac:dyDescent="0.3">
      <c r="A1635" s="72" t="str">
        <f t="shared" si="59"/>
        <v>1999</v>
      </c>
      <c r="B1635" s="72" t="str">
        <f t="shared" si="60"/>
        <v>Mar</v>
      </c>
      <c r="C1635" s="74">
        <v>36228</v>
      </c>
      <c r="D1635" s="47">
        <v>5.8703700000000003</v>
      </c>
      <c r="E1635" s="47">
        <v>6.7407409999999999</v>
      </c>
      <c r="F1635" s="47">
        <v>5.8518520000000001</v>
      </c>
      <c r="G1635" s="47">
        <v>6.5185180000000003</v>
      </c>
      <c r="H1635" s="73">
        <v>5.6546139999999996</v>
      </c>
      <c r="I1635" s="73">
        <v>1683600</v>
      </c>
    </row>
    <row r="1636" spans="1:9" x14ac:dyDescent="0.3">
      <c r="A1636" s="72" t="str">
        <f t="shared" si="59"/>
        <v>1999</v>
      </c>
      <c r="B1636" s="72" t="str">
        <f t="shared" si="60"/>
        <v>Mar</v>
      </c>
      <c r="C1636" s="74">
        <v>36229</v>
      </c>
      <c r="D1636" s="47">
        <v>6.5925929999999999</v>
      </c>
      <c r="E1636" s="47">
        <v>6.9629630000000002</v>
      </c>
      <c r="F1636" s="47">
        <v>6.444445</v>
      </c>
      <c r="G1636" s="47">
        <v>6.7777779999999996</v>
      </c>
      <c r="H1636" s="73">
        <v>5.8795130000000002</v>
      </c>
      <c r="I1636" s="73">
        <v>899700</v>
      </c>
    </row>
    <row r="1637" spans="1:9" x14ac:dyDescent="0.3">
      <c r="A1637" s="72" t="str">
        <f t="shared" si="59"/>
        <v>1999</v>
      </c>
      <c r="B1637" s="72" t="str">
        <f t="shared" si="60"/>
        <v>Mar</v>
      </c>
      <c r="C1637" s="74">
        <v>36230</v>
      </c>
      <c r="D1637" s="47">
        <v>6.7777779999999996</v>
      </c>
      <c r="E1637" s="47">
        <v>7.2592590000000001</v>
      </c>
      <c r="F1637" s="47">
        <v>6.7777779999999996</v>
      </c>
      <c r="G1637" s="47">
        <v>7.0185180000000003</v>
      </c>
      <c r="H1637" s="73">
        <v>6.088349</v>
      </c>
      <c r="I1637" s="73">
        <v>1062000</v>
      </c>
    </row>
    <row r="1638" spans="1:9" x14ac:dyDescent="0.3">
      <c r="A1638" s="72" t="str">
        <f t="shared" si="59"/>
        <v>1999</v>
      </c>
      <c r="B1638" s="72" t="str">
        <f t="shared" si="60"/>
        <v>Mar</v>
      </c>
      <c r="C1638" s="74">
        <v>36231</v>
      </c>
      <c r="D1638" s="47">
        <v>7</v>
      </c>
      <c r="E1638" s="47">
        <v>7.3333329999999997</v>
      </c>
      <c r="F1638" s="47">
        <v>7</v>
      </c>
      <c r="G1638" s="47">
        <v>7.2037040000000001</v>
      </c>
      <c r="H1638" s="73">
        <v>6.24899</v>
      </c>
      <c r="I1638" s="73">
        <v>877600</v>
      </c>
    </row>
    <row r="1639" spans="1:9" x14ac:dyDescent="0.3">
      <c r="A1639" s="72" t="str">
        <f t="shared" si="59"/>
        <v>1999</v>
      </c>
      <c r="B1639" s="72" t="str">
        <f t="shared" si="60"/>
        <v>Mar</v>
      </c>
      <c r="C1639" s="74">
        <v>36234</v>
      </c>
      <c r="D1639" s="47">
        <v>7.1666670000000003</v>
      </c>
      <c r="E1639" s="47">
        <v>7.2592590000000001</v>
      </c>
      <c r="F1639" s="47">
        <v>6.9074070000000001</v>
      </c>
      <c r="G1639" s="47">
        <v>6.9814819999999997</v>
      </c>
      <c r="H1639" s="73">
        <v>6.0562189999999996</v>
      </c>
      <c r="I1639" s="73">
        <v>921300</v>
      </c>
    </row>
    <row r="1640" spans="1:9" x14ac:dyDescent="0.3">
      <c r="A1640" s="72" t="str">
        <f t="shared" si="59"/>
        <v>1999</v>
      </c>
      <c r="B1640" s="72" t="str">
        <f t="shared" si="60"/>
        <v>Mar</v>
      </c>
      <c r="C1640" s="74">
        <v>36235</v>
      </c>
      <c r="D1640" s="47">
        <v>6.9629630000000002</v>
      </c>
      <c r="E1640" s="47">
        <v>7.0740740000000004</v>
      </c>
      <c r="F1640" s="47">
        <v>6.9629630000000002</v>
      </c>
      <c r="G1640" s="47">
        <v>6.9814819999999997</v>
      </c>
      <c r="H1640" s="73">
        <v>6.0562189999999996</v>
      </c>
      <c r="I1640" s="73">
        <v>198000</v>
      </c>
    </row>
    <row r="1641" spans="1:9" x14ac:dyDescent="0.3">
      <c r="A1641" s="72" t="str">
        <f t="shared" si="59"/>
        <v>1999</v>
      </c>
      <c r="B1641" s="72" t="str">
        <f t="shared" si="60"/>
        <v>Mar</v>
      </c>
      <c r="C1641" s="74">
        <v>36236</v>
      </c>
      <c r="D1641" s="47">
        <v>6.9629630000000002</v>
      </c>
      <c r="E1641" s="47">
        <v>7.1111110000000002</v>
      </c>
      <c r="F1641" s="47">
        <v>6.9629630000000002</v>
      </c>
      <c r="G1641" s="47">
        <v>7.0185180000000003</v>
      </c>
      <c r="H1641" s="73">
        <v>6.088349</v>
      </c>
      <c r="I1641" s="73">
        <v>537900</v>
      </c>
    </row>
    <row r="1642" spans="1:9" x14ac:dyDescent="0.3">
      <c r="A1642" s="72" t="str">
        <f t="shared" si="59"/>
        <v>1999</v>
      </c>
      <c r="B1642" s="72" t="str">
        <f t="shared" si="60"/>
        <v>Mar</v>
      </c>
      <c r="C1642" s="74">
        <v>36237</v>
      </c>
      <c r="D1642" s="47">
        <v>7</v>
      </c>
      <c r="E1642" s="47">
        <v>7.0740740000000004</v>
      </c>
      <c r="F1642" s="47">
        <v>6.9629630000000002</v>
      </c>
      <c r="G1642" s="47">
        <v>6.9629630000000002</v>
      </c>
      <c r="H1642" s="73">
        <v>6.0401540000000002</v>
      </c>
      <c r="I1642" s="73">
        <v>243000</v>
      </c>
    </row>
    <row r="1643" spans="1:9" x14ac:dyDescent="0.3">
      <c r="A1643" s="72" t="str">
        <f t="shared" si="59"/>
        <v>1999</v>
      </c>
      <c r="B1643" s="72" t="str">
        <f t="shared" si="60"/>
        <v>Mar</v>
      </c>
      <c r="C1643" s="74">
        <v>36238</v>
      </c>
      <c r="D1643" s="47">
        <v>6.9629630000000002</v>
      </c>
      <c r="E1643" s="47">
        <v>7.0740740000000004</v>
      </c>
      <c r="F1643" s="47">
        <v>6.9629630000000002</v>
      </c>
      <c r="G1643" s="47">
        <v>7.0185180000000003</v>
      </c>
      <c r="H1643" s="73">
        <v>6.088349</v>
      </c>
      <c r="I1643" s="73">
        <v>451000</v>
      </c>
    </row>
    <row r="1644" spans="1:9" x14ac:dyDescent="0.3">
      <c r="A1644" s="72" t="str">
        <f t="shared" si="59"/>
        <v>1999</v>
      </c>
      <c r="B1644" s="72" t="str">
        <f t="shared" si="60"/>
        <v>Mar</v>
      </c>
      <c r="C1644" s="74">
        <v>36241</v>
      </c>
      <c r="D1644" s="47">
        <v>6.9629630000000002</v>
      </c>
      <c r="E1644" s="47">
        <v>7.0185180000000003</v>
      </c>
      <c r="F1644" s="47">
        <v>6.8148150000000003</v>
      </c>
      <c r="G1644" s="47">
        <v>6.9259259999999996</v>
      </c>
      <c r="H1644" s="73">
        <v>6.0080249999999999</v>
      </c>
      <c r="I1644" s="73">
        <v>328600</v>
      </c>
    </row>
    <row r="1645" spans="1:9" x14ac:dyDescent="0.3">
      <c r="A1645" s="72" t="str">
        <f t="shared" si="59"/>
        <v>1999</v>
      </c>
      <c r="B1645" s="72" t="str">
        <f t="shared" si="60"/>
        <v>Mar</v>
      </c>
      <c r="C1645" s="74">
        <v>36242</v>
      </c>
      <c r="D1645" s="47">
        <v>6.8148150000000003</v>
      </c>
      <c r="E1645" s="47">
        <v>6.9629630000000002</v>
      </c>
      <c r="F1645" s="47">
        <v>6.3703700000000003</v>
      </c>
      <c r="G1645" s="47">
        <v>6.5</v>
      </c>
      <c r="H1645" s="73">
        <v>5.6385490000000003</v>
      </c>
      <c r="I1645" s="73">
        <v>635100</v>
      </c>
    </row>
    <row r="1646" spans="1:9" x14ac:dyDescent="0.3">
      <c r="A1646" s="72" t="str">
        <f t="shared" si="59"/>
        <v>1999</v>
      </c>
      <c r="B1646" s="72" t="str">
        <f t="shared" si="60"/>
        <v>Mar</v>
      </c>
      <c r="C1646" s="74">
        <v>36243</v>
      </c>
      <c r="D1646" s="47">
        <v>6.444445</v>
      </c>
      <c r="E1646" s="47">
        <v>6.7037040000000001</v>
      </c>
      <c r="F1646" s="47">
        <v>6.4259259999999996</v>
      </c>
      <c r="G1646" s="47">
        <v>6.6296299999999997</v>
      </c>
      <c r="H1646" s="73">
        <v>5.7509969999999999</v>
      </c>
      <c r="I1646" s="73">
        <v>159400</v>
      </c>
    </row>
    <row r="1647" spans="1:9" x14ac:dyDescent="0.3">
      <c r="A1647" s="72" t="str">
        <f t="shared" si="59"/>
        <v>1999</v>
      </c>
      <c r="B1647" s="72" t="str">
        <f t="shared" si="60"/>
        <v>Mar</v>
      </c>
      <c r="C1647" s="74">
        <v>36244</v>
      </c>
      <c r="D1647" s="47">
        <v>6.6296299999999997</v>
      </c>
      <c r="E1647" s="47">
        <v>6.8888889999999998</v>
      </c>
      <c r="F1647" s="47">
        <v>6.5925929999999999</v>
      </c>
      <c r="G1647" s="47">
        <v>6.8148150000000003</v>
      </c>
      <c r="H1647" s="73">
        <v>5.9116429999999998</v>
      </c>
      <c r="I1647" s="73">
        <v>465900</v>
      </c>
    </row>
    <row r="1648" spans="1:9" x14ac:dyDescent="0.3">
      <c r="A1648" s="72" t="str">
        <f t="shared" si="59"/>
        <v>1999</v>
      </c>
      <c r="B1648" s="72" t="str">
        <f t="shared" si="60"/>
        <v>Mar</v>
      </c>
      <c r="C1648" s="74">
        <v>36245</v>
      </c>
      <c r="D1648" s="47">
        <v>6.7037040000000001</v>
      </c>
      <c r="E1648" s="47">
        <v>7.0370369999999998</v>
      </c>
      <c r="F1648" s="47">
        <v>6.6666670000000003</v>
      </c>
      <c r="G1648" s="47">
        <v>6.7407409999999999</v>
      </c>
      <c r="H1648" s="73">
        <v>5.8473829999999998</v>
      </c>
      <c r="I1648" s="73">
        <v>222700</v>
      </c>
    </row>
    <row r="1649" spans="1:9" x14ac:dyDescent="0.3">
      <c r="A1649" s="72" t="str">
        <f t="shared" si="59"/>
        <v>1999</v>
      </c>
      <c r="B1649" s="72" t="str">
        <f t="shared" si="60"/>
        <v>Mar</v>
      </c>
      <c r="C1649" s="74">
        <v>36248</v>
      </c>
      <c r="D1649" s="47">
        <v>6.7407409999999999</v>
      </c>
      <c r="E1649" s="47">
        <v>6.9259259999999996</v>
      </c>
      <c r="F1649" s="47">
        <v>6.6666670000000003</v>
      </c>
      <c r="G1649" s="47">
        <v>6.7592590000000001</v>
      </c>
      <c r="H1649" s="73">
        <v>5.8634490000000001</v>
      </c>
      <c r="I1649" s="73">
        <v>143100</v>
      </c>
    </row>
    <row r="1650" spans="1:9" x14ac:dyDescent="0.3">
      <c r="A1650" s="72" t="str">
        <f t="shared" si="59"/>
        <v>1999</v>
      </c>
      <c r="B1650" s="72" t="str">
        <f t="shared" si="60"/>
        <v>Mar</v>
      </c>
      <c r="C1650" s="74">
        <v>36249</v>
      </c>
      <c r="D1650" s="47">
        <v>6.7592590000000001</v>
      </c>
      <c r="E1650" s="47">
        <v>6.8148150000000003</v>
      </c>
      <c r="F1650" s="47">
        <v>6.6666670000000003</v>
      </c>
      <c r="G1650" s="47">
        <v>6.7685180000000003</v>
      </c>
      <c r="H1650" s="73">
        <v>5.87148</v>
      </c>
      <c r="I1650" s="73">
        <v>614200</v>
      </c>
    </row>
    <row r="1651" spans="1:9" x14ac:dyDescent="0.3">
      <c r="A1651" s="72" t="str">
        <f t="shared" si="59"/>
        <v>1999</v>
      </c>
      <c r="B1651" s="72" t="str">
        <f t="shared" si="60"/>
        <v>Mar</v>
      </c>
      <c r="C1651" s="74">
        <v>36250</v>
      </c>
      <c r="D1651" s="47">
        <v>6.8148150000000003</v>
      </c>
      <c r="E1651" s="47">
        <v>7.2962959999999999</v>
      </c>
      <c r="F1651" s="47">
        <v>6.7407409999999999</v>
      </c>
      <c r="G1651" s="47">
        <v>7.0370369999999998</v>
      </c>
      <c r="H1651" s="73">
        <v>6.1044130000000001</v>
      </c>
      <c r="I1651" s="73">
        <v>517600</v>
      </c>
    </row>
    <row r="1652" spans="1:9" x14ac:dyDescent="0.3">
      <c r="A1652" s="72" t="str">
        <f t="shared" si="59"/>
        <v>1999</v>
      </c>
      <c r="B1652" s="72" t="str">
        <f t="shared" si="60"/>
        <v>Apr</v>
      </c>
      <c r="C1652" s="74">
        <v>36251</v>
      </c>
      <c r="D1652" s="47">
        <v>7.0740740000000004</v>
      </c>
      <c r="E1652" s="47">
        <v>7.2222220000000004</v>
      </c>
      <c r="F1652" s="47">
        <v>7.0370369999999998</v>
      </c>
      <c r="G1652" s="47">
        <v>7.1481479999999999</v>
      </c>
      <c r="H1652" s="73">
        <v>6.2007979999999998</v>
      </c>
      <c r="I1652" s="73">
        <v>175000</v>
      </c>
    </row>
    <row r="1653" spans="1:9" x14ac:dyDescent="0.3">
      <c r="A1653" s="72" t="str">
        <f t="shared" si="59"/>
        <v>1999</v>
      </c>
      <c r="B1653" s="72" t="str">
        <f t="shared" si="60"/>
        <v>Apr</v>
      </c>
      <c r="C1653" s="74">
        <v>36255</v>
      </c>
      <c r="D1653" s="47">
        <v>7.1481479999999999</v>
      </c>
      <c r="E1653" s="47">
        <v>7.2592590000000001</v>
      </c>
      <c r="F1653" s="47">
        <v>7.0370369999999998</v>
      </c>
      <c r="G1653" s="47">
        <v>7.2407409999999999</v>
      </c>
      <c r="H1653" s="73">
        <v>6.2811180000000002</v>
      </c>
      <c r="I1653" s="73">
        <v>268800</v>
      </c>
    </row>
    <row r="1654" spans="1:9" x14ac:dyDescent="0.3">
      <c r="A1654" s="72" t="str">
        <f t="shared" si="59"/>
        <v>1999</v>
      </c>
      <c r="B1654" s="72" t="str">
        <f t="shared" si="60"/>
        <v>Apr</v>
      </c>
      <c r="C1654" s="74">
        <v>36256</v>
      </c>
      <c r="D1654" s="47">
        <v>7.1111110000000002</v>
      </c>
      <c r="E1654" s="47">
        <v>7.1666670000000003</v>
      </c>
      <c r="F1654" s="47">
        <v>6.7037040000000001</v>
      </c>
      <c r="G1654" s="47">
        <v>6.8148150000000003</v>
      </c>
      <c r="H1654" s="73">
        <v>5.9116429999999998</v>
      </c>
      <c r="I1654" s="73">
        <v>146400</v>
      </c>
    </row>
    <row r="1655" spans="1:9" x14ac:dyDescent="0.3">
      <c r="A1655" s="72" t="str">
        <f t="shared" si="59"/>
        <v>1999</v>
      </c>
      <c r="B1655" s="72" t="str">
        <f t="shared" si="60"/>
        <v>Apr</v>
      </c>
      <c r="C1655" s="74">
        <v>36257</v>
      </c>
      <c r="D1655" s="47">
        <v>6.7777779999999996</v>
      </c>
      <c r="E1655" s="47">
        <v>6.9259259999999996</v>
      </c>
      <c r="F1655" s="47">
        <v>6.7777779999999996</v>
      </c>
      <c r="G1655" s="47">
        <v>6.8888889999999998</v>
      </c>
      <c r="H1655" s="73">
        <v>5.9758979999999999</v>
      </c>
      <c r="I1655" s="73">
        <v>259800</v>
      </c>
    </row>
    <row r="1656" spans="1:9" x14ac:dyDescent="0.3">
      <c r="A1656" s="72" t="str">
        <f t="shared" si="59"/>
        <v>1999</v>
      </c>
      <c r="B1656" s="72" t="str">
        <f t="shared" si="60"/>
        <v>Apr</v>
      </c>
      <c r="C1656" s="74">
        <v>36258</v>
      </c>
      <c r="D1656" s="47">
        <v>6.8888889999999998</v>
      </c>
      <c r="E1656" s="47">
        <v>7.0185180000000003</v>
      </c>
      <c r="F1656" s="47">
        <v>6.8148150000000003</v>
      </c>
      <c r="G1656" s="47">
        <v>6.8518520000000001</v>
      </c>
      <c r="H1656" s="73">
        <v>5.9437689999999996</v>
      </c>
      <c r="I1656" s="73">
        <v>407200</v>
      </c>
    </row>
    <row r="1657" spans="1:9" x14ac:dyDescent="0.3">
      <c r="A1657" s="72" t="str">
        <f t="shared" si="59"/>
        <v>1999</v>
      </c>
      <c r="B1657" s="72" t="str">
        <f t="shared" si="60"/>
        <v>Apr</v>
      </c>
      <c r="C1657" s="74">
        <v>36259</v>
      </c>
      <c r="D1657" s="47">
        <v>6.8518520000000001</v>
      </c>
      <c r="E1657" s="47">
        <v>6.9629630000000002</v>
      </c>
      <c r="F1657" s="47">
        <v>6.555555</v>
      </c>
      <c r="G1657" s="47">
        <v>6.7037040000000001</v>
      </c>
      <c r="H1657" s="73">
        <v>5.8152559999999998</v>
      </c>
      <c r="I1657" s="73">
        <v>611700</v>
      </c>
    </row>
    <row r="1658" spans="1:9" x14ac:dyDescent="0.3">
      <c r="A1658" s="72" t="str">
        <f t="shared" si="59"/>
        <v>1999</v>
      </c>
      <c r="B1658" s="72" t="str">
        <f t="shared" si="60"/>
        <v>Apr</v>
      </c>
      <c r="C1658" s="74">
        <v>36262</v>
      </c>
      <c r="D1658" s="47">
        <v>6.5185180000000003</v>
      </c>
      <c r="E1658" s="47">
        <v>7.055555</v>
      </c>
      <c r="F1658" s="47">
        <v>6.3333329999999997</v>
      </c>
      <c r="G1658" s="47">
        <v>7.055555</v>
      </c>
      <c r="H1658" s="73">
        <v>6.1204770000000002</v>
      </c>
      <c r="I1658" s="73">
        <v>1108900</v>
      </c>
    </row>
    <row r="1659" spans="1:9" x14ac:dyDescent="0.3">
      <c r="A1659" s="72" t="str">
        <f t="shared" si="59"/>
        <v>1999</v>
      </c>
      <c r="B1659" s="72" t="str">
        <f t="shared" si="60"/>
        <v>Apr</v>
      </c>
      <c r="C1659" s="74">
        <v>36263</v>
      </c>
      <c r="D1659" s="47">
        <v>6.9629630000000002</v>
      </c>
      <c r="E1659" s="47">
        <v>7.555555</v>
      </c>
      <c r="F1659" s="47">
        <v>6.9629630000000002</v>
      </c>
      <c r="G1659" s="47">
        <v>7.3333329999999997</v>
      </c>
      <c r="H1659" s="73">
        <v>6.36144</v>
      </c>
      <c r="I1659" s="73">
        <v>1090000</v>
      </c>
    </row>
    <row r="1660" spans="1:9" x14ac:dyDescent="0.3">
      <c r="A1660" s="72" t="str">
        <f t="shared" si="59"/>
        <v>1999</v>
      </c>
      <c r="B1660" s="72" t="str">
        <f t="shared" si="60"/>
        <v>Apr</v>
      </c>
      <c r="C1660" s="74">
        <v>36264</v>
      </c>
      <c r="D1660" s="47">
        <v>7.4074070000000001</v>
      </c>
      <c r="E1660" s="47">
        <v>7.4259259999999996</v>
      </c>
      <c r="F1660" s="47">
        <v>7.3148150000000003</v>
      </c>
      <c r="G1660" s="47">
        <v>7.3148150000000003</v>
      </c>
      <c r="H1660" s="73">
        <v>6.3453759999999999</v>
      </c>
      <c r="I1660" s="73">
        <v>164700</v>
      </c>
    </row>
    <row r="1661" spans="1:9" x14ac:dyDescent="0.3">
      <c r="A1661" s="72" t="str">
        <f t="shared" si="59"/>
        <v>1999</v>
      </c>
      <c r="B1661" s="72" t="str">
        <f t="shared" si="60"/>
        <v>Apr</v>
      </c>
      <c r="C1661" s="74">
        <v>36265</v>
      </c>
      <c r="D1661" s="47">
        <v>7.3518520000000001</v>
      </c>
      <c r="E1661" s="47">
        <v>7.3888889999999998</v>
      </c>
      <c r="F1661" s="47">
        <v>7.1481479999999999</v>
      </c>
      <c r="G1661" s="47">
        <v>7.3333329999999997</v>
      </c>
      <c r="H1661" s="73">
        <v>6.36144</v>
      </c>
      <c r="I1661" s="73">
        <v>129100</v>
      </c>
    </row>
    <row r="1662" spans="1:9" x14ac:dyDescent="0.3">
      <c r="A1662" s="72" t="str">
        <f t="shared" si="59"/>
        <v>1999</v>
      </c>
      <c r="B1662" s="72" t="str">
        <f t="shared" si="60"/>
        <v>Apr</v>
      </c>
      <c r="C1662" s="74">
        <v>36266</v>
      </c>
      <c r="D1662" s="47">
        <v>7.2592590000000001</v>
      </c>
      <c r="E1662" s="47">
        <v>7.3333329999999997</v>
      </c>
      <c r="F1662" s="47">
        <v>7.1481479999999999</v>
      </c>
      <c r="G1662" s="47">
        <v>7.2962959999999999</v>
      </c>
      <c r="H1662" s="73">
        <v>6.3293119999999998</v>
      </c>
      <c r="I1662" s="73">
        <v>172300</v>
      </c>
    </row>
    <row r="1663" spans="1:9" x14ac:dyDescent="0.3">
      <c r="A1663" s="72" t="str">
        <f t="shared" si="59"/>
        <v>1999</v>
      </c>
      <c r="B1663" s="72" t="str">
        <f t="shared" si="60"/>
        <v>Apr</v>
      </c>
      <c r="C1663" s="74">
        <v>36269</v>
      </c>
      <c r="D1663" s="47">
        <v>7.1481479999999999</v>
      </c>
      <c r="E1663" s="47">
        <v>7.7777779999999996</v>
      </c>
      <c r="F1663" s="47">
        <v>6.8518520000000001</v>
      </c>
      <c r="G1663" s="47">
        <v>7</v>
      </c>
      <c r="H1663" s="73">
        <v>6.0722829999999997</v>
      </c>
      <c r="I1663" s="73">
        <v>468400</v>
      </c>
    </row>
    <row r="1664" spans="1:9" x14ac:dyDescent="0.3">
      <c r="A1664" s="72" t="str">
        <f t="shared" si="59"/>
        <v>1999</v>
      </c>
      <c r="B1664" s="72" t="str">
        <f t="shared" si="60"/>
        <v>Apr</v>
      </c>
      <c r="C1664" s="74">
        <v>36270</v>
      </c>
      <c r="D1664" s="47">
        <v>7.0370369999999998</v>
      </c>
      <c r="E1664" s="47">
        <v>7.4814819999999997</v>
      </c>
      <c r="F1664" s="47">
        <v>6.8888889999999998</v>
      </c>
      <c r="G1664" s="47">
        <v>7.2592590000000001</v>
      </c>
      <c r="H1664" s="73">
        <v>6.2971839999999997</v>
      </c>
      <c r="I1664" s="73">
        <v>396400</v>
      </c>
    </row>
    <row r="1665" spans="1:9" x14ac:dyDescent="0.3">
      <c r="A1665" s="72" t="str">
        <f t="shared" si="59"/>
        <v>1999</v>
      </c>
      <c r="B1665" s="72" t="str">
        <f t="shared" si="60"/>
        <v>Apr</v>
      </c>
      <c r="C1665" s="74">
        <v>36271</v>
      </c>
      <c r="D1665" s="47">
        <v>7.2222220000000004</v>
      </c>
      <c r="E1665" s="47">
        <v>7.6666670000000003</v>
      </c>
      <c r="F1665" s="47">
        <v>7.2222220000000004</v>
      </c>
      <c r="G1665" s="47">
        <v>7.4074070000000001</v>
      </c>
      <c r="H1665" s="73">
        <v>6.4256970000000004</v>
      </c>
      <c r="I1665" s="73">
        <v>654900</v>
      </c>
    </row>
    <row r="1666" spans="1:9" x14ac:dyDescent="0.3">
      <c r="A1666" s="72" t="str">
        <f t="shared" si="59"/>
        <v>1999</v>
      </c>
      <c r="B1666" s="72" t="str">
        <f t="shared" si="60"/>
        <v>Apr</v>
      </c>
      <c r="C1666" s="74">
        <v>36272</v>
      </c>
      <c r="D1666" s="47">
        <v>7.4074070000000001</v>
      </c>
      <c r="E1666" s="47">
        <v>8.1851850000000006</v>
      </c>
      <c r="F1666" s="47">
        <v>7.4074070000000001</v>
      </c>
      <c r="G1666" s="47">
        <v>7.8148150000000003</v>
      </c>
      <c r="H1666" s="73">
        <v>6.7791110000000003</v>
      </c>
      <c r="I1666" s="73">
        <v>2362000</v>
      </c>
    </row>
    <row r="1667" spans="1:9" x14ac:dyDescent="0.3">
      <c r="A1667" s="72" t="str">
        <f t="shared" ref="A1667:A1730" si="61">TEXT(C1667,"YYYY")</f>
        <v>1999</v>
      </c>
      <c r="B1667" s="72" t="str">
        <f t="shared" ref="B1667:B1730" si="62">TEXT(C1667,"MMM")</f>
        <v>Apr</v>
      </c>
      <c r="C1667" s="74">
        <v>36273</v>
      </c>
      <c r="D1667" s="47">
        <v>8.0925919999999998</v>
      </c>
      <c r="E1667" s="47">
        <v>8.555555</v>
      </c>
      <c r="F1667" s="47">
        <v>7.9629630000000002</v>
      </c>
      <c r="G1667" s="47">
        <v>8.3333329999999997</v>
      </c>
      <c r="H1667" s="73">
        <v>7.2289079999999997</v>
      </c>
      <c r="I1667" s="73">
        <v>2174800</v>
      </c>
    </row>
    <row r="1668" spans="1:9" x14ac:dyDescent="0.3">
      <c r="A1668" s="72" t="str">
        <f t="shared" si="61"/>
        <v>1999</v>
      </c>
      <c r="B1668" s="72" t="str">
        <f t="shared" si="62"/>
        <v>Apr</v>
      </c>
      <c r="C1668" s="74">
        <v>36276</v>
      </c>
      <c r="D1668" s="47">
        <v>8.2222220000000004</v>
      </c>
      <c r="E1668" s="47">
        <v>8.7777779999999996</v>
      </c>
      <c r="F1668" s="47">
        <v>8.2222220000000004</v>
      </c>
      <c r="G1668" s="47">
        <v>8.4814819999999997</v>
      </c>
      <c r="H1668" s="73">
        <v>7.3574229999999998</v>
      </c>
      <c r="I1668" s="73">
        <v>1629400</v>
      </c>
    </row>
    <row r="1669" spans="1:9" x14ac:dyDescent="0.3">
      <c r="A1669" s="72" t="str">
        <f t="shared" si="61"/>
        <v>1999</v>
      </c>
      <c r="B1669" s="72" t="str">
        <f t="shared" si="62"/>
        <v>Apr</v>
      </c>
      <c r="C1669" s="74">
        <v>36277</v>
      </c>
      <c r="D1669" s="47">
        <v>8.4814819999999997</v>
      </c>
      <c r="E1669" s="47">
        <v>8.7777779999999996</v>
      </c>
      <c r="F1669" s="47">
        <v>8.4814819999999997</v>
      </c>
      <c r="G1669" s="47">
        <v>8.5185180000000003</v>
      </c>
      <c r="H1669" s="73">
        <v>7.3895520000000001</v>
      </c>
      <c r="I1669" s="73">
        <v>757300</v>
      </c>
    </row>
    <row r="1670" spans="1:9" x14ac:dyDescent="0.3">
      <c r="A1670" s="72" t="str">
        <f t="shared" si="61"/>
        <v>1999</v>
      </c>
      <c r="B1670" s="72" t="str">
        <f t="shared" si="62"/>
        <v>Apr</v>
      </c>
      <c r="C1670" s="74">
        <v>36278</v>
      </c>
      <c r="D1670" s="47">
        <v>8.555555</v>
      </c>
      <c r="E1670" s="47">
        <v>8.555555</v>
      </c>
      <c r="F1670" s="47">
        <v>8.4074080000000002</v>
      </c>
      <c r="G1670" s="47">
        <v>8.5185180000000003</v>
      </c>
      <c r="H1670" s="73">
        <v>7.3895520000000001</v>
      </c>
      <c r="I1670" s="73">
        <v>341700</v>
      </c>
    </row>
    <row r="1671" spans="1:9" x14ac:dyDescent="0.3">
      <c r="A1671" s="72" t="str">
        <f t="shared" si="61"/>
        <v>1999</v>
      </c>
      <c r="B1671" s="72" t="str">
        <f t="shared" si="62"/>
        <v>Apr</v>
      </c>
      <c r="C1671" s="74">
        <v>36279</v>
      </c>
      <c r="D1671" s="47">
        <v>8.5185180000000003</v>
      </c>
      <c r="E1671" s="47">
        <v>8.5185180000000003</v>
      </c>
      <c r="F1671" s="47">
        <v>8.2592590000000001</v>
      </c>
      <c r="G1671" s="47">
        <v>8.3888890000000007</v>
      </c>
      <c r="H1671" s="73">
        <v>7.2771020000000002</v>
      </c>
      <c r="I1671" s="73">
        <v>370800</v>
      </c>
    </row>
    <row r="1672" spans="1:9" x14ac:dyDescent="0.3">
      <c r="A1672" s="72" t="str">
        <f t="shared" si="61"/>
        <v>1999</v>
      </c>
      <c r="B1672" s="72" t="str">
        <f t="shared" si="62"/>
        <v>Apr</v>
      </c>
      <c r="C1672" s="74">
        <v>36280</v>
      </c>
      <c r="D1672" s="47">
        <v>8.3333329999999997</v>
      </c>
      <c r="E1672" s="47">
        <v>8.4074080000000002</v>
      </c>
      <c r="F1672" s="47">
        <v>8.1481490000000001</v>
      </c>
      <c r="G1672" s="47">
        <v>8.2962959999999999</v>
      </c>
      <c r="H1672" s="73">
        <v>7.1967809999999997</v>
      </c>
      <c r="I1672" s="73">
        <v>378100</v>
      </c>
    </row>
    <row r="1673" spans="1:9" x14ac:dyDescent="0.3">
      <c r="A1673" s="72" t="str">
        <f t="shared" si="61"/>
        <v>1999</v>
      </c>
      <c r="B1673" s="72" t="str">
        <f t="shared" si="62"/>
        <v>May</v>
      </c>
      <c r="C1673" s="74">
        <v>36283</v>
      </c>
      <c r="D1673" s="47">
        <v>8.2592590000000001</v>
      </c>
      <c r="E1673" s="47">
        <v>8.555555</v>
      </c>
      <c r="F1673" s="47">
        <v>7.9629630000000002</v>
      </c>
      <c r="G1673" s="47">
        <v>8</v>
      </c>
      <c r="H1673" s="73">
        <v>6.9397529999999996</v>
      </c>
      <c r="I1673" s="73">
        <v>1218300</v>
      </c>
    </row>
    <row r="1674" spans="1:9" x14ac:dyDescent="0.3">
      <c r="A1674" s="72" t="str">
        <f t="shared" si="61"/>
        <v>1999</v>
      </c>
      <c r="B1674" s="72" t="str">
        <f t="shared" si="62"/>
        <v>May</v>
      </c>
      <c r="C1674" s="74">
        <v>36284</v>
      </c>
      <c r="D1674" s="47">
        <v>8.1851850000000006</v>
      </c>
      <c r="E1674" s="47">
        <v>8.2592590000000001</v>
      </c>
      <c r="F1674" s="47">
        <v>7.9629630000000002</v>
      </c>
      <c r="G1674" s="47">
        <v>7.9814819999999997</v>
      </c>
      <c r="H1674" s="73">
        <v>6.9236880000000003</v>
      </c>
      <c r="I1674" s="73">
        <v>413200</v>
      </c>
    </row>
    <row r="1675" spans="1:9" x14ac:dyDescent="0.3">
      <c r="A1675" s="72" t="str">
        <f t="shared" si="61"/>
        <v>1999</v>
      </c>
      <c r="B1675" s="72" t="str">
        <f t="shared" si="62"/>
        <v>May</v>
      </c>
      <c r="C1675" s="74">
        <v>36285</v>
      </c>
      <c r="D1675" s="47">
        <v>8.0370369999999998</v>
      </c>
      <c r="E1675" s="47">
        <v>8.0370369999999998</v>
      </c>
      <c r="F1675" s="47">
        <v>7.8888889999999998</v>
      </c>
      <c r="G1675" s="47">
        <v>7.9814819999999997</v>
      </c>
      <c r="H1675" s="73">
        <v>6.9236880000000003</v>
      </c>
      <c r="I1675" s="73">
        <v>766800</v>
      </c>
    </row>
    <row r="1676" spans="1:9" x14ac:dyDescent="0.3">
      <c r="A1676" s="72" t="str">
        <f t="shared" si="61"/>
        <v>1999</v>
      </c>
      <c r="B1676" s="72" t="str">
        <f t="shared" si="62"/>
        <v>May</v>
      </c>
      <c r="C1676" s="74">
        <v>36286</v>
      </c>
      <c r="D1676" s="47">
        <v>7.8888889999999998</v>
      </c>
      <c r="E1676" s="47">
        <v>8.1481490000000001</v>
      </c>
      <c r="F1676" s="47">
        <v>7.7407409999999999</v>
      </c>
      <c r="G1676" s="47">
        <v>7.9629630000000002</v>
      </c>
      <c r="H1676" s="73">
        <v>6.9076250000000003</v>
      </c>
      <c r="I1676" s="73">
        <v>314700</v>
      </c>
    </row>
    <row r="1677" spans="1:9" x14ac:dyDescent="0.3">
      <c r="A1677" s="72" t="str">
        <f t="shared" si="61"/>
        <v>1999</v>
      </c>
      <c r="B1677" s="72" t="str">
        <f t="shared" si="62"/>
        <v>May</v>
      </c>
      <c r="C1677" s="74">
        <v>36287</v>
      </c>
      <c r="D1677" s="47">
        <v>7.9629630000000002</v>
      </c>
      <c r="E1677" s="47">
        <v>8.0370369999999998</v>
      </c>
      <c r="F1677" s="47">
        <v>7.6666670000000003</v>
      </c>
      <c r="G1677" s="47">
        <v>7.8333329999999997</v>
      </c>
      <c r="H1677" s="73">
        <v>6.7951759999999997</v>
      </c>
      <c r="I1677" s="73">
        <v>112200</v>
      </c>
    </row>
    <row r="1678" spans="1:9" x14ac:dyDescent="0.3">
      <c r="A1678" s="72" t="str">
        <f t="shared" si="61"/>
        <v>1999</v>
      </c>
      <c r="B1678" s="72" t="str">
        <f t="shared" si="62"/>
        <v>May</v>
      </c>
      <c r="C1678" s="74">
        <v>36290</v>
      </c>
      <c r="D1678" s="47">
        <v>7.8888889999999998</v>
      </c>
      <c r="E1678" s="47">
        <v>7.8888889999999998</v>
      </c>
      <c r="F1678" s="47">
        <v>7.5185180000000003</v>
      </c>
      <c r="G1678" s="47">
        <v>7.7962959999999999</v>
      </c>
      <c r="H1678" s="73">
        <v>6.7630460000000001</v>
      </c>
      <c r="I1678" s="73">
        <v>348900</v>
      </c>
    </row>
    <row r="1679" spans="1:9" x14ac:dyDescent="0.3">
      <c r="A1679" s="72" t="str">
        <f t="shared" si="61"/>
        <v>1999</v>
      </c>
      <c r="B1679" s="72" t="str">
        <f t="shared" si="62"/>
        <v>May</v>
      </c>
      <c r="C1679" s="74">
        <v>36291</v>
      </c>
      <c r="D1679" s="47">
        <v>7.8518520000000001</v>
      </c>
      <c r="E1679" s="47">
        <v>8.3333329999999997</v>
      </c>
      <c r="F1679" s="47">
        <v>7.8518520000000001</v>
      </c>
      <c r="G1679" s="47">
        <v>8.0925919999999998</v>
      </c>
      <c r="H1679" s="73">
        <v>7.020073</v>
      </c>
      <c r="I1679" s="73">
        <v>773100</v>
      </c>
    </row>
    <row r="1680" spans="1:9" x14ac:dyDescent="0.3">
      <c r="A1680" s="72" t="str">
        <f t="shared" si="61"/>
        <v>1999</v>
      </c>
      <c r="B1680" s="72" t="str">
        <f t="shared" si="62"/>
        <v>May</v>
      </c>
      <c r="C1680" s="74">
        <v>36292</v>
      </c>
      <c r="D1680" s="47">
        <v>8.1851850000000006</v>
      </c>
      <c r="E1680" s="47">
        <v>8.444445</v>
      </c>
      <c r="F1680" s="47">
        <v>8.0370369999999998</v>
      </c>
      <c r="G1680" s="47">
        <v>8.1296300000000006</v>
      </c>
      <c r="H1680" s="73">
        <v>7.0522049999999998</v>
      </c>
      <c r="I1680" s="73">
        <v>441600</v>
      </c>
    </row>
    <row r="1681" spans="1:9" x14ac:dyDescent="0.3">
      <c r="A1681" s="72" t="str">
        <f t="shared" si="61"/>
        <v>1999</v>
      </c>
      <c r="B1681" s="72" t="str">
        <f t="shared" si="62"/>
        <v>May</v>
      </c>
      <c r="C1681" s="74">
        <v>36293</v>
      </c>
      <c r="D1681" s="47">
        <v>8.2222220000000004</v>
      </c>
      <c r="E1681" s="47">
        <v>8.5370369999999998</v>
      </c>
      <c r="F1681" s="47">
        <v>7.9814819999999997</v>
      </c>
      <c r="G1681" s="47">
        <v>8.5185180000000003</v>
      </c>
      <c r="H1681" s="73">
        <v>7.3895520000000001</v>
      </c>
      <c r="I1681" s="73">
        <v>642600</v>
      </c>
    </row>
    <row r="1682" spans="1:9" x14ac:dyDescent="0.3">
      <c r="A1682" s="72" t="str">
        <f t="shared" si="61"/>
        <v>1999</v>
      </c>
      <c r="B1682" s="72" t="str">
        <f t="shared" si="62"/>
        <v>May</v>
      </c>
      <c r="C1682" s="74">
        <v>36294</v>
      </c>
      <c r="D1682" s="47">
        <v>8.2592590000000001</v>
      </c>
      <c r="E1682" s="47">
        <v>8.4814819999999997</v>
      </c>
      <c r="F1682" s="47">
        <v>8.2592590000000001</v>
      </c>
      <c r="G1682" s="47">
        <v>8.4814819999999997</v>
      </c>
      <c r="H1682" s="73">
        <v>7.3574229999999998</v>
      </c>
      <c r="I1682" s="73">
        <v>204400</v>
      </c>
    </row>
    <row r="1683" spans="1:9" x14ac:dyDescent="0.3">
      <c r="A1683" s="72" t="str">
        <f t="shared" si="61"/>
        <v>1999</v>
      </c>
      <c r="B1683" s="72" t="str">
        <f t="shared" si="62"/>
        <v>May</v>
      </c>
      <c r="C1683" s="74">
        <v>36297</v>
      </c>
      <c r="D1683" s="47">
        <v>8.444445</v>
      </c>
      <c r="E1683" s="47">
        <v>8.5185180000000003</v>
      </c>
      <c r="F1683" s="47">
        <v>8.1481490000000001</v>
      </c>
      <c r="G1683" s="47">
        <v>8.3333329999999997</v>
      </c>
      <c r="H1683" s="73">
        <v>7.2289079999999997</v>
      </c>
      <c r="I1683" s="73">
        <v>345100</v>
      </c>
    </row>
    <row r="1684" spans="1:9" x14ac:dyDescent="0.3">
      <c r="A1684" s="72" t="str">
        <f t="shared" si="61"/>
        <v>1999</v>
      </c>
      <c r="B1684" s="72" t="str">
        <f t="shared" si="62"/>
        <v>May</v>
      </c>
      <c r="C1684" s="74">
        <v>36298</v>
      </c>
      <c r="D1684" s="47">
        <v>8.4074080000000002</v>
      </c>
      <c r="E1684" s="47">
        <v>8.4629630000000002</v>
      </c>
      <c r="F1684" s="47">
        <v>8.2592590000000001</v>
      </c>
      <c r="G1684" s="47">
        <v>8.4074080000000002</v>
      </c>
      <c r="H1684" s="73">
        <v>7.2931670000000004</v>
      </c>
      <c r="I1684" s="73">
        <v>253300</v>
      </c>
    </row>
    <row r="1685" spans="1:9" x14ac:dyDescent="0.3">
      <c r="A1685" s="72" t="str">
        <f t="shared" si="61"/>
        <v>1999</v>
      </c>
      <c r="B1685" s="72" t="str">
        <f t="shared" si="62"/>
        <v>May</v>
      </c>
      <c r="C1685" s="74">
        <v>36299</v>
      </c>
      <c r="D1685" s="47">
        <v>8.3703699999999994</v>
      </c>
      <c r="E1685" s="47">
        <v>8.8148149999999994</v>
      </c>
      <c r="F1685" s="47">
        <v>8.3703699999999994</v>
      </c>
      <c r="G1685" s="47">
        <v>8.5925919999999998</v>
      </c>
      <c r="H1685" s="73">
        <v>7.4538089999999997</v>
      </c>
      <c r="I1685" s="73">
        <v>999600</v>
      </c>
    </row>
    <row r="1686" spans="1:9" x14ac:dyDescent="0.3">
      <c r="A1686" s="72" t="str">
        <f t="shared" si="61"/>
        <v>1999</v>
      </c>
      <c r="B1686" s="72" t="str">
        <f t="shared" si="62"/>
        <v>May</v>
      </c>
      <c r="C1686" s="74">
        <v>36300</v>
      </c>
      <c r="D1686" s="47">
        <v>8.4814819999999997</v>
      </c>
      <c r="E1686" s="47">
        <v>8.5185180000000003</v>
      </c>
      <c r="F1686" s="47">
        <v>8.3703699999999994</v>
      </c>
      <c r="G1686" s="47">
        <v>8.444445</v>
      </c>
      <c r="H1686" s="73">
        <v>7.3252930000000003</v>
      </c>
      <c r="I1686" s="73">
        <v>120100</v>
      </c>
    </row>
    <row r="1687" spans="1:9" x14ac:dyDescent="0.3">
      <c r="A1687" s="72" t="str">
        <f t="shared" si="61"/>
        <v>1999</v>
      </c>
      <c r="B1687" s="72" t="str">
        <f t="shared" si="62"/>
        <v>May</v>
      </c>
      <c r="C1687" s="74">
        <v>36301</v>
      </c>
      <c r="D1687" s="47">
        <v>8.4629630000000002</v>
      </c>
      <c r="E1687" s="47">
        <v>8.5185180000000003</v>
      </c>
      <c r="F1687" s="47">
        <v>8.1481490000000001</v>
      </c>
      <c r="G1687" s="47">
        <v>8.444445</v>
      </c>
      <c r="H1687" s="73">
        <v>7.3252930000000003</v>
      </c>
      <c r="I1687" s="73">
        <v>192600</v>
      </c>
    </row>
    <row r="1688" spans="1:9" x14ac:dyDescent="0.3">
      <c r="A1688" s="72" t="str">
        <f t="shared" si="61"/>
        <v>1999</v>
      </c>
      <c r="B1688" s="72" t="str">
        <f t="shared" si="62"/>
        <v>May</v>
      </c>
      <c r="C1688" s="74">
        <v>36304</v>
      </c>
      <c r="D1688" s="47">
        <v>8.4074080000000002</v>
      </c>
      <c r="E1688" s="47">
        <v>8.6666670000000003</v>
      </c>
      <c r="F1688" s="47">
        <v>8.2222220000000004</v>
      </c>
      <c r="G1688" s="47">
        <v>8.3518509999999999</v>
      </c>
      <c r="H1688" s="73">
        <v>7.244974</v>
      </c>
      <c r="I1688" s="73">
        <v>578400</v>
      </c>
    </row>
    <row r="1689" spans="1:9" x14ac:dyDescent="0.3">
      <c r="A1689" s="72" t="str">
        <f t="shared" si="61"/>
        <v>1999</v>
      </c>
      <c r="B1689" s="72" t="str">
        <f t="shared" si="62"/>
        <v>May</v>
      </c>
      <c r="C1689" s="74">
        <v>36305</v>
      </c>
      <c r="D1689" s="47">
        <v>8.3703699999999994</v>
      </c>
      <c r="E1689" s="47">
        <v>8.3703699999999994</v>
      </c>
      <c r="F1689" s="47">
        <v>8</v>
      </c>
      <c r="G1689" s="47">
        <v>8.2037040000000001</v>
      </c>
      <c r="H1689" s="73">
        <v>7.11646</v>
      </c>
      <c r="I1689" s="73">
        <v>270000</v>
      </c>
    </row>
    <row r="1690" spans="1:9" x14ac:dyDescent="0.3">
      <c r="A1690" s="72" t="str">
        <f t="shared" si="61"/>
        <v>1999</v>
      </c>
      <c r="B1690" s="72" t="str">
        <f t="shared" si="62"/>
        <v>May</v>
      </c>
      <c r="C1690" s="74">
        <v>36306</v>
      </c>
      <c r="D1690" s="47">
        <v>8.0370369999999998</v>
      </c>
      <c r="E1690" s="47">
        <v>8.1851850000000006</v>
      </c>
      <c r="F1690" s="47">
        <v>7.8518520000000001</v>
      </c>
      <c r="G1690" s="47">
        <v>8.0370369999999998</v>
      </c>
      <c r="H1690" s="73">
        <v>6.9718809999999998</v>
      </c>
      <c r="I1690" s="73">
        <v>157900</v>
      </c>
    </row>
    <row r="1691" spans="1:9" x14ac:dyDescent="0.3">
      <c r="A1691" s="72" t="str">
        <f t="shared" si="61"/>
        <v>1999</v>
      </c>
      <c r="B1691" s="72" t="str">
        <f t="shared" si="62"/>
        <v>May</v>
      </c>
      <c r="C1691" s="74">
        <v>36307</v>
      </c>
      <c r="D1691" s="47">
        <v>8.1296300000000006</v>
      </c>
      <c r="E1691" s="47">
        <v>8.1296300000000006</v>
      </c>
      <c r="F1691" s="47">
        <v>7.6296299999999997</v>
      </c>
      <c r="G1691" s="47">
        <v>8.0185180000000003</v>
      </c>
      <c r="H1691" s="73">
        <v>6.9558179999999998</v>
      </c>
      <c r="I1691" s="73">
        <v>286800</v>
      </c>
    </row>
    <row r="1692" spans="1:9" x14ac:dyDescent="0.3">
      <c r="A1692" s="72" t="str">
        <f t="shared" si="61"/>
        <v>1999</v>
      </c>
      <c r="B1692" s="72" t="str">
        <f t="shared" si="62"/>
        <v>May</v>
      </c>
      <c r="C1692" s="74">
        <v>36308</v>
      </c>
      <c r="D1692" s="47">
        <v>8.1111109999999993</v>
      </c>
      <c r="E1692" s="47">
        <v>8.2962959999999999</v>
      </c>
      <c r="F1692" s="47">
        <v>8.0740739999999995</v>
      </c>
      <c r="G1692" s="47">
        <v>8.1851850000000006</v>
      </c>
      <c r="H1692" s="73">
        <v>7.1003970000000001</v>
      </c>
      <c r="I1692" s="73">
        <v>259800</v>
      </c>
    </row>
    <row r="1693" spans="1:9" x14ac:dyDescent="0.3">
      <c r="A1693" s="72" t="str">
        <f t="shared" si="61"/>
        <v>1999</v>
      </c>
      <c r="B1693" s="72" t="str">
        <f t="shared" si="62"/>
        <v>Jun</v>
      </c>
      <c r="C1693" s="74">
        <v>36312</v>
      </c>
      <c r="D1693" s="47">
        <v>8.1388890000000007</v>
      </c>
      <c r="E1693" s="47">
        <v>8.3148149999999994</v>
      </c>
      <c r="F1693" s="47">
        <v>8.0370369999999998</v>
      </c>
      <c r="G1693" s="47">
        <v>8.055555</v>
      </c>
      <c r="H1693" s="73">
        <v>6.9879449999999999</v>
      </c>
      <c r="I1693" s="73">
        <v>487900</v>
      </c>
    </row>
    <row r="1694" spans="1:9" x14ac:dyDescent="0.3">
      <c r="A1694" s="72" t="str">
        <f t="shared" si="61"/>
        <v>1999</v>
      </c>
      <c r="B1694" s="72" t="str">
        <f t="shared" si="62"/>
        <v>Jun</v>
      </c>
      <c r="C1694" s="74">
        <v>36313</v>
      </c>
      <c r="D1694" s="47">
        <v>8.0370369999999998</v>
      </c>
      <c r="E1694" s="47">
        <v>8.3148149999999994</v>
      </c>
      <c r="F1694" s="47">
        <v>8.0185180000000003</v>
      </c>
      <c r="G1694" s="47">
        <v>8.3148149999999994</v>
      </c>
      <c r="H1694" s="73">
        <v>7.2128430000000003</v>
      </c>
      <c r="I1694" s="73">
        <v>301900</v>
      </c>
    </row>
    <row r="1695" spans="1:9" x14ac:dyDescent="0.3">
      <c r="A1695" s="72" t="str">
        <f t="shared" si="61"/>
        <v>1999</v>
      </c>
      <c r="B1695" s="72" t="str">
        <f t="shared" si="62"/>
        <v>Jun</v>
      </c>
      <c r="C1695" s="74">
        <v>36314</v>
      </c>
      <c r="D1695" s="47">
        <v>8.3333329999999997</v>
      </c>
      <c r="E1695" s="47">
        <v>8.5185180000000003</v>
      </c>
      <c r="F1695" s="47">
        <v>8.2592590000000001</v>
      </c>
      <c r="G1695" s="47">
        <v>8.4814819999999997</v>
      </c>
      <c r="H1695" s="73">
        <v>7.3574229999999998</v>
      </c>
      <c r="I1695" s="73">
        <v>359700</v>
      </c>
    </row>
    <row r="1696" spans="1:9" x14ac:dyDescent="0.3">
      <c r="A1696" s="72" t="str">
        <f t="shared" si="61"/>
        <v>1999</v>
      </c>
      <c r="B1696" s="72" t="str">
        <f t="shared" si="62"/>
        <v>Jun</v>
      </c>
      <c r="C1696" s="74">
        <v>36315</v>
      </c>
      <c r="D1696" s="47">
        <v>8.4814819999999997</v>
      </c>
      <c r="E1696" s="47">
        <v>8.8148149999999994</v>
      </c>
      <c r="F1696" s="47">
        <v>8.4814819999999997</v>
      </c>
      <c r="G1696" s="47">
        <v>8.6666670000000003</v>
      </c>
      <c r="H1696" s="73">
        <v>7.5180660000000001</v>
      </c>
      <c r="I1696" s="73">
        <v>1299600</v>
      </c>
    </row>
    <row r="1697" spans="1:9" x14ac:dyDescent="0.3">
      <c r="A1697" s="72" t="str">
        <f t="shared" si="61"/>
        <v>1999</v>
      </c>
      <c r="B1697" s="72" t="str">
        <f t="shared" si="62"/>
        <v>Jun</v>
      </c>
      <c r="C1697" s="74">
        <v>36318</v>
      </c>
      <c r="D1697" s="47">
        <v>8.6666670000000003</v>
      </c>
      <c r="E1697" s="47">
        <v>9</v>
      </c>
      <c r="F1697" s="47">
        <v>8.6666670000000003</v>
      </c>
      <c r="G1697" s="47">
        <v>8.7962959999999999</v>
      </c>
      <c r="H1697" s="73">
        <v>7.6305139999999998</v>
      </c>
      <c r="I1697" s="73">
        <v>693400</v>
      </c>
    </row>
    <row r="1698" spans="1:9" x14ac:dyDescent="0.3">
      <c r="A1698" s="72" t="str">
        <f t="shared" si="61"/>
        <v>1999</v>
      </c>
      <c r="B1698" s="72" t="str">
        <f t="shared" si="62"/>
        <v>Jun</v>
      </c>
      <c r="C1698" s="74">
        <v>36319</v>
      </c>
      <c r="D1698" s="47">
        <v>8.7037040000000001</v>
      </c>
      <c r="E1698" s="47">
        <v>8.7777779999999996</v>
      </c>
      <c r="F1698" s="47">
        <v>8.444445</v>
      </c>
      <c r="G1698" s="47">
        <v>8.444445</v>
      </c>
      <c r="H1698" s="73">
        <v>7.3252930000000003</v>
      </c>
      <c r="I1698" s="73">
        <v>325900</v>
      </c>
    </row>
    <row r="1699" spans="1:9" x14ac:dyDescent="0.3">
      <c r="A1699" s="72" t="str">
        <f t="shared" si="61"/>
        <v>1999</v>
      </c>
      <c r="B1699" s="72" t="str">
        <f t="shared" si="62"/>
        <v>Jun</v>
      </c>
      <c r="C1699" s="74">
        <v>36320</v>
      </c>
      <c r="D1699" s="47">
        <v>8.4074080000000002</v>
      </c>
      <c r="E1699" s="47">
        <v>8.5925919999999998</v>
      </c>
      <c r="F1699" s="47">
        <v>8.3148149999999994</v>
      </c>
      <c r="G1699" s="47">
        <v>8.4074080000000002</v>
      </c>
      <c r="H1699" s="73">
        <v>7.2931670000000004</v>
      </c>
      <c r="I1699" s="73">
        <v>155400</v>
      </c>
    </row>
    <row r="1700" spans="1:9" x14ac:dyDescent="0.3">
      <c r="A1700" s="72" t="str">
        <f t="shared" si="61"/>
        <v>1999</v>
      </c>
      <c r="B1700" s="72" t="str">
        <f t="shared" si="62"/>
        <v>Jun</v>
      </c>
      <c r="C1700" s="74">
        <v>36321</v>
      </c>
      <c r="D1700" s="47">
        <v>8.3703699999999994</v>
      </c>
      <c r="E1700" s="47">
        <v>8.5</v>
      </c>
      <c r="F1700" s="47">
        <v>8.3703699999999994</v>
      </c>
      <c r="G1700" s="47">
        <v>8.5</v>
      </c>
      <c r="H1700" s="73">
        <v>7.3734849999999996</v>
      </c>
      <c r="I1700" s="73">
        <v>21100</v>
      </c>
    </row>
    <row r="1701" spans="1:9" x14ac:dyDescent="0.3">
      <c r="A1701" s="72" t="str">
        <f t="shared" si="61"/>
        <v>1999</v>
      </c>
      <c r="B1701" s="72" t="str">
        <f t="shared" si="62"/>
        <v>Jun</v>
      </c>
      <c r="C1701" s="74">
        <v>36322</v>
      </c>
      <c r="D1701" s="47">
        <v>8.6296300000000006</v>
      </c>
      <c r="E1701" s="47">
        <v>8.8148149999999994</v>
      </c>
      <c r="F1701" s="47">
        <v>8.3333329999999997</v>
      </c>
      <c r="G1701" s="47">
        <v>8.555555</v>
      </c>
      <c r="H1701" s="73">
        <v>7.4216819999999997</v>
      </c>
      <c r="I1701" s="73">
        <v>349800</v>
      </c>
    </row>
    <row r="1702" spans="1:9" x14ac:dyDescent="0.3">
      <c r="A1702" s="72" t="str">
        <f t="shared" si="61"/>
        <v>1999</v>
      </c>
      <c r="B1702" s="72" t="str">
        <f t="shared" si="62"/>
        <v>Jun</v>
      </c>
      <c r="C1702" s="74">
        <v>36325</v>
      </c>
      <c r="D1702" s="47">
        <v>8.444445</v>
      </c>
      <c r="E1702" s="47">
        <v>8.6666670000000003</v>
      </c>
      <c r="F1702" s="47">
        <v>8.4351850000000006</v>
      </c>
      <c r="G1702" s="47">
        <v>8.5740739999999995</v>
      </c>
      <c r="H1702" s="73">
        <v>7.4377440000000004</v>
      </c>
      <c r="I1702" s="73">
        <v>915900</v>
      </c>
    </row>
    <row r="1703" spans="1:9" x14ac:dyDescent="0.3">
      <c r="A1703" s="72" t="str">
        <f t="shared" si="61"/>
        <v>1999</v>
      </c>
      <c r="B1703" s="72" t="str">
        <f t="shared" si="62"/>
        <v>Jun</v>
      </c>
      <c r="C1703" s="74">
        <v>36326</v>
      </c>
      <c r="D1703" s="47">
        <v>8.6666670000000003</v>
      </c>
      <c r="E1703" s="47">
        <v>8.7037040000000001</v>
      </c>
      <c r="F1703" s="47">
        <v>8.555555</v>
      </c>
      <c r="G1703" s="47">
        <v>8.5925919999999998</v>
      </c>
      <c r="H1703" s="73">
        <v>7.4538089999999997</v>
      </c>
      <c r="I1703" s="73">
        <v>313300</v>
      </c>
    </row>
    <row r="1704" spans="1:9" x14ac:dyDescent="0.3">
      <c r="A1704" s="72" t="str">
        <f t="shared" si="61"/>
        <v>1999</v>
      </c>
      <c r="B1704" s="72" t="str">
        <f t="shared" si="62"/>
        <v>Jun</v>
      </c>
      <c r="C1704" s="74">
        <v>36327</v>
      </c>
      <c r="D1704" s="47">
        <v>8.6296300000000006</v>
      </c>
      <c r="E1704" s="47">
        <v>8.6666670000000003</v>
      </c>
      <c r="F1704" s="47">
        <v>8.5925919999999998</v>
      </c>
      <c r="G1704" s="47">
        <v>8.6666670000000003</v>
      </c>
      <c r="H1704" s="73">
        <v>7.5180660000000001</v>
      </c>
      <c r="I1704" s="73">
        <v>366400</v>
      </c>
    </row>
    <row r="1705" spans="1:9" x14ac:dyDescent="0.3">
      <c r="A1705" s="72" t="str">
        <f t="shared" si="61"/>
        <v>1999</v>
      </c>
      <c r="B1705" s="72" t="str">
        <f t="shared" si="62"/>
        <v>Jun</v>
      </c>
      <c r="C1705" s="74">
        <v>36328</v>
      </c>
      <c r="D1705" s="47">
        <v>8.6296300000000006</v>
      </c>
      <c r="E1705" s="47">
        <v>8.7777779999999996</v>
      </c>
      <c r="F1705" s="47">
        <v>8.5740739999999995</v>
      </c>
      <c r="G1705" s="47">
        <v>8.7592590000000001</v>
      </c>
      <c r="H1705" s="73">
        <v>7.5983869999999998</v>
      </c>
      <c r="I1705" s="73">
        <v>979300</v>
      </c>
    </row>
    <row r="1706" spans="1:9" x14ac:dyDescent="0.3">
      <c r="A1706" s="72" t="str">
        <f t="shared" si="61"/>
        <v>1999</v>
      </c>
      <c r="B1706" s="72" t="str">
        <f t="shared" si="62"/>
        <v>Jun</v>
      </c>
      <c r="C1706" s="74">
        <v>36329</v>
      </c>
      <c r="D1706" s="47">
        <v>8.6851850000000006</v>
      </c>
      <c r="E1706" s="47">
        <v>8.9259260000000005</v>
      </c>
      <c r="F1706" s="47">
        <v>8.6111109999999993</v>
      </c>
      <c r="G1706" s="47">
        <v>8.8888890000000007</v>
      </c>
      <c r="H1706" s="73">
        <v>7.7108350000000003</v>
      </c>
      <c r="I1706" s="73">
        <v>567000</v>
      </c>
    </row>
    <row r="1707" spans="1:9" x14ac:dyDescent="0.3">
      <c r="A1707" s="72" t="str">
        <f t="shared" si="61"/>
        <v>1999</v>
      </c>
      <c r="B1707" s="72" t="str">
        <f t="shared" si="62"/>
        <v>Jun</v>
      </c>
      <c r="C1707" s="74">
        <v>36332</v>
      </c>
      <c r="D1707" s="47">
        <v>8.8148149999999994</v>
      </c>
      <c r="E1707" s="47">
        <v>8.9259260000000005</v>
      </c>
      <c r="F1707" s="47">
        <v>8.8148149999999994</v>
      </c>
      <c r="G1707" s="47">
        <v>8.8518509999999999</v>
      </c>
      <c r="H1707" s="73">
        <v>7.6787070000000002</v>
      </c>
      <c r="I1707" s="73">
        <v>411000</v>
      </c>
    </row>
    <row r="1708" spans="1:9" x14ac:dyDescent="0.3">
      <c r="A1708" s="72" t="str">
        <f t="shared" si="61"/>
        <v>1999</v>
      </c>
      <c r="B1708" s="72" t="str">
        <f t="shared" si="62"/>
        <v>Jun</v>
      </c>
      <c r="C1708" s="74">
        <v>36333</v>
      </c>
      <c r="D1708" s="47">
        <v>8.8888890000000007</v>
      </c>
      <c r="E1708" s="47">
        <v>8.8888890000000007</v>
      </c>
      <c r="F1708" s="47">
        <v>8.5185180000000003</v>
      </c>
      <c r="G1708" s="47">
        <v>8.6666670000000003</v>
      </c>
      <c r="H1708" s="73">
        <v>7.5180660000000001</v>
      </c>
      <c r="I1708" s="73">
        <v>215500</v>
      </c>
    </row>
    <row r="1709" spans="1:9" x14ac:dyDescent="0.3">
      <c r="A1709" s="72" t="str">
        <f t="shared" si="61"/>
        <v>1999</v>
      </c>
      <c r="B1709" s="72" t="str">
        <f t="shared" si="62"/>
        <v>Jun</v>
      </c>
      <c r="C1709" s="74">
        <v>36334</v>
      </c>
      <c r="D1709" s="47">
        <v>8.5925919999999998</v>
      </c>
      <c r="E1709" s="47">
        <v>8.8888890000000007</v>
      </c>
      <c r="F1709" s="47">
        <v>8.5185180000000003</v>
      </c>
      <c r="G1709" s="47">
        <v>8.8148149999999994</v>
      </c>
      <c r="H1709" s="73">
        <v>7.6465779999999999</v>
      </c>
      <c r="I1709" s="73">
        <v>366700</v>
      </c>
    </row>
    <row r="1710" spans="1:9" x14ac:dyDescent="0.3">
      <c r="A1710" s="72" t="str">
        <f t="shared" si="61"/>
        <v>1999</v>
      </c>
      <c r="B1710" s="72" t="str">
        <f t="shared" si="62"/>
        <v>Jun</v>
      </c>
      <c r="C1710" s="74">
        <v>36335</v>
      </c>
      <c r="D1710" s="47">
        <v>8.7592590000000001</v>
      </c>
      <c r="E1710" s="47">
        <v>8.8518509999999999</v>
      </c>
      <c r="F1710" s="47">
        <v>8.7407409999999999</v>
      </c>
      <c r="G1710" s="47">
        <v>8.8518509999999999</v>
      </c>
      <c r="H1710" s="73">
        <v>7.6787070000000002</v>
      </c>
      <c r="I1710" s="73">
        <v>822100</v>
      </c>
    </row>
    <row r="1711" spans="1:9" x14ac:dyDescent="0.3">
      <c r="A1711" s="72" t="str">
        <f t="shared" si="61"/>
        <v>1999</v>
      </c>
      <c r="B1711" s="72" t="str">
        <f t="shared" si="62"/>
        <v>Jun</v>
      </c>
      <c r="C1711" s="74">
        <v>36336</v>
      </c>
      <c r="D1711" s="47">
        <v>8.8518509999999999</v>
      </c>
      <c r="E1711" s="47">
        <v>8.9074080000000002</v>
      </c>
      <c r="F1711" s="47">
        <v>8.8148149999999994</v>
      </c>
      <c r="G1711" s="47">
        <v>8.8518509999999999</v>
      </c>
      <c r="H1711" s="73">
        <v>7.6787070000000002</v>
      </c>
      <c r="I1711" s="73">
        <v>463000</v>
      </c>
    </row>
    <row r="1712" spans="1:9" x14ac:dyDescent="0.3">
      <c r="A1712" s="72" t="str">
        <f t="shared" si="61"/>
        <v>1999</v>
      </c>
      <c r="B1712" s="72" t="str">
        <f t="shared" si="62"/>
        <v>Jun</v>
      </c>
      <c r="C1712" s="74">
        <v>36339</v>
      </c>
      <c r="D1712" s="47">
        <v>8.8148149999999994</v>
      </c>
      <c r="E1712" s="47">
        <v>8.944445</v>
      </c>
      <c r="F1712" s="47">
        <v>8.8148149999999994</v>
      </c>
      <c r="G1712" s="47">
        <v>8.8888890000000007</v>
      </c>
      <c r="H1712" s="73">
        <v>7.7108350000000003</v>
      </c>
      <c r="I1712" s="73">
        <v>614800</v>
      </c>
    </row>
    <row r="1713" spans="1:9" x14ac:dyDescent="0.3">
      <c r="A1713" s="72" t="str">
        <f t="shared" si="61"/>
        <v>1999</v>
      </c>
      <c r="B1713" s="72" t="str">
        <f t="shared" si="62"/>
        <v>Jun</v>
      </c>
      <c r="C1713" s="74">
        <v>36340</v>
      </c>
      <c r="D1713" s="47">
        <v>8.9259260000000005</v>
      </c>
      <c r="E1713" s="47">
        <v>8.9259260000000005</v>
      </c>
      <c r="F1713" s="47">
        <v>8.7777779999999996</v>
      </c>
      <c r="G1713" s="47">
        <v>8.9074080000000002</v>
      </c>
      <c r="H1713" s="73">
        <v>7.7269009999999998</v>
      </c>
      <c r="I1713" s="73">
        <v>321400</v>
      </c>
    </row>
    <row r="1714" spans="1:9" x14ac:dyDescent="0.3">
      <c r="A1714" s="72" t="str">
        <f t="shared" si="61"/>
        <v>1999</v>
      </c>
      <c r="B1714" s="72" t="str">
        <f t="shared" si="62"/>
        <v>Jun</v>
      </c>
      <c r="C1714" s="74">
        <v>36341</v>
      </c>
      <c r="D1714" s="47">
        <v>8.9074080000000002</v>
      </c>
      <c r="E1714" s="47">
        <v>9.3333329999999997</v>
      </c>
      <c r="F1714" s="47">
        <v>8.7962959999999999</v>
      </c>
      <c r="G1714" s="47">
        <v>9.0370369999999998</v>
      </c>
      <c r="H1714" s="73">
        <v>7.8393490000000003</v>
      </c>
      <c r="I1714" s="73">
        <v>1129500</v>
      </c>
    </row>
    <row r="1715" spans="1:9" x14ac:dyDescent="0.3">
      <c r="A1715" s="72" t="str">
        <f t="shared" si="61"/>
        <v>1999</v>
      </c>
      <c r="B1715" s="72" t="str">
        <f t="shared" si="62"/>
        <v>Jul</v>
      </c>
      <c r="C1715" s="74">
        <v>36342</v>
      </c>
      <c r="D1715" s="47">
        <v>8.9629630000000002</v>
      </c>
      <c r="E1715" s="47">
        <v>9.3703699999999994</v>
      </c>
      <c r="F1715" s="47">
        <v>8.944445</v>
      </c>
      <c r="G1715" s="47">
        <v>9.2962959999999999</v>
      </c>
      <c r="H1715" s="73">
        <v>8.0642510000000005</v>
      </c>
      <c r="I1715" s="73">
        <v>325500</v>
      </c>
    </row>
    <row r="1716" spans="1:9" x14ac:dyDescent="0.3">
      <c r="A1716" s="72" t="str">
        <f t="shared" si="61"/>
        <v>1999</v>
      </c>
      <c r="B1716" s="72" t="str">
        <f t="shared" si="62"/>
        <v>Jul</v>
      </c>
      <c r="C1716" s="74">
        <v>36343</v>
      </c>
      <c r="D1716" s="47">
        <v>9.2962959999999999</v>
      </c>
      <c r="E1716" s="47">
        <v>9.2962959999999999</v>
      </c>
      <c r="F1716" s="47">
        <v>9.0185180000000003</v>
      </c>
      <c r="G1716" s="47">
        <v>9.2222220000000004</v>
      </c>
      <c r="H1716" s="73">
        <v>7.999994</v>
      </c>
      <c r="I1716" s="73">
        <v>185500</v>
      </c>
    </row>
    <row r="1717" spans="1:9" x14ac:dyDescent="0.3">
      <c r="A1717" s="72" t="str">
        <f t="shared" si="61"/>
        <v>1999</v>
      </c>
      <c r="B1717" s="72" t="str">
        <f t="shared" si="62"/>
        <v>Jul</v>
      </c>
      <c r="C1717" s="74">
        <v>36347</v>
      </c>
      <c r="D1717" s="47">
        <v>9.2222220000000004</v>
      </c>
      <c r="E1717" s="47">
        <v>9.2592590000000001</v>
      </c>
      <c r="F1717" s="47">
        <v>9.1111109999999993</v>
      </c>
      <c r="G1717" s="47">
        <v>9.1481490000000001</v>
      </c>
      <c r="H1717" s="73">
        <v>7.9357369999999996</v>
      </c>
      <c r="I1717" s="73">
        <v>208500</v>
      </c>
    </row>
    <row r="1718" spans="1:9" x14ac:dyDescent="0.3">
      <c r="A1718" s="72" t="str">
        <f t="shared" si="61"/>
        <v>1999</v>
      </c>
      <c r="B1718" s="72" t="str">
        <f t="shared" si="62"/>
        <v>Jul</v>
      </c>
      <c r="C1718" s="74">
        <v>36348</v>
      </c>
      <c r="D1718" s="47">
        <v>9.0740739999999995</v>
      </c>
      <c r="E1718" s="47">
        <v>9.1481490000000001</v>
      </c>
      <c r="F1718" s="47">
        <v>8.7222220000000004</v>
      </c>
      <c r="G1718" s="47">
        <v>8.7592590000000001</v>
      </c>
      <c r="H1718" s="73">
        <v>7.5983869999999998</v>
      </c>
      <c r="I1718" s="73">
        <v>556800</v>
      </c>
    </row>
    <row r="1719" spans="1:9" x14ac:dyDescent="0.3">
      <c r="A1719" s="72" t="str">
        <f t="shared" si="61"/>
        <v>1999</v>
      </c>
      <c r="B1719" s="72" t="str">
        <f t="shared" si="62"/>
        <v>Jul</v>
      </c>
      <c r="C1719" s="74">
        <v>36349</v>
      </c>
      <c r="D1719" s="47">
        <v>8.7407409999999999</v>
      </c>
      <c r="E1719" s="47">
        <v>8.7407409999999999</v>
      </c>
      <c r="F1719" s="47">
        <v>8.2962959999999999</v>
      </c>
      <c r="G1719" s="47">
        <v>8.4537040000000001</v>
      </c>
      <c r="H1719" s="73">
        <v>7.3333279999999998</v>
      </c>
      <c r="I1719" s="73">
        <v>329500</v>
      </c>
    </row>
    <row r="1720" spans="1:9" x14ac:dyDescent="0.3">
      <c r="A1720" s="72" t="str">
        <f t="shared" si="61"/>
        <v>1999</v>
      </c>
      <c r="B1720" s="72" t="str">
        <f t="shared" si="62"/>
        <v>Jul</v>
      </c>
      <c r="C1720" s="74">
        <v>36350</v>
      </c>
      <c r="D1720" s="47">
        <v>8.4259260000000005</v>
      </c>
      <c r="E1720" s="47">
        <v>8.8518509999999999</v>
      </c>
      <c r="F1720" s="47">
        <v>8.4259260000000005</v>
      </c>
      <c r="G1720" s="47">
        <v>8.7777779999999996</v>
      </c>
      <c r="H1720" s="73">
        <v>7.6144509999999999</v>
      </c>
      <c r="I1720" s="73">
        <v>278200</v>
      </c>
    </row>
    <row r="1721" spans="1:9" x14ac:dyDescent="0.3">
      <c r="A1721" s="72" t="str">
        <f t="shared" si="61"/>
        <v>1999</v>
      </c>
      <c r="B1721" s="72" t="str">
        <f t="shared" si="62"/>
        <v>Jul</v>
      </c>
      <c r="C1721" s="74">
        <v>36353</v>
      </c>
      <c r="D1721" s="47">
        <v>8.5925919999999998</v>
      </c>
      <c r="E1721" s="47">
        <v>8.7777779999999996</v>
      </c>
      <c r="F1721" s="47">
        <v>8.4074080000000002</v>
      </c>
      <c r="G1721" s="47">
        <v>8.6296300000000006</v>
      </c>
      <c r="H1721" s="73">
        <v>7.485938</v>
      </c>
      <c r="I1721" s="73">
        <v>490200</v>
      </c>
    </row>
    <row r="1722" spans="1:9" x14ac:dyDescent="0.3">
      <c r="A1722" s="72" t="str">
        <f t="shared" si="61"/>
        <v>1999</v>
      </c>
      <c r="B1722" s="72" t="str">
        <f t="shared" si="62"/>
        <v>Jul</v>
      </c>
      <c r="C1722" s="74">
        <v>36354</v>
      </c>
      <c r="D1722" s="47">
        <v>8.5185180000000003</v>
      </c>
      <c r="E1722" s="47">
        <v>8.6296300000000006</v>
      </c>
      <c r="F1722" s="47">
        <v>8.444445</v>
      </c>
      <c r="G1722" s="47">
        <v>8.5925919999999998</v>
      </c>
      <c r="H1722" s="73">
        <v>7.4538089999999997</v>
      </c>
      <c r="I1722" s="73">
        <v>264700</v>
      </c>
    </row>
    <row r="1723" spans="1:9" x14ac:dyDescent="0.3">
      <c r="A1723" s="72" t="str">
        <f t="shared" si="61"/>
        <v>1999</v>
      </c>
      <c r="B1723" s="72" t="str">
        <f t="shared" si="62"/>
        <v>Jul</v>
      </c>
      <c r="C1723" s="74">
        <v>36355</v>
      </c>
      <c r="D1723" s="47">
        <v>8.5925919999999998</v>
      </c>
      <c r="E1723" s="47">
        <v>8.7407409999999999</v>
      </c>
      <c r="F1723" s="47">
        <v>8.5370369999999998</v>
      </c>
      <c r="G1723" s="47">
        <v>8.6296300000000006</v>
      </c>
      <c r="H1723" s="73">
        <v>7.485938</v>
      </c>
      <c r="I1723" s="73">
        <v>276300</v>
      </c>
    </row>
    <row r="1724" spans="1:9" x14ac:dyDescent="0.3">
      <c r="A1724" s="72" t="str">
        <f t="shared" si="61"/>
        <v>1999</v>
      </c>
      <c r="B1724" s="72" t="str">
        <f t="shared" si="62"/>
        <v>Jul</v>
      </c>
      <c r="C1724" s="74">
        <v>36356</v>
      </c>
      <c r="D1724" s="47">
        <v>8.7037040000000001</v>
      </c>
      <c r="E1724" s="47">
        <v>8.8888890000000007</v>
      </c>
      <c r="F1724" s="47">
        <v>8.555555</v>
      </c>
      <c r="G1724" s="47">
        <v>8.8888890000000007</v>
      </c>
      <c r="H1724" s="73">
        <v>7.7108350000000003</v>
      </c>
      <c r="I1724" s="73">
        <v>359700</v>
      </c>
    </row>
    <row r="1725" spans="1:9" x14ac:dyDescent="0.3">
      <c r="A1725" s="72" t="str">
        <f t="shared" si="61"/>
        <v>1999</v>
      </c>
      <c r="B1725" s="72" t="str">
        <f t="shared" si="62"/>
        <v>Jul</v>
      </c>
      <c r="C1725" s="74">
        <v>36357</v>
      </c>
      <c r="D1725" s="47">
        <v>8.8888890000000007</v>
      </c>
      <c r="E1725" s="47">
        <v>8.9259260000000005</v>
      </c>
      <c r="F1725" s="47">
        <v>8.8148149999999994</v>
      </c>
      <c r="G1725" s="47">
        <v>8.8888890000000007</v>
      </c>
      <c r="H1725" s="73">
        <v>7.7108350000000003</v>
      </c>
      <c r="I1725" s="73">
        <v>123400</v>
      </c>
    </row>
    <row r="1726" spans="1:9" x14ac:dyDescent="0.3">
      <c r="A1726" s="72" t="str">
        <f t="shared" si="61"/>
        <v>1999</v>
      </c>
      <c r="B1726" s="72" t="str">
        <f t="shared" si="62"/>
        <v>Jul</v>
      </c>
      <c r="C1726" s="74">
        <v>36360</v>
      </c>
      <c r="D1726" s="47">
        <v>8.8888890000000007</v>
      </c>
      <c r="E1726" s="47">
        <v>9.3703699999999994</v>
      </c>
      <c r="F1726" s="47">
        <v>8.8518509999999999</v>
      </c>
      <c r="G1726" s="47">
        <v>9.0740739999999995</v>
      </c>
      <c r="H1726" s="73">
        <v>7.8714789999999999</v>
      </c>
      <c r="I1726" s="73">
        <v>615100</v>
      </c>
    </row>
    <row r="1727" spans="1:9" x14ac:dyDescent="0.3">
      <c r="A1727" s="72" t="str">
        <f t="shared" si="61"/>
        <v>1999</v>
      </c>
      <c r="B1727" s="72" t="str">
        <f t="shared" si="62"/>
        <v>Jul</v>
      </c>
      <c r="C1727" s="74">
        <v>36361</v>
      </c>
      <c r="D1727" s="47">
        <v>9.1666670000000003</v>
      </c>
      <c r="E1727" s="47">
        <v>9.3703699999999994</v>
      </c>
      <c r="F1727" s="47">
        <v>8.9074080000000002</v>
      </c>
      <c r="G1727" s="47">
        <v>9.3333329999999997</v>
      </c>
      <c r="H1727" s="73">
        <v>8.0963759999999994</v>
      </c>
      <c r="I1727" s="73">
        <v>501400</v>
      </c>
    </row>
    <row r="1728" spans="1:9" x14ac:dyDescent="0.3">
      <c r="A1728" s="72" t="str">
        <f t="shared" si="61"/>
        <v>1999</v>
      </c>
      <c r="B1728" s="72" t="str">
        <f t="shared" si="62"/>
        <v>Jul</v>
      </c>
      <c r="C1728" s="74">
        <v>36362</v>
      </c>
      <c r="D1728" s="47">
        <v>9.3888890000000007</v>
      </c>
      <c r="E1728" s="47">
        <v>9.7407409999999999</v>
      </c>
      <c r="F1728" s="47">
        <v>9.3333329999999997</v>
      </c>
      <c r="G1728" s="47">
        <v>9.3333329999999997</v>
      </c>
      <c r="H1728" s="73">
        <v>8.0963759999999994</v>
      </c>
      <c r="I1728" s="73">
        <v>407700</v>
      </c>
    </row>
    <row r="1729" spans="1:9" x14ac:dyDescent="0.3">
      <c r="A1729" s="72" t="str">
        <f t="shared" si="61"/>
        <v>1999</v>
      </c>
      <c r="B1729" s="72" t="str">
        <f t="shared" si="62"/>
        <v>Jul</v>
      </c>
      <c r="C1729" s="74">
        <v>36363</v>
      </c>
      <c r="D1729" s="47">
        <v>9.3703699999999994</v>
      </c>
      <c r="E1729" s="47">
        <v>9.4074080000000002</v>
      </c>
      <c r="F1729" s="47">
        <v>8.6666670000000003</v>
      </c>
      <c r="G1729" s="47">
        <v>8.8240739999999995</v>
      </c>
      <c r="H1729" s="73">
        <v>7.6546110000000001</v>
      </c>
      <c r="I1729" s="73">
        <v>390100</v>
      </c>
    </row>
    <row r="1730" spans="1:9" x14ac:dyDescent="0.3">
      <c r="A1730" s="72" t="str">
        <f t="shared" si="61"/>
        <v>1999</v>
      </c>
      <c r="B1730" s="72" t="str">
        <f t="shared" si="62"/>
        <v>Jul</v>
      </c>
      <c r="C1730" s="74">
        <v>36364</v>
      </c>
      <c r="D1730" s="47">
        <v>9.1111109999999993</v>
      </c>
      <c r="E1730" s="47">
        <v>9.3703699999999994</v>
      </c>
      <c r="F1730" s="47">
        <v>8.944445</v>
      </c>
      <c r="G1730" s="47">
        <v>9</v>
      </c>
      <c r="H1730" s="73">
        <v>7.8072210000000002</v>
      </c>
      <c r="I1730" s="73">
        <v>457800</v>
      </c>
    </row>
    <row r="1731" spans="1:9" x14ac:dyDescent="0.3">
      <c r="A1731" s="72" t="str">
        <f t="shared" ref="A1731:A1794" si="63">TEXT(C1731,"YYYY")</f>
        <v>1999</v>
      </c>
      <c r="B1731" s="72" t="str">
        <f t="shared" ref="B1731:B1794" si="64">TEXT(C1731,"MMM")</f>
        <v>Jul</v>
      </c>
      <c r="C1731" s="74">
        <v>36367</v>
      </c>
      <c r="D1731" s="47">
        <v>8.9907409999999999</v>
      </c>
      <c r="E1731" s="47">
        <v>9.3333329999999997</v>
      </c>
      <c r="F1731" s="47">
        <v>8.9814819999999997</v>
      </c>
      <c r="G1731" s="47">
        <v>9.0740739999999995</v>
      </c>
      <c r="H1731" s="73">
        <v>7.8714789999999999</v>
      </c>
      <c r="I1731" s="73">
        <v>173400</v>
      </c>
    </row>
    <row r="1732" spans="1:9" x14ac:dyDescent="0.3">
      <c r="A1732" s="72" t="str">
        <f t="shared" si="63"/>
        <v>1999</v>
      </c>
      <c r="B1732" s="72" t="str">
        <f t="shared" si="64"/>
        <v>Jul</v>
      </c>
      <c r="C1732" s="74">
        <v>36368</v>
      </c>
      <c r="D1732" s="47">
        <v>8.9259260000000005</v>
      </c>
      <c r="E1732" s="47">
        <v>9.3518509999999999</v>
      </c>
      <c r="F1732" s="47">
        <v>8.8148149999999994</v>
      </c>
      <c r="G1732" s="47">
        <v>9.3333329999999997</v>
      </c>
      <c r="H1732" s="73">
        <v>8.0963759999999994</v>
      </c>
      <c r="I1732" s="73">
        <v>425400</v>
      </c>
    </row>
    <row r="1733" spans="1:9" x14ac:dyDescent="0.3">
      <c r="A1733" s="72" t="str">
        <f t="shared" si="63"/>
        <v>1999</v>
      </c>
      <c r="B1733" s="72" t="str">
        <f t="shared" si="64"/>
        <v>Jul</v>
      </c>
      <c r="C1733" s="74">
        <v>36369</v>
      </c>
      <c r="D1733" s="47">
        <v>9.3148149999999994</v>
      </c>
      <c r="E1733" s="47">
        <v>9.3333329999999997</v>
      </c>
      <c r="F1733" s="47">
        <v>9</v>
      </c>
      <c r="G1733" s="47">
        <v>9</v>
      </c>
      <c r="H1733" s="73">
        <v>7.8072210000000002</v>
      </c>
      <c r="I1733" s="73">
        <v>110200</v>
      </c>
    </row>
    <row r="1734" spans="1:9" x14ac:dyDescent="0.3">
      <c r="A1734" s="72" t="str">
        <f t="shared" si="63"/>
        <v>1999</v>
      </c>
      <c r="B1734" s="72" t="str">
        <f t="shared" si="64"/>
        <v>Jul</v>
      </c>
      <c r="C1734" s="74">
        <v>36370</v>
      </c>
      <c r="D1734" s="47">
        <v>9.0370369999999998</v>
      </c>
      <c r="E1734" s="47">
        <v>9.1481490000000001</v>
      </c>
      <c r="F1734" s="47">
        <v>8.6296300000000006</v>
      </c>
      <c r="G1734" s="47">
        <v>8.8148149999999994</v>
      </c>
      <c r="H1734" s="73">
        <v>7.6465779999999999</v>
      </c>
      <c r="I1734" s="73">
        <v>849100</v>
      </c>
    </row>
    <row r="1735" spans="1:9" x14ac:dyDescent="0.3">
      <c r="A1735" s="72" t="str">
        <f t="shared" si="63"/>
        <v>1999</v>
      </c>
      <c r="B1735" s="72" t="str">
        <f t="shared" si="64"/>
        <v>Jul</v>
      </c>
      <c r="C1735" s="74">
        <v>36371</v>
      </c>
      <c r="D1735" s="47">
        <v>8.8703699999999994</v>
      </c>
      <c r="E1735" s="47">
        <v>9.0370369999999998</v>
      </c>
      <c r="F1735" s="47">
        <v>8.6296300000000006</v>
      </c>
      <c r="G1735" s="47">
        <v>8.8888890000000007</v>
      </c>
      <c r="H1735" s="73">
        <v>7.7108350000000003</v>
      </c>
      <c r="I1735" s="73">
        <v>138300</v>
      </c>
    </row>
    <row r="1736" spans="1:9" x14ac:dyDescent="0.3">
      <c r="A1736" s="72" t="str">
        <f t="shared" si="63"/>
        <v>1999</v>
      </c>
      <c r="B1736" s="72" t="str">
        <f t="shared" si="64"/>
        <v>Aug</v>
      </c>
      <c r="C1736" s="74">
        <v>36374</v>
      </c>
      <c r="D1736" s="47">
        <v>8.8518509999999999</v>
      </c>
      <c r="E1736" s="47">
        <v>8.9629630000000002</v>
      </c>
      <c r="F1736" s="47">
        <v>8.7962959999999999</v>
      </c>
      <c r="G1736" s="47">
        <v>8.8518509999999999</v>
      </c>
      <c r="H1736" s="73">
        <v>7.6787070000000002</v>
      </c>
      <c r="I1736" s="73">
        <v>137700</v>
      </c>
    </row>
    <row r="1737" spans="1:9" x14ac:dyDescent="0.3">
      <c r="A1737" s="72" t="str">
        <f t="shared" si="63"/>
        <v>1999</v>
      </c>
      <c r="B1737" s="72" t="str">
        <f t="shared" si="64"/>
        <v>Aug</v>
      </c>
      <c r="C1737" s="74">
        <v>36375</v>
      </c>
      <c r="D1737" s="47">
        <v>8.8981490000000001</v>
      </c>
      <c r="E1737" s="47">
        <v>8.9814819999999997</v>
      </c>
      <c r="F1737" s="47">
        <v>8.8148149999999994</v>
      </c>
      <c r="G1737" s="47">
        <v>8.9814819999999997</v>
      </c>
      <c r="H1737" s="73">
        <v>7.7911580000000002</v>
      </c>
      <c r="I1737" s="73">
        <v>269500</v>
      </c>
    </row>
    <row r="1738" spans="1:9" x14ac:dyDescent="0.3">
      <c r="A1738" s="72" t="str">
        <f t="shared" si="63"/>
        <v>1999</v>
      </c>
      <c r="B1738" s="72" t="str">
        <f t="shared" si="64"/>
        <v>Aug</v>
      </c>
      <c r="C1738" s="74">
        <v>36376</v>
      </c>
      <c r="D1738" s="47">
        <v>8.944445</v>
      </c>
      <c r="E1738" s="47">
        <v>8.9814819999999997</v>
      </c>
      <c r="F1738" s="47">
        <v>8.7037040000000001</v>
      </c>
      <c r="G1738" s="47">
        <v>8.8240739999999995</v>
      </c>
      <c r="H1738" s="73">
        <v>7.6546110000000001</v>
      </c>
      <c r="I1738" s="73">
        <v>385300</v>
      </c>
    </row>
    <row r="1739" spans="1:9" x14ac:dyDescent="0.3">
      <c r="A1739" s="72" t="str">
        <f t="shared" si="63"/>
        <v>1999</v>
      </c>
      <c r="B1739" s="72" t="str">
        <f t="shared" si="64"/>
        <v>Aug</v>
      </c>
      <c r="C1739" s="74">
        <v>36377</v>
      </c>
      <c r="D1739" s="47">
        <v>8.7962959999999999</v>
      </c>
      <c r="E1739" s="47">
        <v>8.9259260000000005</v>
      </c>
      <c r="F1739" s="47">
        <v>8.6666670000000003</v>
      </c>
      <c r="G1739" s="47">
        <v>8.8703699999999994</v>
      </c>
      <c r="H1739" s="73">
        <v>7.6947749999999999</v>
      </c>
      <c r="I1739" s="73">
        <v>132400</v>
      </c>
    </row>
    <row r="1740" spans="1:9" x14ac:dyDescent="0.3">
      <c r="A1740" s="72" t="str">
        <f t="shared" si="63"/>
        <v>1999</v>
      </c>
      <c r="B1740" s="72" t="str">
        <f t="shared" si="64"/>
        <v>Aug</v>
      </c>
      <c r="C1740" s="74">
        <v>36378</v>
      </c>
      <c r="D1740" s="47">
        <v>8.8518509999999999</v>
      </c>
      <c r="E1740" s="47">
        <v>8.9259260000000005</v>
      </c>
      <c r="F1740" s="47">
        <v>8.7407409999999999</v>
      </c>
      <c r="G1740" s="47">
        <v>8.7962959999999999</v>
      </c>
      <c r="H1740" s="73">
        <v>7.6305139999999998</v>
      </c>
      <c r="I1740" s="73">
        <v>62200</v>
      </c>
    </row>
    <row r="1741" spans="1:9" x14ac:dyDescent="0.3">
      <c r="A1741" s="72" t="str">
        <f t="shared" si="63"/>
        <v>1999</v>
      </c>
      <c r="B1741" s="72" t="str">
        <f t="shared" si="64"/>
        <v>Aug</v>
      </c>
      <c r="C1741" s="74">
        <v>36381</v>
      </c>
      <c r="D1741" s="47">
        <v>8.8148149999999994</v>
      </c>
      <c r="E1741" s="47">
        <v>8.8888890000000007</v>
      </c>
      <c r="F1741" s="47">
        <v>8.4814819999999997</v>
      </c>
      <c r="G1741" s="47">
        <v>8.5185180000000003</v>
      </c>
      <c r="H1741" s="73">
        <v>7.3895520000000001</v>
      </c>
      <c r="I1741" s="73">
        <v>164800</v>
      </c>
    </row>
    <row r="1742" spans="1:9" x14ac:dyDescent="0.3">
      <c r="A1742" s="72" t="str">
        <f t="shared" si="63"/>
        <v>1999</v>
      </c>
      <c r="B1742" s="72" t="str">
        <f t="shared" si="64"/>
        <v>Aug</v>
      </c>
      <c r="C1742" s="74">
        <v>36382</v>
      </c>
      <c r="D1742" s="47">
        <v>8.6666670000000003</v>
      </c>
      <c r="E1742" s="47">
        <v>8.6666670000000003</v>
      </c>
      <c r="F1742" s="47">
        <v>8.3333329999999997</v>
      </c>
      <c r="G1742" s="47">
        <v>8.3518509999999999</v>
      </c>
      <c r="H1742" s="73">
        <v>7.244974</v>
      </c>
      <c r="I1742" s="73">
        <v>294300</v>
      </c>
    </row>
    <row r="1743" spans="1:9" x14ac:dyDescent="0.3">
      <c r="A1743" s="72" t="str">
        <f t="shared" si="63"/>
        <v>1999</v>
      </c>
      <c r="B1743" s="72" t="str">
        <f t="shared" si="64"/>
        <v>Aug</v>
      </c>
      <c r="C1743" s="74">
        <v>36383</v>
      </c>
      <c r="D1743" s="47">
        <v>8.3518509999999999</v>
      </c>
      <c r="E1743" s="47">
        <v>8.4629630000000002</v>
      </c>
      <c r="F1743" s="47">
        <v>7.6296299999999997</v>
      </c>
      <c r="G1743" s="47">
        <v>8.1851850000000006</v>
      </c>
      <c r="H1743" s="73">
        <v>7.1003970000000001</v>
      </c>
      <c r="I1743" s="73">
        <v>530700</v>
      </c>
    </row>
    <row r="1744" spans="1:9" x14ac:dyDescent="0.3">
      <c r="A1744" s="72" t="str">
        <f t="shared" si="63"/>
        <v>1999</v>
      </c>
      <c r="B1744" s="72" t="str">
        <f t="shared" si="64"/>
        <v>Aug</v>
      </c>
      <c r="C1744" s="74">
        <v>36384</v>
      </c>
      <c r="D1744" s="47">
        <v>8.2962959999999999</v>
      </c>
      <c r="E1744" s="47">
        <v>8.7407409999999999</v>
      </c>
      <c r="F1744" s="47">
        <v>8.2592590000000001</v>
      </c>
      <c r="G1744" s="47">
        <v>8.3333329999999997</v>
      </c>
      <c r="H1744" s="73">
        <v>7.2289079999999997</v>
      </c>
      <c r="I1744" s="73">
        <v>299700</v>
      </c>
    </row>
    <row r="1745" spans="1:9" x14ac:dyDescent="0.3">
      <c r="A1745" s="72" t="str">
        <f t="shared" si="63"/>
        <v>1999</v>
      </c>
      <c r="B1745" s="72" t="str">
        <f t="shared" si="64"/>
        <v>Aug</v>
      </c>
      <c r="C1745" s="74">
        <v>36385</v>
      </c>
      <c r="D1745" s="47">
        <v>8.4259260000000005</v>
      </c>
      <c r="E1745" s="47">
        <v>8.6481490000000001</v>
      </c>
      <c r="F1745" s="47">
        <v>8.3703699999999994</v>
      </c>
      <c r="G1745" s="47">
        <v>8.555555</v>
      </c>
      <c r="H1745" s="73">
        <v>7.4216819999999997</v>
      </c>
      <c r="I1745" s="73">
        <v>387600</v>
      </c>
    </row>
    <row r="1746" spans="1:9" x14ac:dyDescent="0.3">
      <c r="A1746" s="72" t="str">
        <f t="shared" si="63"/>
        <v>1999</v>
      </c>
      <c r="B1746" s="72" t="str">
        <f t="shared" si="64"/>
        <v>Aug</v>
      </c>
      <c r="C1746" s="74">
        <v>36388</v>
      </c>
      <c r="D1746" s="47">
        <v>8.555555</v>
      </c>
      <c r="E1746" s="47">
        <v>8.8888890000000007</v>
      </c>
      <c r="F1746" s="47">
        <v>8.555555</v>
      </c>
      <c r="G1746" s="47">
        <v>8.7777779999999996</v>
      </c>
      <c r="H1746" s="73">
        <v>7.6144509999999999</v>
      </c>
      <c r="I1746" s="73">
        <v>843000</v>
      </c>
    </row>
    <row r="1747" spans="1:9" x14ac:dyDescent="0.3">
      <c r="A1747" s="72" t="str">
        <f t="shared" si="63"/>
        <v>1999</v>
      </c>
      <c r="B1747" s="72" t="str">
        <f t="shared" si="64"/>
        <v>Aug</v>
      </c>
      <c r="C1747" s="74">
        <v>36389</v>
      </c>
      <c r="D1747" s="47">
        <v>8.8703699999999994</v>
      </c>
      <c r="E1747" s="47">
        <v>8.8703699999999994</v>
      </c>
      <c r="F1747" s="47">
        <v>8.555555</v>
      </c>
      <c r="G1747" s="47">
        <v>8.8148149999999994</v>
      </c>
      <c r="H1747" s="73">
        <v>7.6465779999999999</v>
      </c>
      <c r="I1747" s="73">
        <v>112900</v>
      </c>
    </row>
    <row r="1748" spans="1:9" x14ac:dyDescent="0.3">
      <c r="A1748" s="72" t="str">
        <f t="shared" si="63"/>
        <v>1999</v>
      </c>
      <c r="B1748" s="72" t="str">
        <f t="shared" si="64"/>
        <v>Aug</v>
      </c>
      <c r="C1748" s="74">
        <v>36390</v>
      </c>
      <c r="D1748" s="47">
        <v>8.7407409999999999</v>
      </c>
      <c r="E1748" s="47">
        <v>9.1481490000000001</v>
      </c>
      <c r="F1748" s="47">
        <v>8.7037040000000001</v>
      </c>
      <c r="G1748" s="47">
        <v>8.9814819999999997</v>
      </c>
      <c r="H1748" s="73">
        <v>7.7911580000000002</v>
      </c>
      <c r="I1748" s="73">
        <v>235000</v>
      </c>
    </row>
    <row r="1749" spans="1:9" x14ac:dyDescent="0.3">
      <c r="A1749" s="72" t="str">
        <f t="shared" si="63"/>
        <v>1999</v>
      </c>
      <c r="B1749" s="72" t="str">
        <f t="shared" si="64"/>
        <v>Aug</v>
      </c>
      <c r="C1749" s="74">
        <v>36391</v>
      </c>
      <c r="D1749" s="47">
        <v>9</v>
      </c>
      <c r="E1749" s="47">
        <v>9</v>
      </c>
      <c r="F1749" s="47">
        <v>8.7592590000000001</v>
      </c>
      <c r="G1749" s="47">
        <v>8.8703699999999994</v>
      </c>
      <c r="H1749" s="73">
        <v>7.6947749999999999</v>
      </c>
      <c r="I1749" s="73">
        <v>98500</v>
      </c>
    </row>
    <row r="1750" spans="1:9" x14ac:dyDescent="0.3">
      <c r="A1750" s="72" t="str">
        <f t="shared" si="63"/>
        <v>1999</v>
      </c>
      <c r="B1750" s="72" t="str">
        <f t="shared" si="64"/>
        <v>Aug</v>
      </c>
      <c r="C1750" s="74">
        <v>36392</v>
      </c>
      <c r="D1750" s="47">
        <v>8.8148149999999994</v>
      </c>
      <c r="E1750" s="47">
        <v>8.8888890000000007</v>
      </c>
      <c r="F1750" s="47">
        <v>8.6296300000000006</v>
      </c>
      <c r="G1750" s="47">
        <v>8.6851850000000006</v>
      </c>
      <c r="H1750" s="73">
        <v>7.5341300000000002</v>
      </c>
      <c r="I1750" s="73">
        <v>56800</v>
      </c>
    </row>
    <row r="1751" spans="1:9" x14ac:dyDescent="0.3">
      <c r="A1751" s="72" t="str">
        <f t="shared" si="63"/>
        <v>1999</v>
      </c>
      <c r="B1751" s="72" t="str">
        <f t="shared" si="64"/>
        <v>Aug</v>
      </c>
      <c r="C1751" s="74">
        <v>36395</v>
      </c>
      <c r="D1751" s="47">
        <v>8.6666670000000003</v>
      </c>
      <c r="E1751" s="47">
        <v>8.9259260000000005</v>
      </c>
      <c r="F1751" s="47">
        <v>8.6666670000000003</v>
      </c>
      <c r="G1751" s="47">
        <v>8.7777779999999996</v>
      </c>
      <c r="H1751" s="73">
        <v>7.6144509999999999</v>
      </c>
      <c r="I1751" s="73">
        <v>195700</v>
      </c>
    </row>
    <row r="1752" spans="1:9" x14ac:dyDescent="0.3">
      <c r="A1752" s="72" t="str">
        <f t="shared" si="63"/>
        <v>1999</v>
      </c>
      <c r="B1752" s="72" t="str">
        <f t="shared" si="64"/>
        <v>Aug</v>
      </c>
      <c r="C1752" s="74">
        <v>36396</v>
      </c>
      <c r="D1752" s="47">
        <v>8.7777779999999996</v>
      </c>
      <c r="E1752" s="47">
        <v>8.8888890000000007</v>
      </c>
      <c r="F1752" s="47">
        <v>8.6666670000000003</v>
      </c>
      <c r="G1752" s="47">
        <v>8.7870369999999998</v>
      </c>
      <c r="H1752" s="73">
        <v>7.6224800000000004</v>
      </c>
      <c r="I1752" s="73">
        <v>179500</v>
      </c>
    </row>
    <row r="1753" spans="1:9" x14ac:dyDescent="0.3">
      <c r="A1753" s="72" t="str">
        <f t="shared" si="63"/>
        <v>1999</v>
      </c>
      <c r="B1753" s="72" t="str">
        <f t="shared" si="64"/>
        <v>Aug</v>
      </c>
      <c r="C1753" s="74">
        <v>36397</v>
      </c>
      <c r="D1753" s="47">
        <v>8.8148149999999994</v>
      </c>
      <c r="E1753" s="47">
        <v>9.0370369999999998</v>
      </c>
      <c r="F1753" s="47">
        <v>8.7777779999999996</v>
      </c>
      <c r="G1753" s="47">
        <v>8.9629630000000002</v>
      </c>
      <c r="H1753" s="73">
        <v>7.7750950000000003</v>
      </c>
      <c r="I1753" s="73">
        <v>442000</v>
      </c>
    </row>
    <row r="1754" spans="1:9" x14ac:dyDescent="0.3">
      <c r="A1754" s="72" t="str">
        <f t="shared" si="63"/>
        <v>1999</v>
      </c>
      <c r="B1754" s="72" t="str">
        <f t="shared" si="64"/>
        <v>Aug</v>
      </c>
      <c r="C1754" s="74">
        <v>36398</v>
      </c>
      <c r="D1754" s="47">
        <v>8.9629630000000002</v>
      </c>
      <c r="E1754" s="47">
        <v>9.4074080000000002</v>
      </c>
      <c r="F1754" s="47">
        <v>8.9629630000000002</v>
      </c>
      <c r="G1754" s="47">
        <v>9.2592590000000001</v>
      </c>
      <c r="H1754" s="73">
        <v>8.0321219999999993</v>
      </c>
      <c r="I1754" s="73">
        <v>677200</v>
      </c>
    </row>
    <row r="1755" spans="1:9" x14ac:dyDescent="0.3">
      <c r="A1755" s="72" t="str">
        <f t="shared" si="63"/>
        <v>1999</v>
      </c>
      <c r="B1755" s="72" t="str">
        <f t="shared" si="64"/>
        <v>Aug</v>
      </c>
      <c r="C1755" s="74">
        <v>36399</v>
      </c>
      <c r="D1755" s="47">
        <v>9.2592590000000001</v>
      </c>
      <c r="E1755" s="47">
        <v>9.3333329999999997</v>
      </c>
      <c r="F1755" s="47">
        <v>9.0740739999999995</v>
      </c>
      <c r="G1755" s="47">
        <v>9.1481490000000001</v>
      </c>
      <c r="H1755" s="73">
        <v>7.9357369999999996</v>
      </c>
      <c r="I1755" s="73">
        <v>291100</v>
      </c>
    </row>
    <row r="1756" spans="1:9" x14ac:dyDescent="0.3">
      <c r="A1756" s="72" t="str">
        <f t="shared" si="63"/>
        <v>1999</v>
      </c>
      <c r="B1756" s="72" t="str">
        <f t="shared" si="64"/>
        <v>Aug</v>
      </c>
      <c r="C1756" s="74">
        <v>36402</v>
      </c>
      <c r="D1756" s="47">
        <v>9.0740739999999995</v>
      </c>
      <c r="E1756" s="47">
        <v>9.2222220000000004</v>
      </c>
      <c r="F1756" s="47">
        <v>9.0370369999999998</v>
      </c>
      <c r="G1756" s="47">
        <v>9.1666670000000003</v>
      </c>
      <c r="H1756" s="73">
        <v>7.9518009999999997</v>
      </c>
      <c r="I1756" s="73">
        <v>312000</v>
      </c>
    </row>
    <row r="1757" spans="1:9" x14ac:dyDescent="0.3">
      <c r="A1757" s="72" t="str">
        <f t="shared" si="63"/>
        <v>1999</v>
      </c>
      <c r="B1757" s="72" t="str">
        <f t="shared" si="64"/>
        <v>Aug</v>
      </c>
      <c r="C1757" s="74">
        <v>36403</v>
      </c>
      <c r="D1757" s="47">
        <v>9.1388890000000007</v>
      </c>
      <c r="E1757" s="47">
        <v>9.1666670000000003</v>
      </c>
      <c r="F1757" s="47">
        <v>8.8518509999999999</v>
      </c>
      <c r="G1757" s="47">
        <v>8.9629630000000002</v>
      </c>
      <c r="H1757" s="73">
        <v>7.7750950000000003</v>
      </c>
      <c r="I1757" s="73">
        <v>295200</v>
      </c>
    </row>
    <row r="1758" spans="1:9" x14ac:dyDescent="0.3">
      <c r="A1758" s="72" t="str">
        <f t="shared" si="63"/>
        <v>1999</v>
      </c>
      <c r="B1758" s="72" t="str">
        <f t="shared" si="64"/>
        <v>Sep</v>
      </c>
      <c r="C1758" s="74">
        <v>36404</v>
      </c>
      <c r="D1758" s="47">
        <v>9.055555</v>
      </c>
      <c r="E1758" s="47">
        <v>9.2962959999999999</v>
      </c>
      <c r="F1758" s="47">
        <v>8.9629630000000002</v>
      </c>
      <c r="G1758" s="47">
        <v>9.2777779999999996</v>
      </c>
      <c r="H1758" s="73">
        <v>8.0481859999999994</v>
      </c>
      <c r="I1758" s="73">
        <v>251700</v>
      </c>
    </row>
    <row r="1759" spans="1:9" x14ac:dyDescent="0.3">
      <c r="A1759" s="72" t="str">
        <f t="shared" si="63"/>
        <v>1999</v>
      </c>
      <c r="B1759" s="72" t="str">
        <f t="shared" si="64"/>
        <v>Sep</v>
      </c>
      <c r="C1759" s="74">
        <v>36405</v>
      </c>
      <c r="D1759" s="47">
        <v>9.194445</v>
      </c>
      <c r="E1759" s="47">
        <v>9.2222220000000004</v>
      </c>
      <c r="F1759" s="47">
        <v>9.0370369999999998</v>
      </c>
      <c r="G1759" s="47">
        <v>9.1296300000000006</v>
      </c>
      <c r="H1759" s="73">
        <v>7.9196720000000003</v>
      </c>
      <c r="I1759" s="73">
        <v>219300</v>
      </c>
    </row>
    <row r="1760" spans="1:9" x14ac:dyDescent="0.3">
      <c r="A1760" s="72" t="str">
        <f t="shared" si="63"/>
        <v>1999</v>
      </c>
      <c r="B1760" s="72" t="str">
        <f t="shared" si="64"/>
        <v>Sep</v>
      </c>
      <c r="C1760" s="74">
        <v>36406</v>
      </c>
      <c r="D1760" s="47">
        <v>9.2592590000000001</v>
      </c>
      <c r="E1760" s="47">
        <v>9.444445</v>
      </c>
      <c r="F1760" s="47">
        <v>9.2222220000000004</v>
      </c>
      <c r="G1760" s="47">
        <v>9.3333329999999997</v>
      </c>
      <c r="H1760" s="73">
        <v>8.0963759999999994</v>
      </c>
      <c r="I1760" s="73">
        <v>423900</v>
      </c>
    </row>
    <row r="1761" spans="1:9" x14ac:dyDescent="0.3">
      <c r="A1761" s="72" t="str">
        <f t="shared" si="63"/>
        <v>1999</v>
      </c>
      <c r="B1761" s="72" t="str">
        <f t="shared" si="64"/>
        <v>Sep</v>
      </c>
      <c r="C1761" s="74">
        <v>36410</v>
      </c>
      <c r="D1761" s="47">
        <v>9.2962959999999999</v>
      </c>
      <c r="E1761" s="47">
        <v>9.3333329999999997</v>
      </c>
      <c r="F1761" s="47">
        <v>9.0740739999999995</v>
      </c>
      <c r="G1761" s="47">
        <v>9.3333329999999997</v>
      </c>
      <c r="H1761" s="73">
        <v>8.0963759999999994</v>
      </c>
      <c r="I1761" s="73">
        <v>229600</v>
      </c>
    </row>
    <row r="1762" spans="1:9" x14ac:dyDescent="0.3">
      <c r="A1762" s="72" t="str">
        <f t="shared" si="63"/>
        <v>1999</v>
      </c>
      <c r="B1762" s="72" t="str">
        <f t="shared" si="64"/>
        <v>Sep</v>
      </c>
      <c r="C1762" s="74">
        <v>36411</v>
      </c>
      <c r="D1762" s="47">
        <v>9.1666670000000003</v>
      </c>
      <c r="E1762" s="47">
        <v>9.555555</v>
      </c>
      <c r="F1762" s="47">
        <v>9.1481490000000001</v>
      </c>
      <c r="G1762" s="47">
        <v>9.2407409999999999</v>
      </c>
      <c r="H1762" s="73">
        <v>8.0160560000000007</v>
      </c>
      <c r="I1762" s="73">
        <v>237700</v>
      </c>
    </row>
    <row r="1763" spans="1:9" x14ac:dyDescent="0.3">
      <c r="A1763" s="72" t="str">
        <f t="shared" si="63"/>
        <v>1999</v>
      </c>
      <c r="B1763" s="72" t="str">
        <f t="shared" si="64"/>
        <v>Sep</v>
      </c>
      <c r="C1763" s="74">
        <v>36412</v>
      </c>
      <c r="D1763" s="47">
        <v>9.3333329999999997</v>
      </c>
      <c r="E1763" s="47">
        <v>9.3703699999999994</v>
      </c>
      <c r="F1763" s="47">
        <v>9.2222220000000004</v>
      </c>
      <c r="G1763" s="47">
        <v>9.2592590000000001</v>
      </c>
      <c r="H1763" s="73">
        <v>8.0321219999999993</v>
      </c>
      <c r="I1763" s="73">
        <v>93700</v>
      </c>
    </row>
    <row r="1764" spans="1:9" x14ac:dyDescent="0.3">
      <c r="A1764" s="72" t="str">
        <f t="shared" si="63"/>
        <v>1999</v>
      </c>
      <c r="B1764" s="72" t="str">
        <f t="shared" si="64"/>
        <v>Sep</v>
      </c>
      <c r="C1764" s="74">
        <v>36413</v>
      </c>
      <c r="D1764" s="47">
        <v>9.2592590000000001</v>
      </c>
      <c r="E1764" s="47">
        <v>9.3333329999999997</v>
      </c>
      <c r="F1764" s="47">
        <v>8.9259260000000005</v>
      </c>
      <c r="G1764" s="47">
        <v>9.0185180000000003</v>
      </c>
      <c r="H1764" s="73">
        <v>7.8232860000000004</v>
      </c>
      <c r="I1764" s="73">
        <v>479400</v>
      </c>
    </row>
    <row r="1765" spans="1:9" x14ac:dyDescent="0.3">
      <c r="A1765" s="72" t="str">
        <f t="shared" si="63"/>
        <v>1999</v>
      </c>
      <c r="B1765" s="72" t="str">
        <f t="shared" si="64"/>
        <v>Sep</v>
      </c>
      <c r="C1765" s="74">
        <v>36416</v>
      </c>
      <c r="D1765" s="47">
        <v>9.0370369999999998</v>
      </c>
      <c r="E1765" s="47">
        <v>9.2222220000000004</v>
      </c>
      <c r="F1765" s="47">
        <v>9.0370369999999998</v>
      </c>
      <c r="G1765" s="47">
        <v>9.0370369999999998</v>
      </c>
      <c r="H1765" s="73">
        <v>7.8393490000000003</v>
      </c>
      <c r="I1765" s="73">
        <v>110700</v>
      </c>
    </row>
    <row r="1766" spans="1:9" x14ac:dyDescent="0.3">
      <c r="A1766" s="72" t="str">
        <f t="shared" si="63"/>
        <v>1999</v>
      </c>
      <c r="B1766" s="72" t="str">
        <f t="shared" si="64"/>
        <v>Sep</v>
      </c>
      <c r="C1766" s="74">
        <v>36417</v>
      </c>
      <c r="D1766" s="47">
        <v>9.0925919999999998</v>
      </c>
      <c r="E1766" s="47">
        <v>9.1111109999999993</v>
      </c>
      <c r="F1766" s="47">
        <v>8.9074080000000002</v>
      </c>
      <c r="G1766" s="47">
        <v>9.1111109999999993</v>
      </c>
      <c r="H1766" s="73">
        <v>7.9036090000000003</v>
      </c>
      <c r="I1766" s="73">
        <v>52200</v>
      </c>
    </row>
    <row r="1767" spans="1:9" x14ac:dyDescent="0.3">
      <c r="A1767" s="72" t="str">
        <f t="shared" si="63"/>
        <v>1999</v>
      </c>
      <c r="B1767" s="72" t="str">
        <f t="shared" si="64"/>
        <v>Sep</v>
      </c>
      <c r="C1767" s="74">
        <v>36418</v>
      </c>
      <c r="D1767" s="47">
        <v>9.1111109999999993</v>
      </c>
      <c r="E1767" s="47">
        <v>9.1111109999999993</v>
      </c>
      <c r="F1767" s="47">
        <v>8.2962959999999999</v>
      </c>
      <c r="G1767" s="47">
        <v>8.7407409999999999</v>
      </c>
      <c r="H1767" s="73">
        <v>7.5823219999999996</v>
      </c>
      <c r="I1767" s="73">
        <v>284100</v>
      </c>
    </row>
    <row r="1768" spans="1:9" x14ac:dyDescent="0.3">
      <c r="A1768" s="72" t="str">
        <f t="shared" si="63"/>
        <v>1999</v>
      </c>
      <c r="B1768" s="72" t="str">
        <f t="shared" si="64"/>
        <v>Sep</v>
      </c>
      <c r="C1768" s="74">
        <v>36419</v>
      </c>
      <c r="D1768" s="47">
        <v>8.7222220000000004</v>
      </c>
      <c r="E1768" s="47">
        <v>8.7777779999999996</v>
      </c>
      <c r="F1768" s="47">
        <v>8.2962959999999999</v>
      </c>
      <c r="G1768" s="47">
        <v>8.5185180000000003</v>
      </c>
      <c r="H1768" s="73">
        <v>7.3895520000000001</v>
      </c>
      <c r="I1768" s="73">
        <v>283000</v>
      </c>
    </row>
    <row r="1769" spans="1:9" x14ac:dyDescent="0.3">
      <c r="A1769" s="72" t="str">
        <f t="shared" si="63"/>
        <v>1999</v>
      </c>
      <c r="B1769" s="72" t="str">
        <f t="shared" si="64"/>
        <v>Sep</v>
      </c>
      <c r="C1769" s="74">
        <v>36420</v>
      </c>
      <c r="D1769" s="47">
        <v>8.7037040000000001</v>
      </c>
      <c r="E1769" s="47">
        <v>8.944445</v>
      </c>
      <c r="F1769" s="47">
        <v>8.2962959999999999</v>
      </c>
      <c r="G1769" s="47">
        <v>8.444445</v>
      </c>
      <c r="H1769" s="73">
        <v>7.3252930000000003</v>
      </c>
      <c r="I1769" s="73">
        <v>360000</v>
      </c>
    </row>
    <row r="1770" spans="1:9" x14ac:dyDescent="0.3">
      <c r="A1770" s="72" t="str">
        <f t="shared" si="63"/>
        <v>1999</v>
      </c>
      <c r="B1770" s="72" t="str">
        <f t="shared" si="64"/>
        <v>Sep</v>
      </c>
      <c r="C1770" s="74">
        <v>36423</v>
      </c>
      <c r="D1770" s="47">
        <v>8.5</v>
      </c>
      <c r="E1770" s="47">
        <v>8.6296300000000006</v>
      </c>
      <c r="F1770" s="47">
        <v>8.2222220000000004</v>
      </c>
      <c r="G1770" s="47">
        <v>8.2592590000000001</v>
      </c>
      <c r="H1770" s="73">
        <v>7.1646520000000002</v>
      </c>
      <c r="I1770" s="73">
        <v>303700</v>
      </c>
    </row>
    <row r="1771" spans="1:9" x14ac:dyDescent="0.3">
      <c r="A1771" s="72" t="str">
        <f t="shared" si="63"/>
        <v>1999</v>
      </c>
      <c r="B1771" s="72" t="str">
        <f t="shared" si="64"/>
        <v>Sep</v>
      </c>
      <c r="C1771" s="74">
        <v>36424</v>
      </c>
      <c r="D1771" s="47">
        <v>8.2777779999999996</v>
      </c>
      <c r="E1771" s="47">
        <v>8.555555</v>
      </c>
      <c r="F1771" s="47">
        <v>8.2592590000000001</v>
      </c>
      <c r="G1771" s="47">
        <v>8.4814819999999997</v>
      </c>
      <c r="H1771" s="73">
        <v>7.3574229999999998</v>
      </c>
      <c r="I1771" s="73">
        <v>94000</v>
      </c>
    </row>
    <row r="1772" spans="1:9" x14ac:dyDescent="0.3">
      <c r="A1772" s="72" t="str">
        <f t="shared" si="63"/>
        <v>1999</v>
      </c>
      <c r="B1772" s="72" t="str">
        <f t="shared" si="64"/>
        <v>Sep</v>
      </c>
      <c r="C1772" s="74">
        <v>36425</v>
      </c>
      <c r="D1772" s="47">
        <v>8.5185180000000003</v>
      </c>
      <c r="E1772" s="47">
        <v>8.555555</v>
      </c>
      <c r="F1772" s="47">
        <v>8.2222220000000004</v>
      </c>
      <c r="G1772" s="47">
        <v>8.3333329999999997</v>
      </c>
      <c r="H1772" s="73">
        <v>7.2289079999999997</v>
      </c>
      <c r="I1772" s="73">
        <v>102700</v>
      </c>
    </row>
    <row r="1773" spans="1:9" x14ac:dyDescent="0.3">
      <c r="A1773" s="72" t="str">
        <f t="shared" si="63"/>
        <v>1999</v>
      </c>
      <c r="B1773" s="72" t="str">
        <f t="shared" si="64"/>
        <v>Sep</v>
      </c>
      <c r="C1773" s="74">
        <v>36426</v>
      </c>
      <c r="D1773" s="47">
        <v>8.3333329999999997</v>
      </c>
      <c r="E1773" s="47">
        <v>8.444445</v>
      </c>
      <c r="F1773" s="47">
        <v>8.2962959999999999</v>
      </c>
      <c r="G1773" s="47">
        <v>8.3518509999999999</v>
      </c>
      <c r="H1773" s="73">
        <v>7.244974</v>
      </c>
      <c r="I1773" s="73">
        <v>112200</v>
      </c>
    </row>
    <row r="1774" spans="1:9" x14ac:dyDescent="0.3">
      <c r="A1774" s="72" t="str">
        <f t="shared" si="63"/>
        <v>1999</v>
      </c>
      <c r="B1774" s="72" t="str">
        <f t="shared" si="64"/>
        <v>Sep</v>
      </c>
      <c r="C1774" s="74">
        <v>36427</v>
      </c>
      <c r="D1774" s="47">
        <v>8.3703699999999994</v>
      </c>
      <c r="E1774" s="47">
        <v>8.4814819999999997</v>
      </c>
      <c r="F1774" s="47">
        <v>8.0740739999999995</v>
      </c>
      <c r="G1774" s="47">
        <v>8.4814819999999997</v>
      </c>
      <c r="H1774" s="73">
        <v>7.3574229999999998</v>
      </c>
      <c r="I1774" s="73">
        <v>330000</v>
      </c>
    </row>
    <row r="1775" spans="1:9" x14ac:dyDescent="0.3">
      <c r="A1775" s="72" t="str">
        <f t="shared" si="63"/>
        <v>1999</v>
      </c>
      <c r="B1775" s="72" t="str">
        <f t="shared" si="64"/>
        <v>Sep</v>
      </c>
      <c r="C1775" s="74">
        <v>36430</v>
      </c>
      <c r="D1775" s="47">
        <v>8.4259260000000005</v>
      </c>
      <c r="E1775" s="47">
        <v>8.8518509999999999</v>
      </c>
      <c r="F1775" s="47">
        <v>8.3333329999999997</v>
      </c>
      <c r="G1775" s="47">
        <v>8.555555</v>
      </c>
      <c r="H1775" s="73">
        <v>7.4216819999999997</v>
      </c>
      <c r="I1775" s="73">
        <v>317800</v>
      </c>
    </row>
    <row r="1776" spans="1:9" x14ac:dyDescent="0.3">
      <c r="A1776" s="72" t="str">
        <f t="shared" si="63"/>
        <v>1999</v>
      </c>
      <c r="B1776" s="72" t="str">
        <f t="shared" si="64"/>
        <v>Sep</v>
      </c>
      <c r="C1776" s="74">
        <v>36431</v>
      </c>
      <c r="D1776" s="47">
        <v>8.5925919999999998</v>
      </c>
      <c r="E1776" s="47">
        <v>9.0370369999999998</v>
      </c>
      <c r="F1776" s="47">
        <v>8.444445</v>
      </c>
      <c r="G1776" s="47">
        <v>8.6666670000000003</v>
      </c>
      <c r="H1776" s="73">
        <v>7.5180660000000001</v>
      </c>
      <c r="I1776" s="73">
        <v>637200</v>
      </c>
    </row>
    <row r="1777" spans="1:9" x14ac:dyDescent="0.3">
      <c r="A1777" s="72" t="str">
        <f t="shared" si="63"/>
        <v>1999</v>
      </c>
      <c r="B1777" s="72" t="str">
        <f t="shared" si="64"/>
        <v>Sep</v>
      </c>
      <c r="C1777" s="74">
        <v>36432</v>
      </c>
      <c r="D1777" s="47">
        <v>8.5925919999999998</v>
      </c>
      <c r="E1777" s="47">
        <v>8.7037040000000001</v>
      </c>
      <c r="F1777" s="47">
        <v>8.5185180000000003</v>
      </c>
      <c r="G1777" s="47">
        <v>8.6296300000000006</v>
      </c>
      <c r="H1777" s="73">
        <v>7.485938</v>
      </c>
      <c r="I1777" s="73">
        <v>163900</v>
      </c>
    </row>
    <row r="1778" spans="1:9" x14ac:dyDescent="0.3">
      <c r="A1778" s="72" t="str">
        <f t="shared" si="63"/>
        <v>1999</v>
      </c>
      <c r="B1778" s="72" t="str">
        <f t="shared" si="64"/>
        <v>Sep</v>
      </c>
      <c r="C1778" s="74">
        <v>36433</v>
      </c>
      <c r="D1778" s="47">
        <v>8.5925919999999998</v>
      </c>
      <c r="E1778" s="47">
        <v>8.6666670000000003</v>
      </c>
      <c r="F1778" s="47">
        <v>7.9814819999999997</v>
      </c>
      <c r="G1778" s="47">
        <v>8.2222220000000004</v>
      </c>
      <c r="H1778" s="73">
        <v>7.1325240000000001</v>
      </c>
      <c r="I1778" s="73">
        <v>499000</v>
      </c>
    </row>
    <row r="1779" spans="1:9" x14ac:dyDescent="0.3">
      <c r="A1779" s="72" t="str">
        <f t="shared" si="63"/>
        <v>1999</v>
      </c>
      <c r="B1779" s="72" t="str">
        <f t="shared" si="64"/>
        <v>Oct</v>
      </c>
      <c r="C1779" s="74">
        <v>36434</v>
      </c>
      <c r="D1779" s="47">
        <v>8.2222220000000004</v>
      </c>
      <c r="E1779" s="47">
        <v>8.2222220000000004</v>
      </c>
      <c r="F1779" s="47">
        <v>8</v>
      </c>
      <c r="G1779" s="47">
        <v>8.1388890000000007</v>
      </c>
      <c r="H1779" s="73">
        <v>7.0602359999999997</v>
      </c>
      <c r="I1779" s="73">
        <v>224100</v>
      </c>
    </row>
    <row r="1780" spans="1:9" x14ac:dyDescent="0.3">
      <c r="A1780" s="72" t="str">
        <f t="shared" si="63"/>
        <v>1999</v>
      </c>
      <c r="B1780" s="72" t="str">
        <f t="shared" si="64"/>
        <v>Oct</v>
      </c>
      <c r="C1780" s="74">
        <v>36437</v>
      </c>
      <c r="D1780" s="47">
        <v>8.1481490000000001</v>
      </c>
      <c r="E1780" s="47">
        <v>8.1481490000000001</v>
      </c>
      <c r="F1780" s="47">
        <v>7.2962959999999999</v>
      </c>
      <c r="G1780" s="47">
        <v>7.7407409999999999</v>
      </c>
      <c r="H1780" s="73">
        <v>6.7148539999999999</v>
      </c>
      <c r="I1780" s="73">
        <v>1447200</v>
      </c>
    </row>
    <row r="1781" spans="1:9" x14ac:dyDescent="0.3">
      <c r="A1781" s="72" t="str">
        <f t="shared" si="63"/>
        <v>1999</v>
      </c>
      <c r="B1781" s="72" t="str">
        <f t="shared" si="64"/>
        <v>Oct</v>
      </c>
      <c r="C1781" s="74">
        <v>36438</v>
      </c>
      <c r="D1781" s="47">
        <v>7.7777779999999996</v>
      </c>
      <c r="E1781" s="47">
        <v>8.3333329999999997</v>
      </c>
      <c r="F1781" s="47">
        <v>7.7037040000000001</v>
      </c>
      <c r="G1781" s="47">
        <v>8.305555</v>
      </c>
      <c r="H1781" s="73">
        <v>7.2048129999999997</v>
      </c>
      <c r="I1781" s="73">
        <v>374100</v>
      </c>
    </row>
    <row r="1782" spans="1:9" x14ac:dyDescent="0.3">
      <c r="A1782" s="72" t="str">
        <f t="shared" si="63"/>
        <v>1999</v>
      </c>
      <c r="B1782" s="72" t="str">
        <f t="shared" si="64"/>
        <v>Oct</v>
      </c>
      <c r="C1782" s="74">
        <v>36439</v>
      </c>
      <c r="D1782" s="47">
        <v>8.3333329999999997</v>
      </c>
      <c r="E1782" s="47">
        <v>8.3703699999999994</v>
      </c>
      <c r="F1782" s="47">
        <v>8</v>
      </c>
      <c r="G1782" s="47">
        <v>8.0185180000000003</v>
      </c>
      <c r="H1782" s="73">
        <v>6.9558179999999998</v>
      </c>
      <c r="I1782" s="73">
        <v>914100</v>
      </c>
    </row>
    <row r="1783" spans="1:9" x14ac:dyDescent="0.3">
      <c r="A1783" s="72" t="str">
        <f t="shared" si="63"/>
        <v>1999</v>
      </c>
      <c r="B1783" s="72" t="str">
        <f t="shared" si="64"/>
        <v>Oct</v>
      </c>
      <c r="C1783" s="74">
        <v>36440</v>
      </c>
      <c r="D1783" s="47">
        <v>8.055555</v>
      </c>
      <c r="E1783" s="47">
        <v>8.055555</v>
      </c>
      <c r="F1783" s="47">
        <v>7.5370369999999998</v>
      </c>
      <c r="G1783" s="47">
        <v>7.7037040000000001</v>
      </c>
      <c r="H1783" s="73">
        <v>6.6827249999999996</v>
      </c>
      <c r="I1783" s="73">
        <v>976900</v>
      </c>
    </row>
    <row r="1784" spans="1:9" x14ac:dyDescent="0.3">
      <c r="A1784" s="72" t="str">
        <f t="shared" si="63"/>
        <v>1999</v>
      </c>
      <c r="B1784" s="72" t="str">
        <f t="shared" si="64"/>
        <v>Oct</v>
      </c>
      <c r="C1784" s="74">
        <v>36441</v>
      </c>
      <c r="D1784" s="47">
        <v>7.7407409999999999</v>
      </c>
      <c r="E1784" s="47">
        <v>8.2222220000000004</v>
      </c>
      <c r="F1784" s="47">
        <v>7.7407409999999999</v>
      </c>
      <c r="G1784" s="47">
        <v>8.1851850000000006</v>
      </c>
      <c r="H1784" s="73">
        <v>7.1003970000000001</v>
      </c>
      <c r="I1784" s="73">
        <v>217900</v>
      </c>
    </row>
    <row r="1785" spans="1:9" x14ac:dyDescent="0.3">
      <c r="A1785" s="72" t="str">
        <f t="shared" si="63"/>
        <v>1999</v>
      </c>
      <c r="B1785" s="72" t="str">
        <f t="shared" si="64"/>
        <v>Oct</v>
      </c>
      <c r="C1785" s="74">
        <v>36444</v>
      </c>
      <c r="D1785" s="47">
        <v>8.1481490000000001</v>
      </c>
      <c r="E1785" s="47">
        <v>8.2222220000000004</v>
      </c>
      <c r="F1785" s="47">
        <v>7.7037040000000001</v>
      </c>
      <c r="G1785" s="47">
        <v>7.8333329999999997</v>
      </c>
      <c r="H1785" s="73">
        <v>6.7951759999999997</v>
      </c>
      <c r="I1785" s="73">
        <v>540600</v>
      </c>
    </row>
    <row r="1786" spans="1:9" x14ac:dyDescent="0.3">
      <c r="A1786" s="72" t="str">
        <f t="shared" si="63"/>
        <v>1999</v>
      </c>
      <c r="B1786" s="72" t="str">
        <f t="shared" si="64"/>
        <v>Oct</v>
      </c>
      <c r="C1786" s="74">
        <v>36445</v>
      </c>
      <c r="D1786" s="47">
        <v>7.9907409999999999</v>
      </c>
      <c r="E1786" s="47">
        <v>8.0740739999999995</v>
      </c>
      <c r="F1786" s="47">
        <v>7.8148150000000003</v>
      </c>
      <c r="G1786" s="47">
        <v>7.8333329999999997</v>
      </c>
      <c r="H1786" s="73">
        <v>6.7951759999999997</v>
      </c>
      <c r="I1786" s="73">
        <v>359700</v>
      </c>
    </row>
    <row r="1787" spans="1:9" x14ac:dyDescent="0.3">
      <c r="A1787" s="72" t="str">
        <f t="shared" si="63"/>
        <v>1999</v>
      </c>
      <c r="B1787" s="72" t="str">
        <f t="shared" si="64"/>
        <v>Oct</v>
      </c>
      <c r="C1787" s="74">
        <v>36446</v>
      </c>
      <c r="D1787" s="47">
        <v>7.8888889999999998</v>
      </c>
      <c r="E1787" s="47">
        <v>8.0370369999999998</v>
      </c>
      <c r="F1787" s="47">
        <v>7.8148150000000003</v>
      </c>
      <c r="G1787" s="47">
        <v>7.9814819999999997</v>
      </c>
      <c r="H1787" s="73">
        <v>6.9236880000000003</v>
      </c>
      <c r="I1787" s="73">
        <v>123700</v>
      </c>
    </row>
    <row r="1788" spans="1:9" x14ac:dyDescent="0.3">
      <c r="A1788" s="72" t="str">
        <f t="shared" si="63"/>
        <v>1999</v>
      </c>
      <c r="B1788" s="72" t="str">
        <f t="shared" si="64"/>
        <v>Oct</v>
      </c>
      <c r="C1788" s="74">
        <v>36447</v>
      </c>
      <c r="D1788" s="47">
        <v>8</v>
      </c>
      <c r="E1788" s="47">
        <v>8.0370369999999998</v>
      </c>
      <c r="F1788" s="47">
        <v>7.8148150000000003</v>
      </c>
      <c r="G1788" s="47">
        <v>7.8703700000000003</v>
      </c>
      <c r="H1788" s="73">
        <v>6.8273039999999998</v>
      </c>
      <c r="I1788" s="73">
        <v>249000</v>
      </c>
    </row>
    <row r="1789" spans="1:9" x14ac:dyDescent="0.3">
      <c r="A1789" s="72" t="str">
        <f t="shared" si="63"/>
        <v>1999</v>
      </c>
      <c r="B1789" s="72" t="str">
        <f t="shared" si="64"/>
        <v>Oct</v>
      </c>
      <c r="C1789" s="74">
        <v>36448</v>
      </c>
      <c r="D1789" s="47">
        <v>7.8333329999999997</v>
      </c>
      <c r="E1789" s="47">
        <v>8.055555</v>
      </c>
      <c r="F1789" s="47">
        <v>7.7407409999999999</v>
      </c>
      <c r="G1789" s="47">
        <v>7.8703700000000003</v>
      </c>
      <c r="H1789" s="73">
        <v>6.8273039999999998</v>
      </c>
      <c r="I1789" s="73">
        <v>517000</v>
      </c>
    </row>
    <row r="1790" spans="1:9" x14ac:dyDescent="0.3">
      <c r="A1790" s="72" t="str">
        <f t="shared" si="63"/>
        <v>1999</v>
      </c>
      <c r="B1790" s="72" t="str">
        <f t="shared" si="64"/>
        <v>Oct</v>
      </c>
      <c r="C1790" s="74">
        <v>36451</v>
      </c>
      <c r="D1790" s="47">
        <v>7.944445</v>
      </c>
      <c r="E1790" s="47">
        <v>8</v>
      </c>
      <c r="F1790" s="47">
        <v>7.8148150000000003</v>
      </c>
      <c r="G1790" s="47">
        <v>7.8518520000000001</v>
      </c>
      <c r="H1790" s="73">
        <v>6.8112399999999997</v>
      </c>
      <c r="I1790" s="73">
        <v>195300</v>
      </c>
    </row>
    <row r="1791" spans="1:9" x14ac:dyDescent="0.3">
      <c r="A1791" s="72" t="str">
        <f t="shared" si="63"/>
        <v>1999</v>
      </c>
      <c r="B1791" s="72" t="str">
        <f t="shared" si="64"/>
        <v>Oct</v>
      </c>
      <c r="C1791" s="74">
        <v>36452</v>
      </c>
      <c r="D1791" s="47">
        <v>7.8333329999999997</v>
      </c>
      <c r="E1791" s="47">
        <v>7.9629630000000002</v>
      </c>
      <c r="F1791" s="47">
        <v>7.8333329999999997</v>
      </c>
      <c r="G1791" s="47">
        <v>7.8796299999999997</v>
      </c>
      <c r="H1791" s="73">
        <v>6.8353359999999999</v>
      </c>
      <c r="I1791" s="73">
        <v>229500</v>
      </c>
    </row>
    <row r="1792" spans="1:9" x14ac:dyDescent="0.3">
      <c r="A1792" s="72" t="str">
        <f t="shared" si="63"/>
        <v>1999</v>
      </c>
      <c r="B1792" s="72" t="str">
        <f t="shared" si="64"/>
        <v>Oct</v>
      </c>
      <c r="C1792" s="74">
        <v>36453</v>
      </c>
      <c r="D1792" s="47">
        <v>7.944445</v>
      </c>
      <c r="E1792" s="47">
        <v>7.944445</v>
      </c>
      <c r="F1792" s="47">
        <v>7.7592590000000001</v>
      </c>
      <c r="G1792" s="47">
        <v>7.805555</v>
      </c>
      <c r="H1792" s="73">
        <v>6.7710800000000004</v>
      </c>
      <c r="I1792" s="73">
        <v>534100</v>
      </c>
    </row>
    <row r="1793" spans="1:9" x14ac:dyDescent="0.3">
      <c r="A1793" s="72" t="str">
        <f t="shared" si="63"/>
        <v>1999</v>
      </c>
      <c r="B1793" s="72" t="str">
        <f t="shared" si="64"/>
        <v>Oct</v>
      </c>
      <c r="C1793" s="74">
        <v>36454</v>
      </c>
      <c r="D1793" s="47">
        <v>7.7870369999999998</v>
      </c>
      <c r="E1793" s="47">
        <v>7.8703700000000003</v>
      </c>
      <c r="F1793" s="47">
        <v>7.2592590000000001</v>
      </c>
      <c r="G1793" s="47">
        <v>7.8518520000000001</v>
      </c>
      <c r="H1793" s="73">
        <v>6.8112399999999997</v>
      </c>
      <c r="I1793" s="73">
        <v>530500</v>
      </c>
    </row>
    <row r="1794" spans="1:9" x14ac:dyDescent="0.3">
      <c r="A1794" s="72" t="str">
        <f t="shared" si="63"/>
        <v>1999</v>
      </c>
      <c r="B1794" s="72" t="str">
        <f t="shared" si="64"/>
        <v>Oct</v>
      </c>
      <c r="C1794" s="74">
        <v>36455</v>
      </c>
      <c r="D1794" s="47">
        <v>7.9629630000000002</v>
      </c>
      <c r="E1794" s="47">
        <v>8.2962959999999999</v>
      </c>
      <c r="F1794" s="47">
        <v>7.9259259999999996</v>
      </c>
      <c r="G1794" s="47">
        <v>8.0740739999999995</v>
      </c>
      <c r="H1794" s="73">
        <v>7.0040089999999999</v>
      </c>
      <c r="I1794" s="73">
        <v>475200</v>
      </c>
    </row>
    <row r="1795" spans="1:9" x14ac:dyDescent="0.3">
      <c r="A1795" s="72" t="str">
        <f t="shared" ref="A1795:A1858" si="65">TEXT(C1795,"YYYY")</f>
        <v>1999</v>
      </c>
      <c r="B1795" s="72" t="str">
        <f t="shared" ref="B1795:B1858" si="66">TEXT(C1795,"MMM")</f>
        <v>Oct</v>
      </c>
      <c r="C1795" s="74">
        <v>36458</v>
      </c>
      <c r="D1795" s="47">
        <v>8.1481490000000001</v>
      </c>
      <c r="E1795" s="47">
        <v>8.5925919999999998</v>
      </c>
      <c r="F1795" s="47">
        <v>7.9629630000000002</v>
      </c>
      <c r="G1795" s="47">
        <v>8.4259260000000005</v>
      </c>
      <c r="H1795" s="73">
        <v>7.3092319999999997</v>
      </c>
      <c r="I1795" s="73">
        <v>1139400</v>
      </c>
    </row>
    <row r="1796" spans="1:9" x14ac:dyDescent="0.3">
      <c r="A1796" s="72" t="str">
        <f t="shared" si="65"/>
        <v>1999</v>
      </c>
      <c r="B1796" s="72" t="str">
        <f t="shared" si="66"/>
        <v>Oct</v>
      </c>
      <c r="C1796" s="74">
        <v>36459</v>
      </c>
      <c r="D1796" s="47">
        <v>8.5925919999999998</v>
      </c>
      <c r="E1796" s="47">
        <v>9.2407409999999999</v>
      </c>
      <c r="F1796" s="47">
        <v>8.4814819999999997</v>
      </c>
      <c r="G1796" s="47">
        <v>8.9074080000000002</v>
      </c>
      <c r="H1796" s="73">
        <v>7.7269009999999998</v>
      </c>
      <c r="I1796" s="73">
        <v>2276700</v>
      </c>
    </row>
    <row r="1797" spans="1:9" x14ac:dyDescent="0.3">
      <c r="A1797" s="72" t="str">
        <f t="shared" si="65"/>
        <v>1999</v>
      </c>
      <c r="B1797" s="72" t="str">
        <f t="shared" si="66"/>
        <v>Oct</v>
      </c>
      <c r="C1797" s="74">
        <v>36460</v>
      </c>
      <c r="D1797" s="47">
        <v>8.8888890000000007</v>
      </c>
      <c r="E1797" s="47">
        <v>9.1851850000000006</v>
      </c>
      <c r="F1797" s="47">
        <v>8.7777779999999996</v>
      </c>
      <c r="G1797" s="47">
        <v>9.1851850000000006</v>
      </c>
      <c r="H1797" s="73">
        <v>7.967867</v>
      </c>
      <c r="I1797" s="73">
        <v>635400</v>
      </c>
    </row>
    <row r="1798" spans="1:9" x14ac:dyDescent="0.3">
      <c r="A1798" s="72" t="str">
        <f t="shared" si="65"/>
        <v>1999</v>
      </c>
      <c r="B1798" s="72" t="str">
        <f t="shared" si="66"/>
        <v>Oct</v>
      </c>
      <c r="C1798" s="74">
        <v>36461</v>
      </c>
      <c r="D1798" s="47">
        <v>9.1851850000000006</v>
      </c>
      <c r="E1798" s="47">
        <v>9.7037040000000001</v>
      </c>
      <c r="F1798" s="47">
        <v>9.1111109999999993</v>
      </c>
      <c r="G1798" s="47">
        <v>9.1851850000000006</v>
      </c>
      <c r="H1798" s="73">
        <v>7.967867</v>
      </c>
      <c r="I1798" s="73">
        <v>621600</v>
      </c>
    </row>
    <row r="1799" spans="1:9" x14ac:dyDescent="0.3">
      <c r="A1799" s="72" t="str">
        <f t="shared" si="65"/>
        <v>1999</v>
      </c>
      <c r="B1799" s="72" t="str">
        <f t="shared" si="66"/>
        <v>Oct</v>
      </c>
      <c r="C1799" s="74">
        <v>36462</v>
      </c>
      <c r="D1799" s="47">
        <v>9.0740739999999995</v>
      </c>
      <c r="E1799" s="47">
        <v>9.2222220000000004</v>
      </c>
      <c r="F1799" s="47">
        <v>9</v>
      </c>
      <c r="G1799" s="47">
        <v>9.0740739999999995</v>
      </c>
      <c r="H1799" s="73">
        <v>7.8714789999999999</v>
      </c>
      <c r="I1799" s="73">
        <v>278200</v>
      </c>
    </row>
    <row r="1800" spans="1:9" x14ac:dyDescent="0.3">
      <c r="A1800" s="72" t="str">
        <f t="shared" si="65"/>
        <v>1999</v>
      </c>
      <c r="B1800" s="72" t="str">
        <f t="shared" si="66"/>
        <v>Nov</v>
      </c>
      <c r="C1800" s="74">
        <v>36465</v>
      </c>
      <c r="D1800" s="47">
        <v>9.1481490000000001</v>
      </c>
      <c r="E1800" s="47">
        <v>9.3333329999999997</v>
      </c>
      <c r="F1800" s="47">
        <v>8.8333329999999997</v>
      </c>
      <c r="G1800" s="47">
        <v>8.8888890000000007</v>
      </c>
      <c r="H1800" s="73">
        <v>7.7108350000000003</v>
      </c>
      <c r="I1800" s="73">
        <v>262800</v>
      </c>
    </row>
    <row r="1801" spans="1:9" x14ac:dyDescent="0.3">
      <c r="A1801" s="72" t="str">
        <f t="shared" si="65"/>
        <v>1999</v>
      </c>
      <c r="B1801" s="72" t="str">
        <f t="shared" si="66"/>
        <v>Nov</v>
      </c>
      <c r="C1801" s="74">
        <v>36466</v>
      </c>
      <c r="D1801" s="47">
        <v>9</v>
      </c>
      <c r="E1801" s="47">
        <v>9</v>
      </c>
      <c r="F1801" s="47">
        <v>8.6666670000000003</v>
      </c>
      <c r="G1801" s="47">
        <v>8.8148149999999994</v>
      </c>
      <c r="H1801" s="73">
        <v>7.6465779999999999</v>
      </c>
      <c r="I1801" s="73">
        <v>192600</v>
      </c>
    </row>
    <row r="1802" spans="1:9" x14ac:dyDescent="0.3">
      <c r="A1802" s="72" t="str">
        <f t="shared" si="65"/>
        <v>1999</v>
      </c>
      <c r="B1802" s="72" t="str">
        <f t="shared" si="66"/>
        <v>Nov</v>
      </c>
      <c r="C1802" s="74">
        <v>36467</v>
      </c>
      <c r="D1802" s="47">
        <v>8.7592590000000001</v>
      </c>
      <c r="E1802" s="47">
        <v>9.6666670000000003</v>
      </c>
      <c r="F1802" s="47">
        <v>8.6898149999999994</v>
      </c>
      <c r="G1802" s="47">
        <v>9.4074080000000002</v>
      </c>
      <c r="H1802" s="73">
        <v>8.1606339999999999</v>
      </c>
      <c r="I1802" s="73">
        <v>954000</v>
      </c>
    </row>
    <row r="1803" spans="1:9" x14ac:dyDescent="0.3">
      <c r="A1803" s="72" t="str">
        <f t="shared" si="65"/>
        <v>1999</v>
      </c>
      <c r="B1803" s="72" t="str">
        <f t="shared" si="66"/>
        <v>Nov</v>
      </c>
      <c r="C1803" s="74">
        <v>36468</v>
      </c>
      <c r="D1803" s="47">
        <v>9.3703699999999994</v>
      </c>
      <c r="E1803" s="47">
        <v>9.444445</v>
      </c>
      <c r="F1803" s="47">
        <v>9.1851850000000006</v>
      </c>
      <c r="G1803" s="47">
        <v>9.1851850000000006</v>
      </c>
      <c r="H1803" s="73">
        <v>7.967867</v>
      </c>
      <c r="I1803" s="73">
        <v>174100</v>
      </c>
    </row>
    <row r="1804" spans="1:9" x14ac:dyDescent="0.3">
      <c r="A1804" s="72" t="str">
        <f t="shared" si="65"/>
        <v>1999</v>
      </c>
      <c r="B1804" s="72" t="str">
        <f t="shared" si="66"/>
        <v>Nov</v>
      </c>
      <c r="C1804" s="74">
        <v>36469</v>
      </c>
      <c r="D1804" s="47">
        <v>9.1851850000000006</v>
      </c>
      <c r="E1804" s="47">
        <v>9.3703699999999994</v>
      </c>
      <c r="F1804" s="47">
        <v>9.1851850000000006</v>
      </c>
      <c r="G1804" s="47">
        <v>9.3333329999999997</v>
      </c>
      <c r="H1804" s="73">
        <v>8.0963759999999994</v>
      </c>
      <c r="I1804" s="73">
        <v>139600</v>
      </c>
    </row>
    <row r="1805" spans="1:9" x14ac:dyDescent="0.3">
      <c r="A1805" s="72" t="str">
        <f t="shared" si="65"/>
        <v>1999</v>
      </c>
      <c r="B1805" s="72" t="str">
        <f t="shared" si="66"/>
        <v>Nov</v>
      </c>
      <c r="C1805" s="74">
        <v>36472</v>
      </c>
      <c r="D1805" s="47">
        <v>9.2592590000000001</v>
      </c>
      <c r="E1805" s="47">
        <v>9.3703699999999994</v>
      </c>
      <c r="F1805" s="47">
        <v>8.9629630000000002</v>
      </c>
      <c r="G1805" s="47">
        <v>8.9814819999999997</v>
      </c>
      <c r="H1805" s="73">
        <v>7.7911580000000002</v>
      </c>
      <c r="I1805" s="73">
        <v>91800</v>
      </c>
    </row>
    <row r="1806" spans="1:9" x14ac:dyDescent="0.3">
      <c r="A1806" s="72" t="str">
        <f t="shared" si="65"/>
        <v>1999</v>
      </c>
      <c r="B1806" s="72" t="str">
        <f t="shared" si="66"/>
        <v>Nov</v>
      </c>
      <c r="C1806" s="74">
        <v>36473</v>
      </c>
      <c r="D1806" s="47">
        <v>9.0370369999999998</v>
      </c>
      <c r="E1806" s="47">
        <v>9.3333329999999997</v>
      </c>
      <c r="F1806" s="47">
        <v>8.8518509999999999</v>
      </c>
      <c r="G1806" s="47">
        <v>9.1481490000000001</v>
      </c>
      <c r="H1806" s="73">
        <v>7.9357369999999996</v>
      </c>
      <c r="I1806" s="73">
        <v>164700</v>
      </c>
    </row>
    <row r="1807" spans="1:9" x14ac:dyDescent="0.3">
      <c r="A1807" s="72" t="str">
        <f t="shared" si="65"/>
        <v>1999</v>
      </c>
      <c r="B1807" s="72" t="str">
        <f t="shared" si="66"/>
        <v>Nov</v>
      </c>
      <c r="C1807" s="74">
        <v>36474</v>
      </c>
      <c r="D1807" s="47">
        <v>9.0925919999999998</v>
      </c>
      <c r="E1807" s="47">
        <v>9.3333329999999997</v>
      </c>
      <c r="F1807" s="47">
        <v>9</v>
      </c>
      <c r="G1807" s="47">
        <v>9.2592590000000001</v>
      </c>
      <c r="H1807" s="73">
        <v>8.0321219999999993</v>
      </c>
      <c r="I1807" s="73">
        <v>107500</v>
      </c>
    </row>
    <row r="1808" spans="1:9" x14ac:dyDescent="0.3">
      <c r="A1808" s="72" t="str">
        <f t="shared" si="65"/>
        <v>1999</v>
      </c>
      <c r="B1808" s="72" t="str">
        <f t="shared" si="66"/>
        <v>Nov</v>
      </c>
      <c r="C1808" s="74">
        <v>36475</v>
      </c>
      <c r="D1808" s="47">
        <v>9.2592590000000001</v>
      </c>
      <c r="E1808" s="47">
        <v>9.2592590000000001</v>
      </c>
      <c r="F1808" s="47">
        <v>8.9629630000000002</v>
      </c>
      <c r="G1808" s="47">
        <v>9.0370369999999998</v>
      </c>
      <c r="H1808" s="73">
        <v>7.8393490000000003</v>
      </c>
      <c r="I1808" s="73">
        <v>275500</v>
      </c>
    </row>
    <row r="1809" spans="1:9" x14ac:dyDescent="0.3">
      <c r="A1809" s="72" t="str">
        <f t="shared" si="65"/>
        <v>1999</v>
      </c>
      <c r="B1809" s="72" t="str">
        <f t="shared" si="66"/>
        <v>Nov</v>
      </c>
      <c r="C1809" s="74">
        <v>36476</v>
      </c>
      <c r="D1809" s="47">
        <v>9.055555</v>
      </c>
      <c r="E1809" s="47">
        <v>9.055555</v>
      </c>
      <c r="F1809" s="47">
        <v>8.6666670000000003</v>
      </c>
      <c r="G1809" s="47">
        <v>8.7777779999999996</v>
      </c>
      <c r="H1809" s="73">
        <v>7.6144509999999999</v>
      </c>
      <c r="I1809" s="73">
        <v>374500</v>
      </c>
    </row>
    <row r="1810" spans="1:9" x14ac:dyDescent="0.3">
      <c r="A1810" s="72" t="str">
        <f t="shared" si="65"/>
        <v>1999</v>
      </c>
      <c r="B1810" s="72" t="str">
        <f t="shared" si="66"/>
        <v>Nov</v>
      </c>
      <c r="C1810" s="74">
        <v>36479</v>
      </c>
      <c r="D1810" s="47">
        <v>8.7037040000000001</v>
      </c>
      <c r="E1810" s="47">
        <v>8.7407409999999999</v>
      </c>
      <c r="F1810" s="47">
        <v>8.555555</v>
      </c>
      <c r="G1810" s="47">
        <v>8.5925919999999998</v>
      </c>
      <c r="H1810" s="73">
        <v>7.4538089999999997</v>
      </c>
      <c r="I1810" s="73">
        <v>416400</v>
      </c>
    </row>
    <row r="1811" spans="1:9" x14ac:dyDescent="0.3">
      <c r="A1811" s="72" t="str">
        <f t="shared" si="65"/>
        <v>1999</v>
      </c>
      <c r="B1811" s="72" t="str">
        <f t="shared" si="66"/>
        <v>Nov</v>
      </c>
      <c r="C1811" s="74">
        <v>36480</v>
      </c>
      <c r="D1811" s="47">
        <v>8.5925919999999998</v>
      </c>
      <c r="E1811" s="47">
        <v>9</v>
      </c>
      <c r="F1811" s="47">
        <v>8.5925919999999998</v>
      </c>
      <c r="G1811" s="47">
        <v>8.9259260000000005</v>
      </c>
      <c r="H1811" s="73">
        <v>7.7429649999999999</v>
      </c>
      <c r="I1811" s="73">
        <v>89100</v>
      </c>
    </row>
    <row r="1812" spans="1:9" x14ac:dyDescent="0.3">
      <c r="A1812" s="72" t="str">
        <f t="shared" si="65"/>
        <v>1999</v>
      </c>
      <c r="B1812" s="72" t="str">
        <f t="shared" si="66"/>
        <v>Nov</v>
      </c>
      <c r="C1812" s="74">
        <v>36481</v>
      </c>
      <c r="D1812" s="47">
        <v>8.8888890000000007</v>
      </c>
      <c r="E1812" s="47">
        <v>8.9814819999999997</v>
      </c>
      <c r="F1812" s="47">
        <v>8.8518509999999999</v>
      </c>
      <c r="G1812" s="47">
        <v>8.8888890000000007</v>
      </c>
      <c r="H1812" s="73">
        <v>7.7108350000000003</v>
      </c>
      <c r="I1812" s="73">
        <v>57600</v>
      </c>
    </row>
    <row r="1813" spans="1:9" x14ac:dyDescent="0.3">
      <c r="A1813" s="72" t="str">
        <f t="shared" si="65"/>
        <v>1999</v>
      </c>
      <c r="B1813" s="72" t="str">
        <f t="shared" si="66"/>
        <v>Nov</v>
      </c>
      <c r="C1813" s="74">
        <v>36482</v>
      </c>
      <c r="D1813" s="47">
        <v>8.8888890000000007</v>
      </c>
      <c r="E1813" s="47">
        <v>8.8888890000000007</v>
      </c>
      <c r="F1813" s="47">
        <v>8.7222220000000004</v>
      </c>
      <c r="G1813" s="47">
        <v>8.7777779999999996</v>
      </c>
      <c r="H1813" s="73">
        <v>7.6144509999999999</v>
      </c>
      <c r="I1813" s="73">
        <v>110200</v>
      </c>
    </row>
    <row r="1814" spans="1:9" x14ac:dyDescent="0.3">
      <c r="A1814" s="72" t="str">
        <f t="shared" si="65"/>
        <v>1999</v>
      </c>
      <c r="B1814" s="72" t="str">
        <f t="shared" si="66"/>
        <v>Nov</v>
      </c>
      <c r="C1814" s="74">
        <v>36483</v>
      </c>
      <c r="D1814" s="47">
        <v>8.7592590000000001</v>
      </c>
      <c r="E1814" s="47">
        <v>8.8518509999999999</v>
      </c>
      <c r="F1814" s="47">
        <v>8.7222220000000004</v>
      </c>
      <c r="G1814" s="47">
        <v>8.8148149999999994</v>
      </c>
      <c r="H1814" s="73">
        <v>7.6465779999999999</v>
      </c>
      <c r="I1814" s="73">
        <v>110200</v>
      </c>
    </row>
    <row r="1815" spans="1:9" x14ac:dyDescent="0.3">
      <c r="A1815" s="72" t="str">
        <f t="shared" si="65"/>
        <v>1999</v>
      </c>
      <c r="B1815" s="72" t="str">
        <f t="shared" si="66"/>
        <v>Nov</v>
      </c>
      <c r="C1815" s="74">
        <v>36486</v>
      </c>
      <c r="D1815" s="47">
        <v>8.7962959999999999</v>
      </c>
      <c r="E1815" s="47">
        <v>8.8518509999999999</v>
      </c>
      <c r="F1815" s="47">
        <v>8.7407409999999999</v>
      </c>
      <c r="G1815" s="47">
        <v>8.7962959999999999</v>
      </c>
      <c r="H1815" s="73">
        <v>7.6305139999999998</v>
      </c>
      <c r="I1815" s="73">
        <v>128800</v>
      </c>
    </row>
    <row r="1816" spans="1:9" x14ac:dyDescent="0.3">
      <c r="A1816" s="72" t="str">
        <f t="shared" si="65"/>
        <v>1999</v>
      </c>
      <c r="B1816" s="72" t="str">
        <f t="shared" si="66"/>
        <v>Nov</v>
      </c>
      <c r="C1816" s="74">
        <v>36487</v>
      </c>
      <c r="D1816" s="47">
        <v>8.8240739999999995</v>
      </c>
      <c r="E1816" s="47">
        <v>8.8703699999999994</v>
      </c>
      <c r="F1816" s="47">
        <v>8.2962959999999999</v>
      </c>
      <c r="G1816" s="47">
        <v>8.3703699999999994</v>
      </c>
      <c r="H1816" s="73">
        <v>7.2610380000000001</v>
      </c>
      <c r="I1816" s="73">
        <v>94000</v>
      </c>
    </row>
    <row r="1817" spans="1:9" x14ac:dyDescent="0.3">
      <c r="A1817" s="72" t="str">
        <f t="shared" si="65"/>
        <v>1999</v>
      </c>
      <c r="B1817" s="72" t="str">
        <f t="shared" si="66"/>
        <v>Nov</v>
      </c>
      <c r="C1817" s="74">
        <v>36488</v>
      </c>
      <c r="D1817" s="47">
        <v>8.3333329999999997</v>
      </c>
      <c r="E1817" s="47">
        <v>8.444445</v>
      </c>
      <c r="F1817" s="47">
        <v>8.2962959999999999</v>
      </c>
      <c r="G1817" s="47">
        <v>8.3703699999999994</v>
      </c>
      <c r="H1817" s="73">
        <v>7.2610380000000001</v>
      </c>
      <c r="I1817" s="73">
        <v>159900</v>
      </c>
    </row>
    <row r="1818" spans="1:9" x14ac:dyDescent="0.3">
      <c r="A1818" s="72" t="str">
        <f t="shared" si="65"/>
        <v>1999</v>
      </c>
      <c r="B1818" s="72" t="str">
        <f t="shared" si="66"/>
        <v>Nov</v>
      </c>
      <c r="C1818" s="74">
        <v>36490</v>
      </c>
      <c r="D1818" s="47">
        <v>8.2962959999999999</v>
      </c>
      <c r="E1818" s="47">
        <v>8.7777779999999996</v>
      </c>
      <c r="F1818" s="47">
        <v>8.2962959999999999</v>
      </c>
      <c r="G1818" s="47">
        <v>8.7777779999999996</v>
      </c>
      <c r="H1818" s="73">
        <v>7.6144509999999999</v>
      </c>
      <c r="I1818" s="73">
        <v>220600</v>
      </c>
    </row>
    <row r="1819" spans="1:9" x14ac:dyDescent="0.3">
      <c r="A1819" s="72" t="str">
        <f t="shared" si="65"/>
        <v>1999</v>
      </c>
      <c r="B1819" s="72" t="str">
        <f t="shared" si="66"/>
        <v>Nov</v>
      </c>
      <c r="C1819" s="74">
        <v>36493</v>
      </c>
      <c r="D1819" s="47">
        <v>8.5925919999999998</v>
      </c>
      <c r="E1819" s="47">
        <v>9.1481490000000001</v>
      </c>
      <c r="F1819" s="47">
        <v>8.5925919999999998</v>
      </c>
      <c r="G1819" s="47">
        <v>8.9814819999999997</v>
      </c>
      <c r="H1819" s="73">
        <v>7.7911580000000002</v>
      </c>
      <c r="I1819" s="73">
        <v>271900</v>
      </c>
    </row>
    <row r="1820" spans="1:9" x14ac:dyDescent="0.3">
      <c r="A1820" s="72" t="str">
        <f t="shared" si="65"/>
        <v>1999</v>
      </c>
      <c r="B1820" s="72" t="str">
        <f t="shared" si="66"/>
        <v>Nov</v>
      </c>
      <c r="C1820" s="74">
        <v>36494</v>
      </c>
      <c r="D1820" s="47">
        <v>9</v>
      </c>
      <c r="E1820" s="47">
        <v>9.1851850000000006</v>
      </c>
      <c r="F1820" s="47">
        <v>8.8888890000000007</v>
      </c>
      <c r="G1820" s="47">
        <v>9.1851850000000006</v>
      </c>
      <c r="H1820" s="73">
        <v>7.967867</v>
      </c>
      <c r="I1820" s="73">
        <v>162900</v>
      </c>
    </row>
    <row r="1821" spans="1:9" x14ac:dyDescent="0.3">
      <c r="A1821" s="72" t="str">
        <f t="shared" si="65"/>
        <v>1999</v>
      </c>
      <c r="B1821" s="72" t="str">
        <f t="shared" si="66"/>
        <v>Dec</v>
      </c>
      <c r="C1821" s="74">
        <v>36495</v>
      </c>
      <c r="D1821" s="47">
        <v>9.1111109999999993</v>
      </c>
      <c r="E1821" s="47">
        <v>9.2222220000000004</v>
      </c>
      <c r="F1821" s="47">
        <v>8.9259260000000005</v>
      </c>
      <c r="G1821" s="47">
        <v>9.0185180000000003</v>
      </c>
      <c r="H1821" s="73">
        <v>7.8232860000000004</v>
      </c>
      <c r="I1821" s="73">
        <v>222700</v>
      </c>
    </row>
    <row r="1822" spans="1:9" x14ac:dyDescent="0.3">
      <c r="A1822" s="72" t="str">
        <f t="shared" si="65"/>
        <v>1999</v>
      </c>
      <c r="B1822" s="72" t="str">
        <f t="shared" si="66"/>
        <v>Dec</v>
      </c>
      <c r="C1822" s="74">
        <v>36496</v>
      </c>
      <c r="D1822" s="47">
        <v>9.0370369999999998</v>
      </c>
      <c r="E1822" s="47">
        <v>9.1851850000000006</v>
      </c>
      <c r="F1822" s="47">
        <v>8.9629630000000002</v>
      </c>
      <c r="G1822" s="47">
        <v>9.1111109999999993</v>
      </c>
      <c r="H1822" s="73">
        <v>7.9036090000000003</v>
      </c>
      <c r="I1822" s="73">
        <v>176400</v>
      </c>
    </row>
    <row r="1823" spans="1:9" x14ac:dyDescent="0.3">
      <c r="A1823" s="72" t="str">
        <f t="shared" si="65"/>
        <v>1999</v>
      </c>
      <c r="B1823" s="72" t="str">
        <f t="shared" si="66"/>
        <v>Dec</v>
      </c>
      <c r="C1823" s="74">
        <v>36497</v>
      </c>
      <c r="D1823" s="47">
        <v>9.2037040000000001</v>
      </c>
      <c r="E1823" s="47">
        <v>9.4074080000000002</v>
      </c>
      <c r="F1823" s="47">
        <v>8.944445</v>
      </c>
      <c r="G1823" s="47">
        <v>8.944445</v>
      </c>
      <c r="H1823" s="73">
        <v>7.7590269999999997</v>
      </c>
      <c r="I1823" s="73">
        <v>228700</v>
      </c>
    </row>
    <row r="1824" spans="1:9" x14ac:dyDescent="0.3">
      <c r="A1824" s="72" t="str">
        <f t="shared" si="65"/>
        <v>1999</v>
      </c>
      <c r="B1824" s="72" t="str">
        <f t="shared" si="66"/>
        <v>Dec</v>
      </c>
      <c r="C1824" s="74">
        <v>36500</v>
      </c>
      <c r="D1824" s="47">
        <v>8.9259260000000005</v>
      </c>
      <c r="E1824" s="47">
        <v>9.0740739999999995</v>
      </c>
      <c r="F1824" s="47">
        <v>8.9074080000000002</v>
      </c>
      <c r="G1824" s="47">
        <v>8.9259260000000005</v>
      </c>
      <c r="H1824" s="73">
        <v>7.7429649999999999</v>
      </c>
      <c r="I1824" s="73">
        <v>124200</v>
      </c>
    </row>
    <row r="1825" spans="1:9" x14ac:dyDescent="0.3">
      <c r="A1825" s="72" t="str">
        <f t="shared" si="65"/>
        <v>1999</v>
      </c>
      <c r="B1825" s="72" t="str">
        <f t="shared" si="66"/>
        <v>Dec</v>
      </c>
      <c r="C1825" s="74">
        <v>36501</v>
      </c>
      <c r="D1825" s="47">
        <v>8.9259260000000005</v>
      </c>
      <c r="E1825" s="47">
        <v>9.2407409999999999</v>
      </c>
      <c r="F1825" s="47">
        <v>8.9259260000000005</v>
      </c>
      <c r="G1825" s="47">
        <v>9.2407409999999999</v>
      </c>
      <c r="H1825" s="73">
        <v>8.0160560000000007</v>
      </c>
      <c r="I1825" s="73">
        <v>115300</v>
      </c>
    </row>
    <row r="1826" spans="1:9" x14ac:dyDescent="0.3">
      <c r="A1826" s="72" t="str">
        <f t="shared" si="65"/>
        <v>1999</v>
      </c>
      <c r="B1826" s="72" t="str">
        <f t="shared" si="66"/>
        <v>Dec</v>
      </c>
      <c r="C1826" s="74">
        <v>36502</v>
      </c>
      <c r="D1826" s="47">
        <v>9.1481490000000001</v>
      </c>
      <c r="E1826" s="47">
        <v>9.2592590000000001</v>
      </c>
      <c r="F1826" s="47">
        <v>8.444445</v>
      </c>
      <c r="G1826" s="47">
        <v>8.8703699999999994</v>
      </c>
      <c r="H1826" s="73">
        <v>7.6947749999999999</v>
      </c>
      <c r="I1826" s="73">
        <v>519700</v>
      </c>
    </row>
    <row r="1827" spans="1:9" x14ac:dyDescent="0.3">
      <c r="A1827" s="72" t="str">
        <f t="shared" si="65"/>
        <v>1999</v>
      </c>
      <c r="B1827" s="72" t="str">
        <f t="shared" si="66"/>
        <v>Dec</v>
      </c>
      <c r="C1827" s="74">
        <v>36503</v>
      </c>
      <c r="D1827" s="47">
        <v>8.8148149999999994</v>
      </c>
      <c r="E1827" s="47">
        <v>9</v>
      </c>
      <c r="F1827" s="47">
        <v>8</v>
      </c>
      <c r="G1827" s="47">
        <v>8.0740739999999995</v>
      </c>
      <c r="H1827" s="73">
        <v>7.0040089999999999</v>
      </c>
      <c r="I1827" s="73">
        <v>990900</v>
      </c>
    </row>
    <row r="1828" spans="1:9" x14ac:dyDescent="0.3">
      <c r="A1828" s="72" t="str">
        <f t="shared" si="65"/>
        <v>1999</v>
      </c>
      <c r="B1828" s="72" t="str">
        <f t="shared" si="66"/>
        <v>Dec</v>
      </c>
      <c r="C1828" s="74">
        <v>36504</v>
      </c>
      <c r="D1828" s="47">
        <v>8.0925919999999998</v>
      </c>
      <c r="E1828" s="47">
        <v>8.1851850000000006</v>
      </c>
      <c r="F1828" s="47">
        <v>7.9259259999999996</v>
      </c>
      <c r="G1828" s="47">
        <v>8.1481490000000001</v>
      </c>
      <c r="H1828" s="73">
        <v>7.0682679999999998</v>
      </c>
      <c r="I1828" s="73">
        <v>339000</v>
      </c>
    </row>
    <row r="1829" spans="1:9" x14ac:dyDescent="0.3">
      <c r="A1829" s="72" t="str">
        <f t="shared" si="65"/>
        <v>1999</v>
      </c>
      <c r="B1829" s="72" t="str">
        <f t="shared" si="66"/>
        <v>Dec</v>
      </c>
      <c r="C1829" s="74">
        <v>36507</v>
      </c>
      <c r="D1829" s="47">
        <v>8.1481490000000001</v>
      </c>
      <c r="E1829" s="47">
        <v>8.2222220000000004</v>
      </c>
      <c r="F1829" s="47">
        <v>8.0370369999999998</v>
      </c>
      <c r="G1829" s="47">
        <v>8.0370369999999998</v>
      </c>
      <c r="H1829" s="73">
        <v>6.9718809999999998</v>
      </c>
      <c r="I1829" s="73">
        <v>1122700</v>
      </c>
    </row>
    <row r="1830" spans="1:9" x14ac:dyDescent="0.3">
      <c r="A1830" s="72" t="str">
        <f t="shared" si="65"/>
        <v>1999</v>
      </c>
      <c r="B1830" s="72" t="str">
        <f t="shared" si="66"/>
        <v>Dec</v>
      </c>
      <c r="C1830" s="74">
        <v>36508</v>
      </c>
      <c r="D1830" s="47">
        <v>8.0370369999999998</v>
      </c>
      <c r="E1830" s="47">
        <v>8.444445</v>
      </c>
      <c r="F1830" s="47">
        <v>8.0370369999999998</v>
      </c>
      <c r="G1830" s="47">
        <v>8.1481490000000001</v>
      </c>
      <c r="H1830" s="73">
        <v>7.0682679999999998</v>
      </c>
      <c r="I1830" s="73">
        <v>420400</v>
      </c>
    </row>
    <row r="1831" spans="1:9" x14ac:dyDescent="0.3">
      <c r="A1831" s="72" t="str">
        <f t="shared" si="65"/>
        <v>1999</v>
      </c>
      <c r="B1831" s="72" t="str">
        <f t="shared" si="66"/>
        <v>Dec</v>
      </c>
      <c r="C1831" s="74">
        <v>36509</v>
      </c>
      <c r="D1831" s="47">
        <v>8.1111109999999993</v>
      </c>
      <c r="E1831" s="47">
        <v>8.1851850000000006</v>
      </c>
      <c r="F1831" s="47">
        <v>8</v>
      </c>
      <c r="G1831" s="47">
        <v>8.1666670000000003</v>
      </c>
      <c r="H1831" s="73">
        <v>7.0843319999999999</v>
      </c>
      <c r="I1831" s="73">
        <v>392100</v>
      </c>
    </row>
    <row r="1832" spans="1:9" x14ac:dyDescent="0.3">
      <c r="A1832" s="72" t="str">
        <f t="shared" si="65"/>
        <v>1999</v>
      </c>
      <c r="B1832" s="72" t="str">
        <f t="shared" si="66"/>
        <v>Dec</v>
      </c>
      <c r="C1832" s="74">
        <v>36510</v>
      </c>
      <c r="D1832" s="47">
        <v>8.2037040000000001</v>
      </c>
      <c r="E1832" s="47">
        <v>8.2037040000000001</v>
      </c>
      <c r="F1832" s="47">
        <v>8</v>
      </c>
      <c r="G1832" s="47">
        <v>8.1481490000000001</v>
      </c>
      <c r="H1832" s="73">
        <v>7.0682679999999998</v>
      </c>
      <c r="I1832" s="73">
        <v>220900</v>
      </c>
    </row>
    <row r="1833" spans="1:9" x14ac:dyDescent="0.3">
      <c r="A1833" s="72" t="str">
        <f t="shared" si="65"/>
        <v>1999</v>
      </c>
      <c r="B1833" s="72" t="str">
        <f t="shared" si="66"/>
        <v>Dec</v>
      </c>
      <c r="C1833" s="74">
        <v>36511</v>
      </c>
      <c r="D1833" s="47">
        <v>8.2592590000000001</v>
      </c>
      <c r="E1833" s="47">
        <v>8.2962959999999999</v>
      </c>
      <c r="F1833" s="47">
        <v>8</v>
      </c>
      <c r="G1833" s="47">
        <v>8</v>
      </c>
      <c r="H1833" s="73">
        <v>6.9397529999999996</v>
      </c>
      <c r="I1833" s="73">
        <v>472600</v>
      </c>
    </row>
    <row r="1834" spans="1:9" x14ac:dyDescent="0.3">
      <c r="A1834" s="72" t="str">
        <f t="shared" si="65"/>
        <v>1999</v>
      </c>
      <c r="B1834" s="72" t="str">
        <f t="shared" si="66"/>
        <v>Dec</v>
      </c>
      <c r="C1834" s="74">
        <v>36514</v>
      </c>
      <c r="D1834" s="47">
        <v>7.9629630000000002</v>
      </c>
      <c r="E1834" s="47">
        <v>8.2592590000000001</v>
      </c>
      <c r="F1834" s="47">
        <v>7.9259259999999996</v>
      </c>
      <c r="G1834" s="47">
        <v>8.1481490000000001</v>
      </c>
      <c r="H1834" s="73">
        <v>7.0682679999999998</v>
      </c>
      <c r="I1834" s="73">
        <v>377200</v>
      </c>
    </row>
    <row r="1835" spans="1:9" x14ac:dyDescent="0.3">
      <c r="A1835" s="72" t="str">
        <f t="shared" si="65"/>
        <v>1999</v>
      </c>
      <c r="B1835" s="72" t="str">
        <f t="shared" si="66"/>
        <v>Dec</v>
      </c>
      <c r="C1835" s="74">
        <v>36515</v>
      </c>
      <c r="D1835" s="47">
        <v>8.0740739999999995</v>
      </c>
      <c r="E1835" s="47">
        <v>8.3333329999999997</v>
      </c>
      <c r="F1835" s="47">
        <v>7.9629630000000002</v>
      </c>
      <c r="G1835" s="47">
        <v>8.3333329999999997</v>
      </c>
      <c r="H1835" s="73">
        <v>7.2289079999999997</v>
      </c>
      <c r="I1835" s="73">
        <v>166200</v>
      </c>
    </row>
    <row r="1836" spans="1:9" x14ac:dyDescent="0.3">
      <c r="A1836" s="72" t="str">
        <f t="shared" si="65"/>
        <v>1999</v>
      </c>
      <c r="B1836" s="72" t="str">
        <f t="shared" si="66"/>
        <v>Dec</v>
      </c>
      <c r="C1836" s="74">
        <v>36516</v>
      </c>
      <c r="D1836" s="47">
        <v>8.2407409999999999</v>
      </c>
      <c r="E1836" s="47">
        <v>8.6296300000000006</v>
      </c>
      <c r="F1836" s="47">
        <v>8.1481490000000001</v>
      </c>
      <c r="G1836" s="47">
        <v>8.5185180000000003</v>
      </c>
      <c r="H1836" s="73">
        <v>7.3895520000000001</v>
      </c>
      <c r="I1836" s="73">
        <v>370000</v>
      </c>
    </row>
    <row r="1837" spans="1:9" x14ac:dyDescent="0.3">
      <c r="A1837" s="72" t="str">
        <f t="shared" si="65"/>
        <v>1999</v>
      </c>
      <c r="B1837" s="72" t="str">
        <f t="shared" si="66"/>
        <v>Dec</v>
      </c>
      <c r="C1837" s="74">
        <v>36517</v>
      </c>
      <c r="D1837" s="47">
        <v>8.4074080000000002</v>
      </c>
      <c r="E1837" s="47">
        <v>9.9259260000000005</v>
      </c>
      <c r="F1837" s="47">
        <v>8.4074080000000002</v>
      </c>
      <c r="G1837" s="47">
        <v>9.7777779999999996</v>
      </c>
      <c r="H1837" s="73">
        <v>8.4819230000000001</v>
      </c>
      <c r="I1837" s="73">
        <v>1825800</v>
      </c>
    </row>
    <row r="1838" spans="1:9" x14ac:dyDescent="0.3">
      <c r="A1838" s="72" t="str">
        <f t="shared" si="65"/>
        <v>1999</v>
      </c>
      <c r="B1838" s="72" t="str">
        <f t="shared" si="66"/>
        <v>Dec</v>
      </c>
      <c r="C1838" s="74">
        <v>36521</v>
      </c>
      <c r="D1838" s="47">
        <v>9.555555</v>
      </c>
      <c r="E1838" s="47">
        <v>9.7037040000000001</v>
      </c>
      <c r="F1838" s="47">
        <v>9.444445</v>
      </c>
      <c r="G1838" s="47">
        <v>9.7037040000000001</v>
      </c>
      <c r="H1838" s="73">
        <v>8.417662</v>
      </c>
      <c r="I1838" s="73">
        <v>582000</v>
      </c>
    </row>
    <row r="1839" spans="1:9" x14ac:dyDescent="0.3">
      <c r="A1839" s="72" t="str">
        <f t="shared" si="65"/>
        <v>1999</v>
      </c>
      <c r="B1839" s="72" t="str">
        <f t="shared" si="66"/>
        <v>Dec</v>
      </c>
      <c r="C1839" s="74">
        <v>36522</v>
      </c>
      <c r="D1839" s="47">
        <v>9.7407409999999999</v>
      </c>
      <c r="E1839" s="47">
        <v>9.7407409999999999</v>
      </c>
      <c r="F1839" s="47">
        <v>9.5185180000000003</v>
      </c>
      <c r="G1839" s="47">
        <v>9.6481490000000001</v>
      </c>
      <c r="H1839" s="73">
        <v>8.3694729999999993</v>
      </c>
      <c r="I1839" s="73">
        <v>162100</v>
      </c>
    </row>
    <row r="1840" spans="1:9" x14ac:dyDescent="0.3">
      <c r="A1840" s="72" t="str">
        <f t="shared" si="65"/>
        <v>1999</v>
      </c>
      <c r="B1840" s="72" t="str">
        <f t="shared" si="66"/>
        <v>Dec</v>
      </c>
      <c r="C1840" s="74">
        <v>36523</v>
      </c>
      <c r="D1840" s="47">
        <v>9.555555</v>
      </c>
      <c r="E1840" s="47">
        <v>9.8518509999999999</v>
      </c>
      <c r="F1840" s="47">
        <v>9.4074080000000002</v>
      </c>
      <c r="G1840" s="47">
        <v>9.8148149999999994</v>
      </c>
      <c r="H1840" s="73">
        <v>8.5140510000000003</v>
      </c>
      <c r="I1840" s="73">
        <v>96000</v>
      </c>
    </row>
    <row r="1841" spans="1:9" x14ac:dyDescent="0.3">
      <c r="A1841" s="72" t="str">
        <f t="shared" si="65"/>
        <v>1999</v>
      </c>
      <c r="B1841" s="72" t="str">
        <f t="shared" si="66"/>
        <v>Dec</v>
      </c>
      <c r="C1841" s="74">
        <v>36524</v>
      </c>
      <c r="D1841" s="47">
        <v>9.7962959999999999</v>
      </c>
      <c r="E1841" s="47">
        <v>9.7962959999999999</v>
      </c>
      <c r="F1841" s="47">
        <v>9.6666670000000003</v>
      </c>
      <c r="G1841" s="47">
        <v>9.6851850000000006</v>
      </c>
      <c r="H1841" s="73">
        <v>8.4015979999999999</v>
      </c>
      <c r="I1841" s="73">
        <v>83700</v>
      </c>
    </row>
    <row r="1842" spans="1:9" x14ac:dyDescent="0.3">
      <c r="A1842" s="72" t="str">
        <f t="shared" si="65"/>
        <v>1999</v>
      </c>
      <c r="B1842" s="72" t="str">
        <f t="shared" si="66"/>
        <v>Dec</v>
      </c>
      <c r="C1842" s="74">
        <v>36525</v>
      </c>
      <c r="D1842" s="47">
        <v>9.7222220000000004</v>
      </c>
      <c r="E1842" s="47">
        <v>10.518518</v>
      </c>
      <c r="F1842" s="47">
        <v>9.6666670000000003</v>
      </c>
      <c r="G1842" s="47">
        <v>10.370369999999999</v>
      </c>
      <c r="H1842" s="73">
        <v>8.9959760000000006</v>
      </c>
      <c r="I1842" s="73">
        <v>373900</v>
      </c>
    </row>
    <row r="1843" spans="1:9" x14ac:dyDescent="0.3">
      <c r="A1843" s="72" t="str">
        <f t="shared" si="65"/>
        <v>2000</v>
      </c>
      <c r="B1843" s="72" t="str">
        <f t="shared" si="66"/>
        <v>Jan</v>
      </c>
      <c r="C1843" s="74">
        <v>36528</v>
      </c>
      <c r="D1843" s="47">
        <v>10.055555</v>
      </c>
      <c r="E1843" s="47">
        <v>10.101851</v>
      </c>
      <c r="F1843" s="47">
        <v>9.8518509999999999</v>
      </c>
      <c r="G1843" s="47">
        <v>9.9629630000000002</v>
      </c>
      <c r="H1843" s="73">
        <v>8.6425630000000009</v>
      </c>
      <c r="I1843" s="73">
        <v>1307400</v>
      </c>
    </row>
    <row r="1844" spans="1:9" x14ac:dyDescent="0.3">
      <c r="A1844" s="72" t="str">
        <f t="shared" si="65"/>
        <v>2000</v>
      </c>
      <c r="B1844" s="72" t="str">
        <f t="shared" si="66"/>
        <v>Jan</v>
      </c>
      <c r="C1844" s="74">
        <v>36529</v>
      </c>
      <c r="D1844" s="47">
        <v>9.8888890000000007</v>
      </c>
      <c r="E1844" s="47">
        <v>10</v>
      </c>
      <c r="F1844" s="47">
        <v>9.6296300000000006</v>
      </c>
      <c r="G1844" s="47">
        <v>9.7592590000000001</v>
      </c>
      <c r="H1844" s="73">
        <v>8.4658549999999995</v>
      </c>
      <c r="I1844" s="73">
        <v>532000</v>
      </c>
    </row>
    <row r="1845" spans="1:9" x14ac:dyDescent="0.3">
      <c r="A1845" s="72" t="str">
        <f t="shared" si="65"/>
        <v>2000</v>
      </c>
      <c r="B1845" s="72" t="str">
        <f t="shared" si="66"/>
        <v>Jan</v>
      </c>
      <c r="C1845" s="74">
        <v>36530</v>
      </c>
      <c r="D1845" s="47">
        <v>9.7407409999999999</v>
      </c>
      <c r="E1845" s="47">
        <v>10.166667</v>
      </c>
      <c r="F1845" s="47">
        <v>9.6666670000000003</v>
      </c>
      <c r="G1845" s="47">
        <v>9.8148149999999994</v>
      </c>
      <c r="H1845" s="73">
        <v>8.5140510000000003</v>
      </c>
      <c r="I1845" s="73">
        <v>219300</v>
      </c>
    </row>
    <row r="1846" spans="1:9" x14ac:dyDescent="0.3">
      <c r="A1846" s="72" t="str">
        <f t="shared" si="65"/>
        <v>2000</v>
      </c>
      <c r="B1846" s="72" t="str">
        <f t="shared" si="66"/>
        <v>Jan</v>
      </c>
      <c r="C1846" s="74">
        <v>36531</v>
      </c>
      <c r="D1846" s="47">
        <v>9.9259260000000005</v>
      </c>
      <c r="E1846" s="47">
        <v>9.9259260000000005</v>
      </c>
      <c r="F1846" s="47">
        <v>9.7407409999999999</v>
      </c>
      <c r="G1846" s="47">
        <v>9.7962959999999999</v>
      </c>
      <c r="H1846" s="73">
        <v>8.4979840000000006</v>
      </c>
      <c r="I1846" s="73">
        <v>903100</v>
      </c>
    </row>
    <row r="1847" spans="1:9" x14ac:dyDescent="0.3">
      <c r="A1847" s="72" t="str">
        <f t="shared" si="65"/>
        <v>2000</v>
      </c>
      <c r="B1847" s="72" t="str">
        <f t="shared" si="66"/>
        <v>Jan</v>
      </c>
      <c r="C1847" s="74">
        <v>36532</v>
      </c>
      <c r="D1847" s="47">
        <v>9.7962959999999999</v>
      </c>
      <c r="E1847" s="47">
        <v>9.8148149999999994</v>
      </c>
      <c r="F1847" s="47">
        <v>9.6296300000000006</v>
      </c>
      <c r="G1847" s="47">
        <v>9.6296300000000006</v>
      </c>
      <c r="H1847" s="73">
        <v>8.3534079999999999</v>
      </c>
      <c r="I1847" s="73">
        <v>65400</v>
      </c>
    </row>
    <row r="1848" spans="1:9" x14ac:dyDescent="0.3">
      <c r="A1848" s="72" t="str">
        <f t="shared" si="65"/>
        <v>2000</v>
      </c>
      <c r="B1848" s="72" t="str">
        <f t="shared" si="66"/>
        <v>Jan</v>
      </c>
      <c r="C1848" s="74">
        <v>36535</v>
      </c>
      <c r="D1848" s="47">
        <v>9.6296300000000006</v>
      </c>
      <c r="E1848" s="47">
        <v>9.7222220000000004</v>
      </c>
      <c r="F1848" s="47">
        <v>9.1111109999999993</v>
      </c>
      <c r="G1848" s="47">
        <v>9.3240739999999995</v>
      </c>
      <c r="H1848" s="73">
        <v>8.0883459999999996</v>
      </c>
      <c r="I1848" s="73">
        <v>706200</v>
      </c>
    </row>
    <row r="1849" spans="1:9" x14ac:dyDescent="0.3">
      <c r="A1849" s="72" t="str">
        <f t="shared" si="65"/>
        <v>2000</v>
      </c>
      <c r="B1849" s="72" t="str">
        <f t="shared" si="66"/>
        <v>Jan</v>
      </c>
      <c r="C1849" s="74">
        <v>36536</v>
      </c>
      <c r="D1849" s="47">
        <v>9.2592590000000001</v>
      </c>
      <c r="E1849" s="47">
        <v>9.3703699999999994</v>
      </c>
      <c r="F1849" s="47">
        <v>9.0740739999999995</v>
      </c>
      <c r="G1849" s="47">
        <v>9.1018509999999999</v>
      </c>
      <c r="H1849" s="73">
        <v>7.895575</v>
      </c>
      <c r="I1849" s="73">
        <v>165300</v>
      </c>
    </row>
    <row r="1850" spans="1:9" x14ac:dyDescent="0.3">
      <c r="A1850" s="72" t="str">
        <f t="shared" si="65"/>
        <v>2000</v>
      </c>
      <c r="B1850" s="72" t="str">
        <f t="shared" si="66"/>
        <v>Jan</v>
      </c>
      <c r="C1850" s="74">
        <v>36537</v>
      </c>
      <c r="D1850" s="47">
        <v>9.1388890000000007</v>
      </c>
      <c r="E1850" s="47">
        <v>9.2222220000000004</v>
      </c>
      <c r="F1850" s="47">
        <v>9.0740739999999995</v>
      </c>
      <c r="G1850" s="47">
        <v>9.0740739999999995</v>
      </c>
      <c r="H1850" s="73">
        <v>7.8714789999999999</v>
      </c>
      <c r="I1850" s="73">
        <v>973300</v>
      </c>
    </row>
    <row r="1851" spans="1:9" x14ac:dyDescent="0.3">
      <c r="A1851" s="72" t="str">
        <f t="shared" si="65"/>
        <v>2000</v>
      </c>
      <c r="B1851" s="72" t="str">
        <f t="shared" si="66"/>
        <v>Jan</v>
      </c>
      <c r="C1851" s="74">
        <v>36538</v>
      </c>
      <c r="D1851" s="47">
        <v>9.2037040000000001</v>
      </c>
      <c r="E1851" s="47">
        <v>9.2222220000000004</v>
      </c>
      <c r="F1851" s="47">
        <v>9.1851850000000006</v>
      </c>
      <c r="G1851" s="47">
        <v>9.2037040000000001</v>
      </c>
      <c r="H1851" s="73">
        <v>7.9839310000000001</v>
      </c>
      <c r="I1851" s="73">
        <v>379300</v>
      </c>
    </row>
    <row r="1852" spans="1:9" x14ac:dyDescent="0.3">
      <c r="A1852" s="72" t="str">
        <f t="shared" si="65"/>
        <v>2000</v>
      </c>
      <c r="B1852" s="72" t="str">
        <f t="shared" si="66"/>
        <v>Jan</v>
      </c>
      <c r="C1852" s="74">
        <v>36539</v>
      </c>
      <c r="D1852" s="47">
        <v>9.2129630000000002</v>
      </c>
      <c r="E1852" s="47">
        <v>9.3888890000000007</v>
      </c>
      <c r="F1852" s="47">
        <v>9.1851850000000006</v>
      </c>
      <c r="G1852" s="47">
        <v>9.2962959999999999</v>
      </c>
      <c r="H1852" s="73">
        <v>8.0642510000000005</v>
      </c>
      <c r="I1852" s="73">
        <v>748500</v>
      </c>
    </row>
    <row r="1853" spans="1:9" x14ac:dyDescent="0.3">
      <c r="A1853" s="72" t="str">
        <f t="shared" si="65"/>
        <v>2000</v>
      </c>
      <c r="B1853" s="72" t="str">
        <f t="shared" si="66"/>
        <v>Jan</v>
      </c>
      <c r="C1853" s="74">
        <v>36543</v>
      </c>
      <c r="D1853" s="47">
        <v>9.2962959999999999</v>
      </c>
      <c r="E1853" s="47">
        <v>9.2962959999999999</v>
      </c>
      <c r="F1853" s="47">
        <v>9.0925919999999998</v>
      </c>
      <c r="G1853" s="47">
        <v>9.2407409999999999</v>
      </c>
      <c r="H1853" s="73">
        <v>8.0160560000000007</v>
      </c>
      <c r="I1853" s="73">
        <v>838500</v>
      </c>
    </row>
    <row r="1854" spans="1:9" x14ac:dyDescent="0.3">
      <c r="A1854" s="72" t="str">
        <f t="shared" si="65"/>
        <v>2000</v>
      </c>
      <c r="B1854" s="72" t="str">
        <f t="shared" si="66"/>
        <v>Jan</v>
      </c>
      <c r="C1854" s="74">
        <v>36544</v>
      </c>
      <c r="D1854" s="47">
        <v>9.2222220000000004</v>
      </c>
      <c r="E1854" s="47">
        <v>9.2962959999999999</v>
      </c>
      <c r="F1854" s="47">
        <v>8.7777779999999996</v>
      </c>
      <c r="G1854" s="47">
        <v>8.8333329999999997</v>
      </c>
      <c r="H1854" s="73">
        <v>7.6626440000000002</v>
      </c>
      <c r="I1854" s="73">
        <v>309300</v>
      </c>
    </row>
    <row r="1855" spans="1:9" x14ac:dyDescent="0.3">
      <c r="A1855" s="72" t="str">
        <f t="shared" si="65"/>
        <v>2000</v>
      </c>
      <c r="B1855" s="72" t="str">
        <f t="shared" si="66"/>
        <v>Jan</v>
      </c>
      <c r="C1855" s="74">
        <v>36545</v>
      </c>
      <c r="D1855" s="47">
        <v>8.9629630000000002</v>
      </c>
      <c r="E1855" s="47">
        <v>8.9629630000000002</v>
      </c>
      <c r="F1855" s="47">
        <v>8.6666670000000003</v>
      </c>
      <c r="G1855" s="47">
        <v>8.8703699999999994</v>
      </c>
      <c r="H1855" s="73">
        <v>7.6947749999999999</v>
      </c>
      <c r="I1855" s="73">
        <v>332200</v>
      </c>
    </row>
    <row r="1856" spans="1:9" x14ac:dyDescent="0.3">
      <c r="A1856" s="72" t="str">
        <f t="shared" si="65"/>
        <v>2000</v>
      </c>
      <c r="B1856" s="72" t="str">
        <f t="shared" si="66"/>
        <v>Jan</v>
      </c>
      <c r="C1856" s="74">
        <v>36546</v>
      </c>
      <c r="D1856" s="47">
        <v>8.8518509999999999</v>
      </c>
      <c r="E1856" s="47">
        <v>9</v>
      </c>
      <c r="F1856" s="47">
        <v>8.8518509999999999</v>
      </c>
      <c r="G1856" s="47">
        <v>8.9629630000000002</v>
      </c>
      <c r="H1856" s="73">
        <v>7.7750950000000003</v>
      </c>
      <c r="I1856" s="73">
        <v>811300</v>
      </c>
    </row>
    <row r="1857" spans="1:9" x14ac:dyDescent="0.3">
      <c r="A1857" s="72" t="str">
        <f t="shared" si="65"/>
        <v>2000</v>
      </c>
      <c r="B1857" s="72" t="str">
        <f t="shared" si="66"/>
        <v>Jan</v>
      </c>
      <c r="C1857" s="74">
        <v>36549</v>
      </c>
      <c r="D1857" s="47">
        <v>9</v>
      </c>
      <c r="E1857" s="47">
        <v>9.2222220000000004</v>
      </c>
      <c r="F1857" s="47">
        <v>8.9259260000000005</v>
      </c>
      <c r="G1857" s="47">
        <v>9.1111109999999993</v>
      </c>
      <c r="H1857" s="73">
        <v>7.9036090000000003</v>
      </c>
      <c r="I1857" s="73">
        <v>461700</v>
      </c>
    </row>
    <row r="1858" spans="1:9" x14ac:dyDescent="0.3">
      <c r="A1858" s="72" t="str">
        <f t="shared" si="65"/>
        <v>2000</v>
      </c>
      <c r="B1858" s="72" t="str">
        <f t="shared" si="66"/>
        <v>Jan</v>
      </c>
      <c r="C1858" s="74">
        <v>36550</v>
      </c>
      <c r="D1858" s="47">
        <v>9.1851850000000006</v>
      </c>
      <c r="E1858" s="47">
        <v>9.2222220000000004</v>
      </c>
      <c r="F1858" s="47">
        <v>8.8888890000000007</v>
      </c>
      <c r="G1858" s="47">
        <v>8.9537040000000001</v>
      </c>
      <c r="H1858" s="73">
        <v>7.7670630000000003</v>
      </c>
      <c r="I1858" s="73">
        <v>417700</v>
      </c>
    </row>
    <row r="1859" spans="1:9" x14ac:dyDescent="0.3">
      <c r="A1859" s="72" t="str">
        <f t="shared" ref="A1859:A1922" si="67">TEXT(C1859,"YYYY")</f>
        <v>2000</v>
      </c>
      <c r="B1859" s="72" t="str">
        <f t="shared" ref="B1859:B1922" si="68">TEXT(C1859,"MMM")</f>
        <v>Jan</v>
      </c>
      <c r="C1859" s="74">
        <v>36551</v>
      </c>
      <c r="D1859" s="47">
        <v>8.9259260000000005</v>
      </c>
      <c r="E1859" s="47">
        <v>9.0370369999999998</v>
      </c>
      <c r="F1859" s="47">
        <v>8.8518509999999999</v>
      </c>
      <c r="G1859" s="47">
        <v>9.0370369999999998</v>
      </c>
      <c r="H1859" s="73">
        <v>7.8393490000000003</v>
      </c>
      <c r="I1859" s="73">
        <v>861900</v>
      </c>
    </row>
    <row r="1860" spans="1:9" x14ac:dyDescent="0.3">
      <c r="A1860" s="72" t="str">
        <f t="shared" si="67"/>
        <v>2000</v>
      </c>
      <c r="B1860" s="72" t="str">
        <f t="shared" si="68"/>
        <v>Jan</v>
      </c>
      <c r="C1860" s="74">
        <v>36552</v>
      </c>
      <c r="D1860" s="47">
        <v>9</v>
      </c>
      <c r="E1860" s="47">
        <v>9.0370369999999998</v>
      </c>
      <c r="F1860" s="47">
        <v>8.9259260000000005</v>
      </c>
      <c r="G1860" s="47">
        <v>8.9629630000000002</v>
      </c>
      <c r="H1860" s="73">
        <v>7.7750950000000003</v>
      </c>
      <c r="I1860" s="73">
        <v>107500</v>
      </c>
    </row>
    <row r="1861" spans="1:9" x14ac:dyDescent="0.3">
      <c r="A1861" s="72" t="str">
        <f t="shared" si="67"/>
        <v>2000</v>
      </c>
      <c r="B1861" s="72" t="str">
        <f t="shared" si="68"/>
        <v>Jan</v>
      </c>
      <c r="C1861" s="74">
        <v>36553</v>
      </c>
      <c r="D1861" s="47">
        <v>8.9629630000000002</v>
      </c>
      <c r="E1861" s="47">
        <v>9.0185180000000003</v>
      </c>
      <c r="F1861" s="47">
        <v>8.7407409999999999</v>
      </c>
      <c r="G1861" s="47">
        <v>8.8518509999999999</v>
      </c>
      <c r="H1861" s="73">
        <v>7.6787070000000002</v>
      </c>
      <c r="I1861" s="73">
        <v>229000</v>
      </c>
    </row>
    <row r="1862" spans="1:9" x14ac:dyDescent="0.3">
      <c r="A1862" s="72" t="str">
        <f t="shared" si="67"/>
        <v>2000</v>
      </c>
      <c r="B1862" s="72" t="str">
        <f t="shared" si="68"/>
        <v>Jan</v>
      </c>
      <c r="C1862" s="74">
        <v>36556</v>
      </c>
      <c r="D1862" s="47">
        <v>8.7962959999999999</v>
      </c>
      <c r="E1862" s="47">
        <v>8.8518509999999999</v>
      </c>
      <c r="F1862" s="47">
        <v>8.2222220000000004</v>
      </c>
      <c r="G1862" s="47">
        <v>8.4814819999999997</v>
      </c>
      <c r="H1862" s="73">
        <v>7.3574229999999998</v>
      </c>
      <c r="I1862" s="73">
        <v>718300</v>
      </c>
    </row>
    <row r="1863" spans="1:9" x14ac:dyDescent="0.3">
      <c r="A1863" s="72" t="str">
        <f t="shared" si="67"/>
        <v>2000</v>
      </c>
      <c r="B1863" s="72" t="str">
        <f t="shared" si="68"/>
        <v>Feb</v>
      </c>
      <c r="C1863" s="74">
        <v>36557</v>
      </c>
      <c r="D1863" s="47">
        <v>8.555555</v>
      </c>
      <c r="E1863" s="47">
        <v>8.9629630000000002</v>
      </c>
      <c r="F1863" s="47">
        <v>8.5092590000000001</v>
      </c>
      <c r="G1863" s="47">
        <v>8.6666670000000003</v>
      </c>
      <c r="H1863" s="73">
        <v>7.5180660000000001</v>
      </c>
      <c r="I1863" s="73">
        <v>251100</v>
      </c>
    </row>
    <row r="1864" spans="1:9" x14ac:dyDescent="0.3">
      <c r="A1864" s="72" t="str">
        <f t="shared" si="67"/>
        <v>2000</v>
      </c>
      <c r="B1864" s="72" t="str">
        <f t="shared" si="68"/>
        <v>Feb</v>
      </c>
      <c r="C1864" s="74">
        <v>36558</v>
      </c>
      <c r="D1864" s="47">
        <v>8.7314819999999997</v>
      </c>
      <c r="E1864" s="47">
        <v>8.9629630000000002</v>
      </c>
      <c r="F1864" s="47">
        <v>8.6666670000000003</v>
      </c>
      <c r="G1864" s="47">
        <v>8.8148149999999994</v>
      </c>
      <c r="H1864" s="73">
        <v>7.6465779999999999</v>
      </c>
      <c r="I1864" s="73">
        <v>322800</v>
      </c>
    </row>
    <row r="1865" spans="1:9" x14ac:dyDescent="0.3">
      <c r="A1865" s="72" t="str">
        <f t="shared" si="67"/>
        <v>2000</v>
      </c>
      <c r="B1865" s="72" t="str">
        <f t="shared" si="68"/>
        <v>Feb</v>
      </c>
      <c r="C1865" s="74">
        <v>36559</v>
      </c>
      <c r="D1865" s="47">
        <v>8.7592590000000001</v>
      </c>
      <c r="E1865" s="47">
        <v>8.9629630000000002</v>
      </c>
      <c r="F1865" s="47">
        <v>8.7592590000000001</v>
      </c>
      <c r="G1865" s="47">
        <v>8.9074080000000002</v>
      </c>
      <c r="H1865" s="73">
        <v>7.7269009999999998</v>
      </c>
      <c r="I1865" s="73">
        <v>164200</v>
      </c>
    </row>
    <row r="1866" spans="1:9" x14ac:dyDescent="0.3">
      <c r="A1866" s="72" t="str">
        <f t="shared" si="67"/>
        <v>2000</v>
      </c>
      <c r="B1866" s="72" t="str">
        <f t="shared" si="68"/>
        <v>Feb</v>
      </c>
      <c r="C1866" s="74">
        <v>36560</v>
      </c>
      <c r="D1866" s="47">
        <v>8.8518509999999999</v>
      </c>
      <c r="E1866" s="47">
        <v>9.1111109999999993</v>
      </c>
      <c r="F1866" s="47">
        <v>8.8333329999999997</v>
      </c>
      <c r="G1866" s="47">
        <v>9.0833329999999997</v>
      </c>
      <c r="H1866" s="73">
        <v>7.8795140000000004</v>
      </c>
      <c r="I1866" s="73">
        <v>477900</v>
      </c>
    </row>
    <row r="1867" spans="1:9" x14ac:dyDescent="0.3">
      <c r="A1867" s="72" t="str">
        <f t="shared" si="67"/>
        <v>2000</v>
      </c>
      <c r="B1867" s="72" t="str">
        <f t="shared" si="68"/>
        <v>Feb</v>
      </c>
      <c r="C1867" s="74">
        <v>36563</v>
      </c>
      <c r="D1867" s="47">
        <v>9.0370369999999998</v>
      </c>
      <c r="E1867" s="47">
        <v>9.1111109999999993</v>
      </c>
      <c r="F1867" s="47">
        <v>8.8148149999999994</v>
      </c>
      <c r="G1867" s="47">
        <v>9.055555</v>
      </c>
      <c r="H1867" s="73">
        <v>7.8554130000000004</v>
      </c>
      <c r="I1867" s="73">
        <v>476500</v>
      </c>
    </row>
    <row r="1868" spans="1:9" x14ac:dyDescent="0.3">
      <c r="A1868" s="72" t="str">
        <f t="shared" si="67"/>
        <v>2000</v>
      </c>
      <c r="B1868" s="72" t="str">
        <f t="shared" si="68"/>
        <v>Feb</v>
      </c>
      <c r="C1868" s="74">
        <v>36564</v>
      </c>
      <c r="D1868" s="47">
        <v>9.2962959999999999</v>
      </c>
      <c r="E1868" s="47">
        <v>9.7777779999999996</v>
      </c>
      <c r="F1868" s="47">
        <v>9.1851850000000006</v>
      </c>
      <c r="G1868" s="47">
        <v>9.6481490000000001</v>
      </c>
      <c r="H1868" s="73">
        <v>8.3694729999999993</v>
      </c>
      <c r="I1868" s="73">
        <v>2912100</v>
      </c>
    </row>
    <row r="1869" spans="1:9" x14ac:dyDescent="0.3">
      <c r="A1869" s="72" t="str">
        <f t="shared" si="67"/>
        <v>2000</v>
      </c>
      <c r="B1869" s="72" t="str">
        <f t="shared" si="68"/>
        <v>Feb</v>
      </c>
      <c r="C1869" s="74">
        <v>36565</v>
      </c>
      <c r="D1869" s="47">
        <v>9.7407409999999999</v>
      </c>
      <c r="E1869" s="47">
        <v>9.8518509999999999</v>
      </c>
      <c r="F1869" s="47">
        <v>9.1851850000000006</v>
      </c>
      <c r="G1869" s="47">
        <v>9.2592590000000001</v>
      </c>
      <c r="H1869" s="73">
        <v>8.0321219999999993</v>
      </c>
      <c r="I1869" s="73">
        <v>957100</v>
      </c>
    </row>
    <row r="1870" spans="1:9" x14ac:dyDescent="0.3">
      <c r="A1870" s="72" t="str">
        <f t="shared" si="67"/>
        <v>2000</v>
      </c>
      <c r="B1870" s="72" t="str">
        <f t="shared" si="68"/>
        <v>Feb</v>
      </c>
      <c r="C1870" s="74">
        <v>36566</v>
      </c>
      <c r="D1870" s="47">
        <v>9.2407409999999999</v>
      </c>
      <c r="E1870" s="47">
        <v>9.2962959999999999</v>
      </c>
      <c r="F1870" s="47">
        <v>8.8888890000000007</v>
      </c>
      <c r="G1870" s="47">
        <v>8.9814819999999997</v>
      </c>
      <c r="H1870" s="73">
        <v>7.7911580000000002</v>
      </c>
      <c r="I1870" s="73">
        <v>654300</v>
      </c>
    </row>
    <row r="1871" spans="1:9" x14ac:dyDescent="0.3">
      <c r="A1871" s="72" t="str">
        <f t="shared" si="67"/>
        <v>2000</v>
      </c>
      <c r="B1871" s="72" t="str">
        <f t="shared" si="68"/>
        <v>Feb</v>
      </c>
      <c r="C1871" s="74">
        <v>36567</v>
      </c>
      <c r="D1871" s="47">
        <v>8.9629630000000002</v>
      </c>
      <c r="E1871" s="47">
        <v>9.1481490000000001</v>
      </c>
      <c r="F1871" s="47">
        <v>8.7962959999999999</v>
      </c>
      <c r="G1871" s="47">
        <v>8.8333329999999997</v>
      </c>
      <c r="H1871" s="73">
        <v>7.6626440000000002</v>
      </c>
      <c r="I1871" s="73">
        <v>1059000</v>
      </c>
    </row>
    <row r="1872" spans="1:9" x14ac:dyDescent="0.3">
      <c r="A1872" s="72" t="str">
        <f t="shared" si="67"/>
        <v>2000</v>
      </c>
      <c r="B1872" s="72" t="str">
        <f t="shared" si="68"/>
        <v>Feb</v>
      </c>
      <c r="C1872" s="74">
        <v>36570</v>
      </c>
      <c r="D1872" s="47">
        <v>8.8703699999999994</v>
      </c>
      <c r="E1872" s="47">
        <v>8.8888890000000007</v>
      </c>
      <c r="F1872" s="47">
        <v>8.444445</v>
      </c>
      <c r="G1872" s="47">
        <v>8.5185180000000003</v>
      </c>
      <c r="H1872" s="73">
        <v>7.3895520000000001</v>
      </c>
      <c r="I1872" s="73">
        <v>439600</v>
      </c>
    </row>
    <row r="1873" spans="1:9" x14ac:dyDescent="0.3">
      <c r="A1873" s="72" t="str">
        <f t="shared" si="67"/>
        <v>2000</v>
      </c>
      <c r="B1873" s="72" t="str">
        <f t="shared" si="68"/>
        <v>Feb</v>
      </c>
      <c r="C1873" s="74">
        <v>36571</v>
      </c>
      <c r="D1873" s="47">
        <v>8.6481490000000001</v>
      </c>
      <c r="E1873" s="47">
        <v>8.9814819999999997</v>
      </c>
      <c r="F1873" s="47">
        <v>8.6203699999999994</v>
      </c>
      <c r="G1873" s="47">
        <v>8.8518509999999999</v>
      </c>
      <c r="H1873" s="73">
        <v>7.6787070000000002</v>
      </c>
      <c r="I1873" s="73">
        <v>257800</v>
      </c>
    </row>
    <row r="1874" spans="1:9" x14ac:dyDescent="0.3">
      <c r="A1874" s="72" t="str">
        <f t="shared" si="67"/>
        <v>2000</v>
      </c>
      <c r="B1874" s="72" t="str">
        <f t="shared" si="68"/>
        <v>Feb</v>
      </c>
      <c r="C1874" s="74">
        <v>36572</v>
      </c>
      <c r="D1874" s="47">
        <v>8.8888890000000007</v>
      </c>
      <c r="E1874" s="47">
        <v>8.8888890000000007</v>
      </c>
      <c r="F1874" s="47">
        <v>8.5370369999999998</v>
      </c>
      <c r="G1874" s="47">
        <v>8.5925919999999998</v>
      </c>
      <c r="H1874" s="73">
        <v>7.4538089999999997</v>
      </c>
      <c r="I1874" s="73">
        <v>301000</v>
      </c>
    </row>
    <row r="1875" spans="1:9" x14ac:dyDescent="0.3">
      <c r="A1875" s="72" t="str">
        <f t="shared" si="67"/>
        <v>2000</v>
      </c>
      <c r="B1875" s="72" t="str">
        <f t="shared" si="68"/>
        <v>Feb</v>
      </c>
      <c r="C1875" s="74">
        <v>36573</v>
      </c>
      <c r="D1875" s="47">
        <v>8.6296300000000006</v>
      </c>
      <c r="E1875" s="47">
        <v>8.7037040000000001</v>
      </c>
      <c r="F1875" s="47">
        <v>8.555555</v>
      </c>
      <c r="G1875" s="47">
        <v>8.6666670000000003</v>
      </c>
      <c r="H1875" s="73">
        <v>7.5180660000000001</v>
      </c>
      <c r="I1875" s="73">
        <v>575200</v>
      </c>
    </row>
    <row r="1876" spans="1:9" x14ac:dyDescent="0.3">
      <c r="A1876" s="72" t="str">
        <f t="shared" si="67"/>
        <v>2000</v>
      </c>
      <c r="B1876" s="72" t="str">
        <f t="shared" si="68"/>
        <v>Feb</v>
      </c>
      <c r="C1876" s="74">
        <v>36574</v>
      </c>
      <c r="D1876" s="47">
        <v>8.6851850000000006</v>
      </c>
      <c r="E1876" s="47">
        <v>8.8518509999999999</v>
      </c>
      <c r="F1876" s="47">
        <v>8.6296300000000006</v>
      </c>
      <c r="G1876" s="47">
        <v>8.7777779999999996</v>
      </c>
      <c r="H1876" s="73">
        <v>7.6144509999999999</v>
      </c>
      <c r="I1876" s="73">
        <v>202600</v>
      </c>
    </row>
    <row r="1877" spans="1:9" x14ac:dyDescent="0.3">
      <c r="A1877" s="72" t="str">
        <f t="shared" si="67"/>
        <v>2000</v>
      </c>
      <c r="B1877" s="72" t="str">
        <f t="shared" si="68"/>
        <v>Feb</v>
      </c>
      <c r="C1877" s="74">
        <v>36578</v>
      </c>
      <c r="D1877" s="47">
        <v>8.7407409999999999</v>
      </c>
      <c r="E1877" s="47">
        <v>8.9259260000000005</v>
      </c>
      <c r="F1877" s="47">
        <v>8.5185180000000003</v>
      </c>
      <c r="G1877" s="47">
        <v>8.8703699999999994</v>
      </c>
      <c r="H1877" s="73">
        <v>7.6947749999999999</v>
      </c>
      <c r="I1877" s="73">
        <v>422500</v>
      </c>
    </row>
    <row r="1878" spans="1:9" x14ac:dyDescent="0.3">
      <c r="A1878" s="72" t="str">
        <f t="shared" si="67"/>
        <v>2000</v>
      </c>
      <c r="B1878" s="72" t="str">
        <f t="shared" si="68"/>
        <v>Feb</v>
      </c>
      <c r="C1878" s="74">
        <v>36579</v>
      </c>
      <c r="D1878" s="47">
        <v>8.8333329999999997</v>
      </c>
      <c r="E1878" s="47">
        <v>9.3148149999999994</v>
      </c>
      <c r="F1878" s="47">
        <v>8.7777779999999996</v>
      </c>
      <c r="G1878" s="47">
        <v>8.9074080000000002</v>
      </c>
      <c r="H1878" s="73">
        <v>7.7269009999999998</v>
      </c>
      <c r="I1878" s="73">
        <v>1323000</v>
      </c>
    </row>
    <row r="1879" spans="1:9" x14ac:dyDescent="0.3">
      <c r="A1879" s="72" t="str">
        <f t="shared" si="67"/>
        <v>2000</v>
      </c>
      <c r="B1879" s="72" t="str">
        <f t="shared" si="68"/>
        <v>Feb</v>
      </c>
      <c r="C1879" s="74">
        <v>36580</v>
      </c>
      <c r="D1879" s="47">
        <v>8.8148149999999994</v>
      </c>
      <c r="E1879" s="47">
        <v>9.0370369999999998</v>
      </c>
      <c r="F1879" s="47">
        <v>8.4814819999999997</v>
      </c>
      <c r="G1879" s="47">
        <v>8.5740739999999995</v>
      </c>
      <c r="H1879" s="73">
        <v>7.4377440000000004</v>
      </c>
      <c r="I1879" s="73">
        <v>1094800</v>
      </c>
    </row>
    <row r="1880" spans="1:9" x14ac:dyDescent="0.3">
      <c r="A1880" s="72" t="str">
        <f t="shared" si="67"/>
        <v>2000</v>
      </c>
      <c r="B1880" s="72" t="str">
        <f t="shared" si="68"/>
        <v>Feb</v>
      </c>
      <c r="C1880" s="74">
        <v>36581</v>
      </c>
      <c r="D1880" s="47">
        <v>8.6111109999999993</v>
      </c>
      <c r="E1880" s="47">
        <v>8.7037040000000001</v>
      </c>
      <c r="F1880" s="47">
        <v>8.444445</v>
      </c>
      <c r="G1880" s="47">
        <v>8.6851850000000006</v>
      </c>
      <c r="H1880" s="73">
        <v>7.5341300000000002</v>
      </c>
      <c r="I1880" s="73">
        <v>727800</v>
      </c>
    </row>
    <row r="1881" spans="1:9" x14ac:dyDescent="0.3">
      <c r="A1881" s="72" t="str">
        <f t="shared" si="67"/>
        <v>2000</v>
      </c>
      <c r="B1881" s="72" t="str">
        <f t="shared" si="68"/>
        <v>Feb</v>
      </c>
      <c r="C1881" s="74">
        <v>36584</v>
      </c>
      <c r="D1881" s="47">
        <v>8.6851850000000006</v>
      </c>
      <c r="E1881" s="47">
        <v>8.6851850000000006</v>
      </c>
      <c r="F1881" s="47">
        <v>8.4074080000000002</v>
      </c>
      <c r="G1881" s="47">
        <v>8.4166670000000003</v>
      </c>
      <c r="H1881" s="73">
        <v>7.3011990000000004</v>
      </c>
      <c r="I1881" s="73">
        <v>355200</v>
      </c>
    </row>
    <row r="1882" spans="1:9" x14ac:dyDescent="0.3">
      <c r="A1882" s="72" t="str">
        <f t="shared" si="67"/>
        <v>2000</v>
      </c>
      <c r="B1882" s="72" t="str">
        <f t="shared" si="68"/>
        <v>Feb</v>
      </c>
      <c r="C1882" s="74">
        <v>36585</v>
      </c>
      <c r="D1882" s="47">
        <v>8.3888890000000007</v>
      </c>
      <c r="E1882" s="47">
        <v>8.8333329999999997</v>
      </c>
      <c r="F1882" s="47">
        <v>8.3888890000000007</v>
      </c>
      <c r="G1882" s="47">
        <v>8.8148149999999994</v>
      </c>
      <c r="H1882" s="73">
        <v>7.6465779999999999</v>
      </c>
      <c r="I1882" s="73">
        <v>367800</v>
      </c>
    </row>
    <row r="1883" spans="1:9" x14ac:dyDescent="0.3">
      <c r="A1883" s="72" t="str">
        <f t="shared" si="67"/>
        <v>2000</v>
      </c>
      <c r="B1883" s="72" t="str">
        <f t="shared" si="68"/>
        <v>Mar</v>
      </c>
      <c r="C1883" s="74">
        <v>36586</v>
      </c>
      <c r="D1883" s="47">
        <v>8.7962959999999999</v>
      </c>
      <c r="E1883" s="47">
        <v>8.9629630000000002</v>
      </c>
      <c r="F1883" s="47">
        <v>8.7777779999999996</v>
      </c>
      <c r="G1883" s="47">
        <v>8.8518509999999999</v>
      </c>
      <c r="H1883" s="73">
        <v>7.6787070000000002</v>
      </c>
      <c r="I1883" s="73">
        <v>145000</v>
      </c>
    </row>
    <row r="1884" spans="1:9" x14ac:dyDescent="0.3">
      <c r="A1884" s="72" t="str">
        <f t="shared" si="67"/>
        <v>2000</v>
      </c>
      <c r="B1884" s="72" t="str">
        <f t="shared" si="68"/>
        <v>Mar</v>
      </c>
      <c r="C1884" s="74">
        <v>36587</v>
      </c>
      <c r="D1884" s="47">
        <v>8.8518509999999999</v>
      </c>
      <c r="E1884" s="47">
        <v>8.9259260000000005</v>
      </c>
      <c r="F1884" s="47">
        <v>8.5185180000000003</v>
      </c>
      <c r="G1884" s="47">
        <v>8.5740739999999995</v>
      </c>
      <c r="H1884" s="73">
        <v>7.4377440000000004</v>
      </c>
      <c r="I1884" s="73">
        <v>604300</v>
      </c>
    </row>
    <row r="1885" spans="1:9" x14ac:dyDescent="0.3">
      <c r="A1885" s="72" t="str">
        <f t="shared" si="67"/>
        <v>2000</v>
      </c>
      <c r="B1885" s="72" t="str">
        <f t="shared" si="68"/>
        <v>Mar</v>
      </c>
      <c r="C1885" s="74">
        <v>36588</v>
      </c>
      <c r="D1885" s="47">
        <v>8.5185180000000003</v>
      </c>
      <c r="E1885" s="47">
        <v>9.3703699999999994</v>
      </c>
      <c r="F1885" s="47">
        <v>8.5185180000000003</v>
      </c>
      <c r="G1885" s="47">
        <v>9.2777779999999996</v>
      </c>
      <c r="H1885" s="73">
        <v>8.0481859999999994</v>
      </c>
      <c r="I1885" s="73">
        <v>775800</v>
      </c>
    </row>
    <row r="1886" spans="1:9" x14ac:dyDescent="0.3">
      <c r="A1886" s="72" t="str">
        <f t="shared" si="67"/>
        <v>2000</v>
      </c>
      <c r="B1886" s="72" t="str">
        <f t="shared" si="68"/>
        <v>Mar</v>
      </c>
      <c r="C1886" s="74">
        <v>36591</v>
      </c>
      <c r="D1886" s="47">
        <v>9.2962959999999999</v>
      </c>
      <c r="E1886" s="47">
        <v>9.3703699999999994</v>
      </c>
      <c r="F1886" s="47">
        <v>8.944445</v>
      </c>
      <c r="G1886" s="47">
        <v>9.1481490000000001</v>
      </c>
      <c r="H1886" s="73">
        <v>7.9357369999999996</v>
      </c>
      <c r="I1886" s="73">
        <v>360400</v>
      </c>
    </row>
    <row r="1887" spans="1:9" x14ac:dyDescent="0.3">
      <c r="A1887" s="72" t="str">
        <f t="shared" si="67"/>
        <v>2000</v>
      </c>
      <c r="B1887" s="72" t="str">
        <f t="shared" si="68"/>
        <v>Mar</v>
      </c>
      <c r="C1887" s="74">
        <v>36592</v>
      </c>
      <c r="D1887" s="47">
        <v>9.2037040000000001</v>
      </c>
      <c r="E1887" s="47">
        <v>9.2592590000000001</v>
      </c>
      <c r="F1887" s="47">
        <v>8.7962959999999999</v>
      </c>
      <c r="G1887" s="47">
        <v>8.7962959999999999</v>
      </c>
      <c r="H1887" s="73">
        <v>7.6305139999999998</v>
      </c>
      <c r="I1887" s="73">
        <v>438000</v>
      </c>
    </row>
    <row r="1888" spans="1:9" x14ac:dyDescent="0.3">
      <c r="A1888" s="72" t="str">
        <f t="shared" si="67"/>
        <v>2000</v>
      </c>
      <c r="B1888" s="72" t="str">
        <f t="shared" si="68"/>
        <v>Mar</v>
      </c>
      <c r="C1888" s="74">
        <v>36593</v>
      </c>
      <c r="D1888" s="47">
        <v>8.7962959999999999</v>
      </c>
      <c r="E1888" s="47">
        <v>9.1111109999999993</v>
      </c>
      <c r="F1888" s="47">
        <v>8.7962959999999999</v>
      </c>
      <c r="G1888" s="47">
        <v>9.0740739999999995</v>
      </c>
      <c r="H1888" s="73">
        <v>7.8714789999999999</v>
      </c>
      <c r="I1888" s="73">
        <v>973900</v>
      </c>
    </row>
    <row r="1889" spans="1:9" x14ac:dyDescent="0.3">
      <c r="A1889" s="72" t="str">
        <f t="shared" si="67"/>
        <v>2000</v>
      </c>
      <c r="B1889" s="72" t="str">
        <f t="shared" si="68"/>
        <v>Mar</v>
      </c>
      <c r="C1889" s="74">
        <v>36594</v>
      </c>
      <c r="D1889" s="47">
        <v>9.0740739999999995</v>
      </c>
      <c r="E1889" s="47">
        <v>9.3333329999999997</v>
      </c>
      <c r="F1889" s="47">
        <v>9</v>
      </c>
      <c r="G1889" s="47">
        <v>9.3333329999999997</v>
      </c>
      <c r="H1889" s="73">
        <v>8.0963759999999994</v>
      </c>
      <c r="I1889" s="73">
        <v>498300</v>
      </c>
    </row>
    <row r="1890" spans="1:9" x14ac:dyDescent="0.3">
      <c r="A1890" s="72" t="str">
        <f t="shared" si="67"/>
        <v>2000</v>
      </c>
      <c r="B1890" s="72" t="str">
        <f t="shared" si="68"/>
        <v>Mar</v>
      </c>
      <c r="C1890" s="74">
        <v>36595</v>
      </c>
      <c r="D1890" s="47">
        <v>9.2222220000000004</v>
      </c>
      <c r="E1890" s="47">
        <v>9.3888890000000007</v>
      </c>
      <c r="F1890" s="47">
        <v>9.2222220000000004</v>
      </c>
      <c r="G1890" s="47">
        <v>9.3148149999999994</v>
      </c>
      <c r="H1890" s="73">
        <v>8.0803119999999993</v>
      </c>
      <c r="I1890" s="73">
        <v>658300</v>
      </c>
    </row>
    <row r="1891" spans="1:9" x14ac:dyDescent="0.3">
      <c r="A1891" s="72" t="str">
        <f t="shared" si="67"/>
        <v>2000</v>
      </c>
      <c r="B1891" s="72" t="str">
        <f t="shared" si="68"/>
        <v>Mar</v>
      </c>
      <c r="C1891" s="74">
        <v>36598</v>
      </c>
      <c r="D1891" s="47">
        <v>9.2314819999999997</v>
      </c>
      <c r="E1891" s="47">
        <v>9.2314819999999997</v>
      </c>
      <c r="F1891" s="47">
        <v>9.0185180000000003</v>
      </c>
      <c r="G1891" s="47">
        <v>9.055555</v>
      </c>
      <c r="H1891" s="73">
        <v>7.8554130000000004</v>
      </c>
      <c r="I1891" s="73">
        <v>199800</v>
      </c>
    </row>
    <row r="1892" spans="1:9" x14ac:dyDescent="0.3">
      <c r="A1892" s="72" t="str">
        <f t="shared" si="67"/>
        <v>2000</v>
      </c>
      <c r="B1892" s="72" t="str">
        <f t="shared" si="68"/>
        <v>Mar</v>
      </c>
      <c r="C1892" s="74">
        <v>36599</v>
      </c>
      <c r="D1892" s="47">
        <v>9.0370369999999998</v>
      </c>
      <c r="E1892" s="47">
        <v>9.1481490000000001</v>
      </c>
      <c r="F1892" s="47">
        <v>8.9629630000000002</v>
      </c>
      <c r="G1892" s="47">
        <v>8.9629630000000002</v>
      </c>
      <c r="H1892" s="73">
        <v>7.7750950000000003</v>
      </c>
      <c r="I1892" s="73">
        <v>337500</v>
      </c>
    </row>
    <row r="1893" spans="1:9" x14ac:dyDescent="0.3">
      <c r="A1893" s="72" t="str">
        <f t="shared" si="67"/>
        <v>2000</v>
      </c>
      <c r="B1893" s="72" t="str">
        <f t="shared" si="68"/>
        <v>Mar</v>
      </c>
      <c r="C1893" s="74">
        <v>36600</v>
      </c>
      <c r="D1893" s="47">
        <v>9.0740739999999995</v>
      </c>
      <c r="E1893" s="47">
        <v>9.1851850000000006</v>
      </c>
      <c r="F1893" s="47">
        <v>8.7777779999999996</v>
      </c>
      <c r="G1893" s="47">
        <v>9.1851850000000006</v>
      </c>
      <c r="H1893" s="73">
        <v>7.967867</v>
      </c>
      <c r="I1893" s="73">
        <v>588700</v>
      </c>
    </row>
    <row r="1894" spans="1:9" x14ac:dyDescent="0.3">
      <c r="A1894" s="72" t="str">
        <f t="shared" si="67"/>
        <v>2000</v>
      </c>
      <c r="B1894" s="72" t="str">
        <f t="shared" si="68"/>
        <v>Mar</v>
      </c>
      <c r="C1894" s="74">
        <v>36601</v>
      </c>
      <c r="D1894" s="47">
        <v>9.1666670000000003</v>
      </c>
      <c r="E1894" s="47">
        <v>9.9074080000000002</v>
      </c>
      <c r="F1894" s="47">
        <v>9.0740739999999995</v>
      </c>
      <c r="G1894" s="47">
        <v>9.9074080000000002</v>
      </c>
      <c r="H1894" s="73">
        <v>8.5943699999999996</v>
      </c>
      <c r="I1894" s="73">
        <v>1038700</v>
      </c>
    </row>
    <row r="1895" spans="1:9" x14ac:dyDescent="0.3">
      <c r="A1895" s="72" t="str">
        <f t="shared" si="67"/>
        <v>2000</v>
      </c>
      <c r="B1895" s="72" t="str">
        <f t="shared" si="68"/>
        <v>Mar</v>
      </c>
      <c r="C1895" s="74">
        <v>36602</v>
      </c>
      <c r="D1895" s="47">
        <v>9.7592590000000001</v>
      </c>
      <c r="E1895" s="47">
        <v>10.074074</v>
      </c>
      <c r="F1895" s="47">
        <v>9.7037040000000001</v>
      </c>
      <c r="G1895" s="47">
        <v>9.8518509999999999</v>
      </c>
      <c r="H1895" s="73">
        <v>8.5461779999999994</v>
      </c>
      <c r="I1895" s="73">
        <v>428800</v>
      </c>
    </row>
    <row r="1896" spans="1:9" x14ac:dyDescent="0.3">
      <c r="A1896" s="72" t="str">
        <f t="shared" si="67"/>
        <v>2000</v>
      </c>
      <c r="B1896" s="72" t="str">
        <f t="shared" si="68"/>
        <v>Mar</v>
      </c>
      <c r="C1896" s="74">
        <v>36605</v>
      </c>
      <c r="D1896" s="47">
        <v>9.8888890000000007</v>
      </c>
      <c r="E1896" s="47">
        <v>9.8888890000000007</v>
      </c>
      <c r="F1896" s="47">
        <v>9.7407409999999999</v>
      </c>
      <c r="G1896" s="47">
        <v>9.7592590000000001</v>
      </c>
      <c r="H1896" s="73">
        <v>8.4658549999999995</v>
      </c>
      <c r="I1896" s="73">
        <v>330900</v>
      </c>
    </row>
    <row r="1897" spans="1:9" x14ac:dyDescent="0.3">
      <c r="A1897" s="72" t="str">
        <f t="shared" si="67"/>
        <v>2000</v>
      </c>
      <c r="B1897" s="72" t="str">
        <f t="shared" si="68"/>
        <v>Mar</v>
      </c>
      <c r="C1897" s="74">
        <v>36606</v>
      </c>
      <c r="D1897" s="47">
        <v>9.7407409999999999</v>
      </c>
      <c r="E1897" s="47">
        <v>10.222222</v>
      </c>
      <c r="F1897" s="47">
        <v>9.7037040000000001</v>
      </c>
      <c r="G1897" s="47">
        <v>10.138889000000001</v>
      </c>
      <c r="H1897" s="73">
        <v>8.7951720000000009</v>
      </c>
      <c r="I1897" s="73">
        <v>341700</v>
      </c>
    </row>
    <row r="1898" spans="1:9" x14ac:dyDescent="0.3">
      <c r="A1898" s="72" t="str">
        <f t="shared" si="67"/>
        <v>2000</v>
      </c>
      <c r="B1898" s="72" t="str">
        <f t="shared" si="68"/>
        <v>Mar</v>
      </c>
      <c r="C1898" s="74">
        <v>36607</v>
      </c>
      <c r="D1898" s="47">
        <v>10.111110999999999</v>
      </c>
      <c r="E1898" s="47">
        <v>10.296296</v>
      </c>
      <c r="F1898" s="47">
        <v>9.3009260000000005</v>
      </c>
      <c r="G1898" s="47">
        <v>9.6111109999999993</v>
      </c>
      <c r="H1898" s="73">
        <v>8.3373399999999993</v>
      </c>
      <c r="I1898" s="73">
        <v>1678600</v>
      </c>
    </row>
    <row r="1899" spans="1:9" x14ac:dyDescent="0.3">
      <c r="A1899" s="72" t="str">
        <f t="shared" si="67"/>
        <v>2000</v>
      </c>
      <c r="B1899" s="72" t="str">
        <f t="shared" si="68"/>
        <v>Mar</v>
      </c>
      <c r="C1899" s="74">
        <v>36608</v>
      </c>
      <c r="D1899" s="47">
        <v>9.555555</v>
      </c>
      <c r="E1899" s="47">
        <v>9.9259260000000005</v>
      </c>
      <c r="F1899" s="47">
        <v>9.555555</v>
      </c>
      <c r="G1899" s="47">
        <v>9.8148149999999994</v>
      </c>
      <c r="H1899" s="73">
        <v>8.5140510000000003</v>
      </c>
      <c r="I1899" s="73">
        <v>438300</v>
      </c>
    </row>
    <row r="1900" spans="1:9" x14ac:dyDescent="0.3">
      <c r="A1900" s="72" t="str">
        <f t="shared" si="67"/>
        <v>2000</v>
      </c>
      <c r="B1900" s="72" t="str">
        <f t="shared" si="68"/>
        <v>Mar</v>
      </c>
      <c r="C1900" s="74">
        <v>36609</v>
      </c>
      <c r="D1900" s="47">
        <v>9.7962959999999999</v>
      </c>
      <c r="E1900" s="47">
        <v>9.9259260000000005</v>
      </c>
      <c r="F1900" s="47">
        <v>9.4814819999999997</v>
      </c>
      <c r="G1900" s="47">
        <v>9.7777779999999996</v>
      </c>
      <c r="H1900" s="73">
        <v>8.4819230000000001</v>
      </c>
      <c r="I1900" s="73">
        <v>906700</v>
      </c>
    </row>
    <row r="1901" spans="1:9" x14ac:dyDescent="0.3">
      <c r="A1901" s="72" t="str">
        <f t="shared" si="67"/>
        <v>2000</v>
      </c>
      <c r="B1901" s="72" t="str">
        <f t="shared" si="68"/>
        <v>Mar</v>
      </c>
      <c r="C1901" s="74">
        <v>36612</v>
      </c>
      <c r="D1901" s="47">
        <v>9.7777779999999996</v>
      </c>
      <c r="E1901" s="47">
        <v>10.111110999999999</v>
      </c>
      <c r="F1901" s="47">
        <v>9.7777779999999996</v>
      </c>
      <c r="G1901" s="47">
        <v>10.037037</v>
      </c>
      <c r="H1901" s="73">
        <v>8.7068180000000002</v>
      </c>
      <c r="I1901" s="73">
        <v>835200</v>
      </c>
    </row>
    <row r="1902" spans="1:9" x14ac:dyDescent="0.3">
      <c r="A1902" s="72" t="str">
        <f t="shared" si="67"/>
        <v>2000</v>
      </c>
      <c r="B1902" s="72" t="str">
        <f t="shared" si="68"/>
        <v>Mar</v>
      </c>
      <c r="C1902" s="74">
        <v>36613</v>
      </c>
      <c r="D1902" s="47">
        <v>10.037037</v>
      </c>
      <c r="E1902" s="47">
        <v>10.925926</v>
      </c>
      <c r="F1902" s="47">
        <v>10.037037</v>
      </c>
      <c r="G1902" s="47">
        <v>10.074074</v>
      </c>
      <c r="H1902" s="73">
        <v>8.7389480000000006</v>
      </c>
      <c r="I1902" s="73">
        <v>1215600</v>
      </c>
    </row>
    <row r="1903" spans="1:9" x14ac:dyDescent="0.3">
      <c r="A1903" s="72" t="str">
        <f t="shared" si="67"/>
        <v>2000</v>
      </c>
      <c r="B1903" s="72" t="str">
        <f t="shared" si="68"/>
        <v>Mar</v>
      </c>
      <c r="C1903" s="74">
        <v>36614</v>
      </c>
      <c r="D1903" s="47">
        <v>10.166667</v>
      </c>
      <c r="E1903" s="47">
        <v>10.814814999999999</v>
      </c>
      <c r="F1903" s="47">
        <v>10.166667</v>
      </c>
      <c r="G1903" s="47">
        <v>10.777778</v>
      </c>
      <c r="H1903" s="73">
        <v>9.3493910000000007</v>
      </c>
      <c r="I1903" s="73">
        <v>340800</v>
      </c>
    </row>
    <row r="1904" spans="1:9" x14ac:dyDescent="0.3">
      <c r="A1904" s="72" t="str">
        <f t="shared" si="67"/>
        <v>2000</v>
      </c>
      <c r="B1904" s="72" t="str">
        <f t="shared" si="68"/>
        <v>Mar</v>
      </c>
      <c r="C1904" s="74">
        <v>36615</v>
      </c>
      <c r="D1904" s="47">
        <v>10.555555</v>
      </c>
      <c r="E1904" s="47">
        <v>11.703704</v>
      </c>
      <c r="F1904" s="47">
        <v>10.518518</v>
      </c>
      <c r="G1904" s="47">
        <v>11.555555</v>
      </c>
      <c r="H1904" s="73">
        <v>10.024087</v>
      </c>
      <c r="I1904" s="73">
        <v>1148100</v>
      </c>
    </row>
    <row r="1905" spans="1:9" x14ac:dyDescent="0.3">
      <c r="A1905" s="72" t="str">
        <f t="shared" si="67"/>
        <v>2000</v>
      </c>
      <c r="B1905" s="72" t="str">
        <f t="shared" si="68"/>
        <v>Mar</v>
      </c>
      <c r="C1905" s="74">
        <v>36616</v>
      </c>
      <c r="D1905" s="47">
        <v>11.555555</v>
      </c>
      <c r="E1905" s="47">
        <v>12.925926</v>
      </c>
      <c r="F1905" s="47">
        <v>11.555555</v>
      </c>
      <c r="G1905" s="47">
        <v>12.333333</v>
      </c>
      <c r="H1905" s="73">
        <v>10.698785000000001</v>
      </c>
      <c r="I1905" s="73">
        <v>2574600</v>
      </c>
    </row>
    <row r="1906" spans="1:9" x14ac:dyDescent="0.3">
      <c r="A1906" s="72" t="str">
        <f t="shared" si="67"/>
        <v>2000</v>
      </c>
      <c r="B1906" s="72" t="str">
        <f t="shared" si="68"/>
        <v>Apr</v>
      </c>
      <c r="C1906" s="74">
        <v>36619</v>
      </c>
      <c r="D1906" s="47">
        <v>12.259259</v>
      </c>
      <c r="E1906" s="47">
        <v>13.388889000000001</v>
      </c>
      <c r="F1906" s="47">
        <v>11.925926</v>
      </c>
      <c r="G1906" s="47">
        <v>13.333333</v>
      </c>
      <c r="H1906" s="73">
        <v>11.566255999999999</v>
      </c>
      <c r="I1906" s="73">
        <v>2539300</v>
      </c>
    </row>
    <row r="1907" spans="1:9" x14ac:dyDescent="0.3">
      <c r="A1907" s="72" t="str">
        <f t="shared" si="67"/>
        <v>2000</v>
      </c>
      <c r="B1907" s="72" t="str">
        <f t="shared" si="68"/>
        <v>Apr</v>
      </c>
      <c r="C1907" s="74">
        <v>36620</v>
      </c>
      <c r="D1907" s="47">
        <v>13.092592</v>
      </c>
      <c r="E1907" s="47">
        <v>13.092592</v>
      </c>
      <c r="F1907" s="47">
        <v>11.597222</v>
      </c>
      <c r="G1907" s="47">
        <v>12.203704</v>
      </c>
      <c r="H1907" s="73">
        <v>10.586335999999999</v>
      </c>
      <c r="I1907" s="73">
        <v>1625500</v>
      </c>
    </row>
    <row r="1908" spans="1:9" x14ac:dyDescent="0.3">
      <c r="A1908" s="72" t="str">
        <f t="shared" si="67"/>
        <v>2000</v>
      </c>
      <c r="B1908" s="72" t="str">
        <f t="shared" si="68"/>
        <v>Apr</v>
      </c>
      <c r="C1908" s="74">
        <v>36621</v>
      </c>
      <c r="D1908" s="47">
        <v>11.925926</v>
      </c>
      <c r="E1908" s="47">
        <v>11.925926</v>
      </c>
      <c r="F1908" s="47">
        <v>11.018518</v>
      </c>
      <c r="G1908" s="47">
        <v>11.259259</v>
      </c>
      <c r="H1908" s="73">
        <v>9.7670600000000007</v>
      </c>
      <c r="I1908" s="73">
        <v>1132800</v>
      </c>
    </row>
    <row r="1909" spans="1:9" x14ac:dyDescent="0.3">
      <c r="A1909" s="72" t="str">
        <f t="shared" si="67"/>
        <v>2000</v>
      </c>
      <c r="B1909" s="72" t="str">
        <f t="shared" si="68"/>
        <v>Apr</v>
      </c>
      <c r="C1909" s="74">
        <v>36622</v>
      </c>
      <c r="D1909" s="47">
        <v>11.277778</v>
      </c>
      <c r="E1909" s="47">
        <v>11.481482</v>
      </c>
      <c r="F1909" s="47">
        <v>11.259259</v>
      </c>
      <c r="G1909" s="47">
        <v>11.370369999999999</v>
      </c>
      <c r="H1909" s="73">
        <v>9.8634439999999994</v>
      </c>
      <c r="I1909" s="73">
        <v>507100</v>
      </c>
    </row>
    <row r="1910" spans="1:9" x14ac:dyDescent="0.3">
      <c r="A1910" s="72" t="str">
        <f t="shared" si="67"/>
        <v>2000</v>
      </c>
      <c r="B1910" s="72" t="str">
        <f t="shared" si="68"/>
        <v>Apr</v>
      </c>
      <c r="C1910" s="74">
        <v>36623</v>
      </c>
      <c r="D1910" s="47">
        <v>11.407408</v>
      </c>
      <c r="E1910" s="47">
        <v>11.407408</v>
      </c>
      <c r="F1910" s="47">
        <v>10.962963</v>
      </c>
      <c r="G1910" s="47">
        <v>11.240741</v>
      </c>
      <c r="H1910" s="73">
        <v>9.7509969999999999</v>
      </c>
      <c r="I1910" s="73">
        <v>233100</v>
      </c>
    </row>
    <row r="1911" spans="1:9" x14ac:dyDescent="0.3">
      <c r="A1911" s="72" t="str">
        <f t="shared" si="67"/>
        <v>2000</v>
      </c>
      <c r="B1911" s="72" t="str">
        <f t="shared" si="68"/>
        <v>Apr</v>
      </c>
      <c r="C1911" s="74">
        <v>36626</v>
      </c>
      <c r="D1911" s="47">
        <v>11.296296</v>
      </c>
      <c r="E1911" s="47">
        <v>11.611110999999999</v>
      </c>
      <c r="F1911" s="47">
        <v>11.222222</v>
      </c>
      <c r="G1911" s="47">
        <v>11.222222</v>
      </c>
      <c r="H1911" s="73">
        <v>9.7349320000000006</v>
      </c>
      <c r="I1911" s="73">
        <v>201100</v>
      </c>
    </row>
    <row r="1912" spans="1:9" x14ac:dyDescent="0.3">
      <c r="A1912" s="72" t="str">
        <f t="shared" si="67"/>
        <v>2000</v>
      </c>
      <c r="B1912" s="72" t="str">
        <f t="shared" si="68"/>
        <v>Apr</v>
      </c>
      <c r="C1912" s="74">
        <v>36627</v>
      </c>
      <c r="D1912" s="47">
        <v>11.259259</v>
      </c>
      <c r="E1912" s="47">
        <v>12.148149</v>
      </c>
      <c r="F1912" s="47">
        <v>10.962963</v>
      </c>
      <c r="G1912" s="47">
        <v>11.851851</v>
      </c>
      <c r="H1912" s="73">
        <v>10.281116000000001</v>
      </c>
      <c r="I1912" s="73">
        <v>1088100</v>
      </c>
    </row>
    <row r="1913" spans="1:9" x14ac:dyDescent="0.3">
      <c r="A1913" s="72" t="str">
        <f t="shared" si="67"/>
        <v>2000</v>
      </c>
      <c r="B1913" s="72" t="str">
        <f t="shared" si="68"/>
        <v>Apr</v>
      </c>
      <c r="C1913" s="74">
        <v>36628</v>
      </c>
      <c r="D1913" s="47">
        <v>11.888889000000001</v>
      </c>
      <c r="E1913" s="47">
        <v>11.925926</v>
      </c>
      <c r="F1913" s="47">
        <v>11.629630000000001</v>
      </c>
      <c r="G1913" s="47">
        <v>11.629630000000001</v>
      </c>
      <c r="H1913" s="73">
        <v>10.088346</v>
      </c>
      <c r="I1913" s="73">
        <v>347500</v>
      </c>
    </row>
    <row r="1914" spans="1:9" x14ac:dyDescent="0.3">
      <c r="A1914" s="72" t="str">
        <f t="shared" si="67"/>
        <v>2000</v>
      </c>
      <c r="B1914" s="72" t="str">
        <f t="shared" si="68"/>
        <v>Apr</v>
      </c>
      <c r="C1914" s="74">
        <v>36629</v>
      </c>
      <c r="D1914" s="47">
        <v>11.648149</v>
      </c>
      <c r="E1914" s="47">
        <v>11.648149</v>
      </c>
      <c r="F1914" s="47">
        <v>10.912037</v>
      </c>
      <c r="G1914" s="47">
        <v>11.074074</v>
      </c>
      <c r="H1914" s="73">
        <v>9.6064170000000004</v>
      </c>
      <c r="I1914" s="73">
        <v>250600</v>
      </c>
    </row>
    <row r="1915" spans="1:9" x14ac:dyDescent="0.3">
      <c r="A1915" s="72" t="str">
        <f t="shared" si="67"/>
        <v>2000</v>
      </c>
      <c r="B1915" s="72" t="str">
        <f t="shared" si="68"/>
        <v>Apr</v>
      </c>
      <c r="C1915" s="74">
        <v>36630</v>
      </c>
      <c r="D1915" s="47">
        <v>10.925926</v>
      </c>
      <c r="E1915" s="47">
        <v>11.092592</v>
      </c>
      <c r="F1915" s="47">
        <v>10.592592</v>
      </c>
      <c r="G1915" s="47">
        <v>10.870369999999999</v>
      </c>
      <c r="H1915" s="73">
        <v>9.4297090000000008</v>
      </c>
      <c r="I1915" s="73">
        <v>398800</v>
      </c>
    </row>
    <row r="1916" spans="1:9" x14ac:dyDescent="0.3">
      <c r="A1916" s="72" t="str">
        <f t="shared" si="67"/>
        <v>2000</v>
      </c>
      <c r="B1916" s="72" t="str">
        <f t="shared" si="68"/>
        <v>Apr</v>
      </c>
      <c r="C1916" s="74">
        <v>36633</v>
      </c>
      <c r="D1916" s="47">
        <v>10.851851</v>
      </c>
      <c r="E1916" s="47">
        <v>11.592592</v>
      </c>
      <c r="F1916" s="47">
        <v>10.814814999999999</v>
      </c>
      <c r="G1916" s="47">
        <v>11.351851</v>
      </c>
      <c r="H1916" s="73">
        <v>9.8473830000000007</v>
      </c>
      <c r="I1916" s="73">
        <v>556200</v>
      </c>
    </row>
    <row r="1917" spans="1:9" x14ac:dyDescent="0.3">
      <c r="A1917" s="72" t="str">
        <f t="shared" si="67"/>
        <v>2000</v>
      </c>
      <c r="B1917" s="72" t="str">
        <f t="shared" si="68"/>
        <v>Apr</v>
      </c>
      <c r="C1917" s="74">
        <v>36634</v>
      </c>
      <c r="D1917" s="47">
        <v>11.425926</v>
      </c>
      <c r="E1917" s="47">
        <v>11.444445</v>
      </c>
      <c r="F1917" s="47">
        <v>11.148149</v>
      </c>
      <c r="G1917" s="47">
        <v>11.277778</v>
      </c>
      <c r="H1917" s="73">
        <v>9.7831240000000008</v>
      </c>
      <c r="I1917" s="73">
        <v>290200</v>
      </c>
    </row>
    <row r="1918" spans="1:9" x14ac:dyDescent="0.3">
      <c r="A1918" s="72" t="str">
        <f t="shared" si="67"/>
        <v>2000</v>
      </c>
      <c r="B1918" s="72" t="str">
        <f t="shared" si="68"/>
        <v>Apr</v>
      </c>
      <c r="C1918" s="74">
        <v>36635</v>
      </c>
      <c r="D1918" s="47">
        <v>11.277778</v>
      </c>
      <c r="E1918" s="47">
        <v>11.481482</v>
      </c>
      <c r="F1918" s="47">
        <v>11.203704</v>
      </c>
      <c r="G1918" s="47">
        <v>11.407408</v>
      </c>
      <c r="H1918" s="73">
        <v>9.8955749999999991</v>
      </c>
      <c r="I1918" s="73">
        <v>510300</v>
      </c>
    </row>
    <row r="1919" spans="1:9" x14ac:dyDescent="0.3">
      <c r="A1919" s="72" t="str">
        <f t="shared" si="67"/>
        <v>2000</v>
      </c>
      <c r="B1919" s="72" t="str">
        <f t="shared" si="68"/>
        <v>Apr</v>
      </c>
      <c r="C1919" s="74">
        <v>36636</v>
      </c>
      <c r="D1919" s="47">
        <v>11.425926</v>
      </c>
      <c r="E1919" s="47">
        <v>11.888889000000001</v>
      </c>
      <c r="F1919" s="47">
        <v>11.425926</v>
      </c>
      <c r="G1919" s="47">
        <v>11.777778</v>
      </c>
      <c r="H1919" s="73">
        <v>10.216856999999999</v>
      </c>
      <c r="I1919" s="73">
        <v>344800</v>
      </c>
    </row>
    <row r="1920" spans="1:9" x14ac:dyDescent="0.3">
      <c r="A1920" s="72" t="str">
        <f t="shared" si="67"/>
        <v>2000</v>
      </c>
      <c r="B1920" s="72" t="str">
        <f t="shared" si="68"/>
        <v>Apr</v>
      </c>
      <c r="C1920" s="74">
        <v>36640</v>
      </c>
      <c r="D1920" s="47">
        <v>11.685185000000001</v>
      </c>
      <c r="E1920" s="47">
        <v>11.851851</v>
      </c>
      <c r="F1920" s="47">
        <v>11.444445</v>
      </c>
      <c r="G1920" s="47">
        <v>11.851851</v>
      </c>
      <c r="H1920" s="73">
        <v>10.281116000000001</v>
      </c>
      <c r="I1920" s="73">
        <v>201700</v>
      </c>
    </row>
    <row r="1921" spans="1:9" x14ac:dyDescent="0.3">
      <c r="A1921" s="72" t="str">
        <f t="shared" si="67"/>
        <v>2000</v>
      </c>
      <c r="B1921" s="72" t="str">
        <f t="shared" si="68"/>
        <v>Apr</v>
      </c>
      <c r="C1921" s="74">
        <v>36641</v>
      </c>
      <c r="D1921" s="47">
        <v>11.851851</v>
      </c>
      <c r="E1921" s="47">
        <v>12.240741</v>
      </c>
      <c r="F1921" s="47">
        <v>11.796296</v>
      </c>
      <c r="G1921" s="47">
        <v>12.185185000000001</v>
      </c>
      <c r="H1921" s="73">
        <v>10.570269</v>
      </c>
      <c r="I1921" s="73">
        <v>1250700</v>
      </c>
    </row>
    <row r="1922" spans="1:9" x14ac:dyDescent="0.3">
      <c r="A1922" s="72" t="str">
        <f t="shared" si="67"/>
        <v>2000</v>
      </c>
      <c r="B1922" s="72" t="str">
        <f t="shared" si="68"/>
        <v>Apr</v>
      </c>
      <c r="C1922" s="74">
        <v>36642</v>
      </c>
      <c r="D1922" s="47">
        <v>12.296296</v>
      </c>
      <c r="E1922" s="47">
        <v>13.074074</v>
      </c>
      <c r="F1922" s="47">
        <v>12.296296</v>
      </c>
      <c r="G1922" s="47">
        <v>13</v>
      </c>
      <c r="H1922" s="73">
        <v>11.277099</v>
      </c>
      <c r="I1922" s="73">
        <v>1914300</v>
      </c>
    </row>
    <row r="1923" spans="1:9" x14ac:dyDescent="0.3">
      <c r="A1923" s="72" t="str">
        <f t="shared" ref="A1923:A1986" si="69">TEXT(C1923,"YYYY")</f>
        <v>2000</v>
      </c>
      <c r="B1923" s="72" t="str">
        <f t="shared" ref="B1923:B1986" si="70">TEXT(C1923,"MMM")</f>
        <v>Apr</v>
      </c>
      <c r="C1923" s="74">
        <v>36643</v>
      </c>
      <c r="D1923" s="47">
        <v>12.777778</v>
      </c>
      <c r="E1923" s="47">
        <v>12.851851</v>
      </c>
      <c r="F1923" s="47">
        <v>11.833333</v>
      </c>
      <c r="G1923" s="47">
        <v>12.370369999999999</v>
      </c>
      <c r="H1923" s="73">
        <v>10.730914</v>
      </c>
      <c r="I1923" s="73">
        <v>1250100</v>
      </c>
    </row>
    <row r="1924" spans="1:9" x14ac:dyDescent="0.3">
      <c r="A1924" s="72" t="str">
        <f t="shared" si="69"/>
        <v>2000</v>
      </c>
      <c r="B1924" s="72" t="str">
        <f t="shared" si="70"/>
        <v>Apr</v>
      </c>
      <c r="C1924" s="74">
        <v>36644</v>
      </c>
      <c r="D1924" s="47">
        <v>12.351851</v>
      </c>
      <c r="E1924" s="47">
        <v>12.518518</v>
      </c>
      <c r="F1924" s="47">
        <v>11.962963</v>
      </c>
      <c r="G1924" s="47">
        <v>12.129630000000001</v>
      </c>
      <c r="H1924" s="73">
        <v>10.522078</v>
      </c>
      <c r="I1924" s="73">
        <v>1674000</v>
      </c>
    </row>
    <row r="1925" spans="1:9" x14ac:dyDescent="0.3">
      <c r="A1925" s="72" t="str">
        <f t="shared" si="69"/>
        <v>2000</v>
      </c>
      <c r="B1925" s="72" t="str">
        <f t="shared" si="70"/>
        <v>May</v>
      </c>
      <c r="C1925" s="74">
        <v>36647</v>
      </c>
      <c r="D1925" s="47">
        <v>12.111110999999999</v>
      </c>
      <c r="E1925" s="47">
        <v>12.296296</v>
      </c>
      <c r="F1925" s="47">
        <v>12.037037</v>
      </c>
      <c r="G1925" s="47">
        <v>12.055555</v>
      </c>
      <c r="H1925" s="73">
        <v>10.457822</v>
      </c>
      <c r="I1925" s="73">
        <v>567900</v>
      </c>
    </row>
    <row r="1926" spans="1:9" x14ac:dyDescent="0.3">
      <c r="A1926" s="72" t="str">
        <f t="shared" si="69"/>
        <v>2000</v>
      </c>
      <c r="B1926" s="72" t="str">
        <f t="shared" si="70"/>
        <v>May</v>
      </c>
      <c r="C1926" s="74">
        <v>36648</v>
      </c>
      <c r="D1926" s="47">
        <v>12.074074</v>
      </c>
      <c r="E1926" s="47">
        <v>12.148149</v>
      </c>
      <c r="F1926" s="47">
        <v>11.777778</v>
      </c>
      <c r="G1926" s="47">
        <v>11.851851</v>
      </c>
      <c r="H1926" s="73">
        <v>10.281116000000001</v>
      </c>
      <c r="I1926" s="73">
        <v>375300</v>
      </c>
    </row>
    <row r="1927" spans="1:9" x14ac:dyDescent="0.3">
      <c r="A1927" s="72" t="str">
        <f t="shared" si="69"/>
        <v>2000</v>
      </c>
      <c r="B1927" s="72" t="str">
        <f t="shared" si="70"/>
        <v>May</v>
      </c>
      <c r="C1927" s="74">
        <v>36649</v>
      </c>
      <c r="D1927" s="47">
        <v>11.740741</v>
      </c>
      <c r="E1927" s="47">
        <v>12.037037</v>
      </c>
      <c r="F1927" s="47">
        <v>11.555555</v>
      </c>
      <c r="G1927" s="47">
        <v>12.018518</v>
      </c>
      <c r="H1927" s="73">
        <v>10.425696</v>
      </c>
      <c r="I1927" s="73">
        <v>392100</v>
      </c>
    </row>
    <row r="1928" spans="1:9" x14ac:dyDescent="0.3">
      <c r="A1928" s="72" t="str">
        <f t="shared" si="69"/>
        <v>2000</v>
      </c>
      <c r="B1928" s="72" t="str">
        <f t="shared" si="70"/>
        <v>May</v>
      </c>
      <c r="C1928" s="74">
        <v>36650</v>
      </c>
      <c r="D1928" s="47">
        <v>12</v>
      </c>
      <c r="E1928" s="47">
        <v>12</v>
      </c>
      <c r="F1928" s="47">
        <v>11.722222</v>
      </c>
      <c r="G1928" s="47">
        <v>11.907408</v>
      </c>
      <c r="H1928" s="73">
        <v>10.329309</v>
      </c>
      <c r="I1928" s="73">
        <v>147300</v>
      </c>
    </row>
    <row r="1929" spans="1:9" x14ac:dyDescent="0.3">
      <c r="A1929" s="72" t="str">
        <f t="shared" si="69"/>
        <v>2000</v>
      </c>
      <c r="B1929" s="72" t="str">
        <f t="shared" si="70"/>
        <v>May</v>
      </c>
      <c r="C1929" s="74">
        <v>36651</v>
      </c>
      <c r="D1929" s="47">
        <v>11.944445</v>
      </c>
      <c r="E1929" s="47">
        <v>12.314814999999999</v>
      </c>
      <c r="F1929" s="47">
        <v>11.800926</v>
      </c>
      <c r="G1929" s="47">
        <v>12.314814999999999</v>
      </c>
      <c r="H1929" s="73">
        <v>10.682721000000001</v>
      </c>
      <c r="I1929" s="73">
        <v>458500</v>
      </c>
    </row>
    <row r="1930" spans="1:9" x14ac:dyDescent="0.3">
      <c r="A1930" s="72" t="str">
        <f t="shared" si="69"/>
        <v>2000</v>
      </c>
      <c r="B1930" s="72" t="str">
        <f t="shared" si="70"/>
        <v>May</v>
      </c>
      <c r="C1930" s="74">
        <v>36654</v>
      </c>
      <c r="D1930" s="47">
        <v>12.296296</v>
      </c>
      <c r="E1930" s="47">
        <v>12.796296</v>
      </c>
      <c r="F1930" s="47">
        <v>12.296296</v>
      </c>
      <c r="G1930" s="47">
        <v>12.703704</v>
      </c>
      <c r="H1930" s="73">
        <v>11.02007</v>
      </c>
      <c r="I1930" s="73">
        <v>562200</v>
      </c>
    </row>
    <row r="1931" spans="1:9" x14ac:dyDescent="0.3">
      <c r="A1931" s="72" t="str">
        <f t="shared" si="69"/>
        <v>2000</v>
      </c>
      <c r="B1931" s="72" t="str">
        <f t="shared" si="70"/>
        <v>May</v>
      </c>
      <c r="C1931" s="74">
        <v>36655</v>
      </c>
      <c r="D1931" s="47">
        <v>12.870369999999999</v>
      </c>
      <c r="E1931" s="47">
        <v>13.703704</v>
      </c>
      <c r="F1931" s="47">
        <v>12.666667</v>
      </c>
      <c r="G1931" s="47">
        <v>13.629630000000001</v>
      </c>
      <c r="H1931" s="73">
        <v>11.823286</v>
      </c>
      <c r="I1931" s="73">
        <v>1987800</v>
      </c>
    </row>
    <row r="1932" spans="1:9" x14ac:dyDescent="0.3">
      <c r="A1932" s="72" t="str">
        <f t="shared" si="69"/>
        <v>2000</v>
      </c>
      <c r="B1932" s="72" t="str">
        <f t="shared" si="70"/>
        <v>May</v>
      </c>
      <c r="C1932" s="74">
        <v>36656</v>
      </c>
      <c r="D1932" s="47">
        <v>13.592592</v>
      </c>
      <c r="E1932" s="47">
        <v>14.333333</v>
      </c>
      <c r="F1932" s="47">
        <v>13.462963</v>
      </c>
      <c r="G1932" s="47">
        <v>14.018518</v>
      </c>
      <c r="H1932" s="73">
        <v>12.160632</v>
      </c>
      <c r="I1932" s="73">
        <v>2386800</v>
      </c>
    </row>
    <row r="1933" spans="1:9" x14ac:dyDescent="0.3">
      <c r="A1933" s="72" t="str">
        <f t="shared" si="69"/>
        <v>2000</v>
      </c>
      <c r="B1933" s="72" t="str">
        <f t="shared" si="70"/>
        <v>May</v>
      </c>
      <c r="C1933" s="74">
        <v>36657</v>
      </c>
      <c r="D1933" s="47">
        <v>14.074074</v>
      </c>
      <c r="E1933" s="47">
        <v>14.629630000000001</v>
      </c>
      <c r="F1933" s="47">
        <v>13.851851</v>
      </c>
      <c r="G1933" s="47">
        <v>14.111110999999999</v>
      </c>
      <c r="H1933" s="73">
        <v>12.240954</v>
      </c>
      <c r="I1933" s="73">
        <v>1521400</v>
      </c>
    </row>
    <row r="1934" spans="1:9" x14ac:dyDescent="0.3">
      <c r="A1934" s="72" t="str">
        <f t="shared" si="69"/>
        <v>2000</v>
      </c>
      <c r="B1934" s="72" t="str">
        <f t="shared" si="70"/>
        <v>May</v>
      </c>
      <c r="C1934" s="74">
        <v>36658</v>
      </c>
      <c r="D1934" s="47">
        <v>13.925926</v>
      </c>
      <c r="E1934" s="47">
        <v>14.180555</v>
      </c>
      <c r="F1934" s="47">
        <v>13.555555</v>
      </c>
      <c r="G1934" s="47">
        <v>13.629630000000001</v>
      </c>
      <c r="H1934" s="73">
        <v>11.823286</v>
      </c>
      <c r="I1934" s="73">
        <v>454500</v>
      </c>
    </row>
    <row r="1935" spans="1:9" x14ac:dyDescent="0.3">
      <c r="A1935" s="72" t="str">
        <f t="shared" si="69"/>
        <v>2000</v>
      </c>
      <c r="B1935" s="72" t="str">
        <f t="shared" si="70"/>
        <v>May</v>
      </c>
      <c r="C1935" s="74">
        <v>36661</v>
      </c>
      <c r="D1935" s="47">
        <v>13.814814999999999</v>
      </c>
      <c r="E1935" s="47">
        <v>14.185185000000001</v>
      </c>
      <c r="F1935" s="47">
        <v>13.462963</v>
      </c>
      <c r="G1935" s="47">
        <v>14.185185000000001</v>
      </c>
      <c r="H1935" s="73">
        <v>12.305211999999999</v>
      </c>
      <c r="I1935" s="73">
        <v>770800</v>
      </c>
    </row>
    <row r="1936" spans="1:9" x14ac:dyDescent="0.3">
      <c r="A1936" s="72" t="str">
        <f t="shared" si="69"/>
        <v>2000</v>
      </c>
      <c r="B1936" s="72" t="str">
        <f t="shared" si="70"/>
        <v>May</v>
      </c>
      <c r="C1936" s="74">
        <v>36662</v>
      </c>
      <c r="D1936" s="47">
        <v>14.259259</v>
      </c>
      <c r="E1936" s="47">
        <v>14.5</v>
      </c>
      <c r="F1936" s="47">
        <v>13.851851</v>
      </c>
      <c r="G1936" s="47">
        <v>14.148149</v>
      </c>
      <c r="H1936" s="73">
        <v>12.273082</v>
      </c>
      <c r="I1936" s="73">
        <v>819600</v>
      </c>
    </row>
    <row r="1937" spans="1:9" x14ac:dyDescent="0.3">
      <c r="A1937" s="72" t="str">
        <f t="shared" si="69"/>
        <v>2000</v>
      </c>
      <c r="B1937" s="72" t="str">
        <f t="shared" si="70"/>
        <v>May</v>
      </c>
      <c r="C1937" s="74">
        <v>36663</v>
      </c>
      <c r="D1937" s="47">
        <v>14.037037</v>
      </c>
      <c r="E1937" s="47">
        <v>14.074074</v>
      </c>
      <c r="F1937" s="47">
        <v>13.518518</v>
      </c>
      <c r="G1937" s="47">
        <v>13.518518</v>
      </c>
      <c r="H1937" s="73">
        <v>11.726896999999999</v>
      </c>
      <c r="I1937" s="73">
        <v>1201500</v>
      </c>
    </row>
    <row r="1938" spans="1:9" x14ac:dyDescent="0.3">
      <c r="A1938" s="72" t="str">
        <f t="shared" si="69"/>
        <v>2000</v>
      </c>
      <c r="B1938" s="72" t="str">
        <f t="shared" si="70"/>
        <v>May</v>
      </c>
      <c r="C1938" s="74">
        <v>36664</v>
      </c>
      <c r="D1938" s="47">
        <v>13.629630000000001</v>
      </c>
      <c r="E1938" s="47">
        <v>13.685185000000001</v>
      </c>
      <c r="F1938" s="47">
        <v>13.129630000000001</v>
      </c>
      <c r="G1938" s="47">
        <v>13.129630000000001</v>
      </c>
      <c r="H1938" s="73">
        <v>11.389548</v>
      </c>
      <c r="I1938" s="73">
        <v>248400</v>
      </c>
    </row>
    <row r="1939" spans="1:9" x14ac:dyDescent="0.3">
      <c r="A1939" s="72" t="str">
        <f t="shared" si="69"/>
        <v>2000</v>
      </c>
      <c r="B1939" s="72" t="str">
        <f t="shared" si="70"/>
        <v>May</v>
      </c>
      <c r="C1939" s="74">
        <v>36665</v>
      </c>
      <c r="D1939" s="47">
        <v>13.111110999999999</v>
      </c>
      <c r="E1939" s="47">
        <v>13.148149</v>
      </c>
      <c r="F1939" s="47">
        <v>12.333333</v>
      </c>
      <c r="G1939" s="47">
        <v>12.537037</v>
      </c>
      <c r="H1939" s="73">
        <v>10.875491999999999</v>
      </c>
      <c r="I1939" s="73">
        <v>851400</v>
      </c>
    </row>
    <row r="1940" spans="1:9" x14ac:dyDescent="0.3">
      <c r="A1940" s="72" t="str">
        <f t="shared" si="69"/>
        <v>2000</v>
      </c>
      <c r="B1940" s="72" t="str">
        <f t="shared" si="70"/>
        <v>May</v>
      </c>
      <c r="C1940" s="74">
        <v>36668</v>
      </c>
      <c r="D1940" s="47">
        <v>12.518518</v>
      </c>
      <c r="E1940" s="47">
        <v>12.666667</v>
      </c>
      <c r="F1940" s="47">
        <v>11.740741</v>
      </c>
      <c r="G1940" s="47">
        <v>12.018518</v>
      </c>
      <c r="H1940" s="73">
        <v>10.425696</v>
      </c>
      <c r="I1940" s="73">
        <v>1750900</v>
      </c>
    </row>
    <row r="1941" spans="1:9" x14ac:dyDescent="0.3">
      <c r="A1941" s="72" t="str">
        <f t="shared" si="69"/>
        <v>2000</v>
      </c>
      <c r="B1941" s="72" t="str">
        <f t="shared" si="70"/>
        <v>May</v>
      </c>
      <c r="C1941" s="74">
        <v>36669</v>
      </c>
      <c r="D1941" s="47">
        <v>12.037037</v>
      </c>
      <c r="E1941" s="47">
        <v>12.296296</v>
      </c>
      <c r="F1941" s="47">
        <v>11.833333</v>
      </c>
      <c r="G1941" s="47">
        <v>12.148149</v>
      </c>
      <c r="H1941" s="73">
        <v>10.538145</v>
      </c>
      <c r="I1941" s="73">
        <v>1098900</v>
      </c>
    </row>
    <row r="1942" spans="1:9" x14ac:dyDescent="0.3">
      <c r="A1942" s="72" t="str">
        <f t="shared" si="69"/>
        <v>2000</v>
      </c>
      <c r="B1942" s="72" t="str">
        <f t="shared" si="70"/>
        <v>May</v>
      </c>
      <c r="C1942" s="74">
        <v>36670</v>
      </c>
      <c r="D1942" s="47">
        <v>12.222222</v>
      </c>
      <c r="E1942" s="47">
        <v>13.148149</v>
      </c>
      <c r="F1942" s="47">
        <v>12.185185000000001</v>
      </c>
      <c r="G1942" s="47">
        <v>12.629630000000001</v>
      </c>
      <c r="H1942" s="73">
        <v>10.955812999999999</v>
      </c>
      <c r="I1942" s="73">
        <v>1489900</v>
      </c>
    </row>
    <row r="1943" spans="1:9" x14ac:dyDescent="0.3">
      <c r="A1943" s="72" t="str">
        <f t="shared" si="69"/>
        <v>2000</v>
      </c>
      <c r="B1943" s="72" t="str">
        <f t="shared" si="70"/>
        <v>May</v>
      </c>
      <c r="C1943" s="74">
        <v>36671</v>
      </c>
      <c r="D1943" s="47">
        <v>12.518518</v>
      </c>
      <c r="E1943" s="47">
        <v>12.518518</v>
      </c>
      <c r="F1943" s="47">
        <v>12.074074</v>
      </c>
      <c r="G1943" s="47">
        <v>12.074074</v>
      </c>
      <c r="H1943" s="73">
        <v>10.473886</v>
      </c>
      <c r="I1943" s="73">
        <v>844300</v>
      </c>
    </row>
    <row r="1944" spans="1:9" x14ac:dyDescent="0.3">
      <c r="A1944" s="72" t="str">
        <f t="shared" si="69"/>
        <v>2000</v>
      </c>
      <c r="B1944" s="72" t="str">
        <f t="shared" si="70"/>
        <v>May</v>
      </c>
      <c r="C1944" s="74">
        <v>36672</v>
      </c>
      <c r="D1944" s="47">
        <v>12.194445</v>
      </c>
      <c r="E1944" s="47">
        <v>12.203704</v>
      </c>
      <c r="F1944" s="47">
        <v>11.851851</v>
      </c>
      <c r="G1944" s="47">
        <v>11.888889000000001</v>
      </c>
      <c r="H1944" s="73">
        <v>10.313245999999999</v>
      </c>
      <c r="I1944" s="73">
        <v>652000</v>
      </c>
    </row>
    <row r="1945" spans="1:9" x14ac:dyDescent="0.3">
      <c r="A1945" s="72" t="str">
        <f t="shared" si="69"/>
        <v>2000</v>
      </c>
      <c r="B1945" s="72" t="str">
        <f t="shared" si="70"/>
        <v>May</v>
      </c>
      <c r="C1945" s="74">
        <v>36676</v>
      </c>
      <c r="D1945" s="47">
        <v>12.018518</v>
      </c>
      <c r="E1945" s="47">
        <v>12.722222</v>
      </c>
      <c r="F1945" s="47">
        <v>11.981482</v>
      </c>
      <c r="G1945" s="47">
        <v>12.592592</v>
      </c>
      <c r="H1945" s="73">
        <v>10.923685000000001</v>
      </c>
      <c r="I1945" s="73">
        <v>990100</v>
      </c>
    </row>
    <row r="1946" spans="1:9" x14ac:dyDescent="0.3">
      <c r="A1946" s="72" t="str">
        <f t="shared" si="69"/>
        <v>2000</v>
      </c>
      <c r="B1946" s="72" t="str">
        <f t="shared" si="70"/>
        <v>May</v>
      </c>
      <c r="C1946" s="74">
        <v>36677</v>
      </c>
      <c r="D1946" s="47">
        <v>12.592592</v>
      </c>
      <c r="E1946" s="47">
        <v>12.592592</v>
      </c>
      <c r="F1946" s="47">
        <v>11.703704</v>
      </c>
      <c r="G1946" s="47">
        <v>11.796296</v>
      </c>
      <c r="H1946" s="73">
        <v>10.232920999999999</v>
      </c>
      <c r="I1946" s="73">
        <v>947700</v>
      </c>
    </row>
    <row r="1947" spans="1:9" x14ac:dyDescent="0.3">
      <c r="A1947" s="72" t="str">
        <f t="shared" si="69"/>
        <v>2000</v>
      </c>
      <c r="B1947" s="72" t="str">
        <f t="shared" si="70"/>
        <v>Jun</v>
      </c>
      <c r="C1947" s="74">
        <v>36678</v>
      </c>
      <c r="D1947" s="47">
        <v>11.962963</v>
      </c>
      <c r="E1947" s="47">
        <v>12.074074</v>
      </c>
      <c r="F1947" s="47">
        <v>11.814814999999999</v>
      </c>
      <c r="G1947" s="47">
        <v>12.018518</v>
      </c>
      <c r="H1947" s="73">
        <v>10.425696</v>
      </c>
      <c r="I1947" s="73">
        <v>336300</v>
      </c>
    </row>
    <row r="1948" spans="1:9" x14ac:dyDescent="0.3">
      <c r="A1948" s="72" t="str">
        <f t="shared" si="69"/>
        <v>2000</v>
      </c>
      <c r="B1948" s="72" t="str">
        <f t="shared" si="70"/>
        <v>Jun</v>
      </c>
      <c r="C1948" s="74">
        <v>36679</v>
      </c>
      <c r="D1948" s="47">
        <v>12.037037</v>
      </c>
      <c r="E1948" s="47">
        <v>12.592592</v>
      </c>
      <c r="F1948" s="47">
        <v>12.037037</v>
      </c>
      <c r="G1948" s="47">
        <v>12.555555</v>
      </c>
      <c r="H1948" s="73">
        <v>10.891558</v>
      </c>
      <c r="I1948" s="73">
        <v>931500</v>
      </c>
    </row>
    <row r="1949" spans="1:9" x14ac:dyDescent="0.3">
      <c r="A1949" s="72" t="str">
        <f t="shared" si="69"/>
        <v>2000</v>
      </c>
      <c r="B1949" s="72" t="str">
        <f t="shared" si="70"/>
        <v>Jun</v>
      </c>
      <c r="C1949" s="74">
        <v>36682</v>
      </c>
      <c r="D1949" s="47">
        <v>12.574074</v>
      </c>
      <c r="E1949" s="47">
        <v>13.092592</v>
      </c>
      <c r="F1949" s="47">
        <v>12.574074</v>
      </c>
      <c r="G1949" s="47">
        <v>12.888889000000001</v>
      </c>
      <c r="H1949" s="73">
        <v>11.180711000000001</v>
      </c>
      <c r="I1949" s="73">
        <v>371200</v>
      </c>
    </row>
    <row r="1950" spans="1:9" x14ac:dyDescent="0.3">
      <c r="A1950" s="72" t="str">
        <f t="shared" si="69"/>
        <v>2000</v>
      </c>
      <c r="B1950" s="72" t="str">
        <f t="shared" si="70"/>
        <v>Jun</v>
      </c>
      <c r="C1950" s="74">
        <v>36683</v>
      </c>
      <c r="D1950" s="47">
        <v>12.907408</v>
      </c>
      <c r="E1950" s="47">
        <v>13.407408</v>
      </c>
      <c r="F1950" s="47">
        <v>12.814814999999999</v>
      </c>
      <c r="G1950" s="47">
        <v>13.111110999999999</v>
      </c>
      <c r="H1950" s="73">
        <v>11.373481999999999</v>
      </c>
      <c r="I1950" s="73">
        <v>584700</v>
      </c>
    </row>
    <row r="1951" spans="1:9" x14ac:dyDescent="0.3">
      <c r="A1951" s="72" t="str">
        <f t="shared" si="69"/>
        <v>2000</v>
      </c>
      <c r="B1951" s="72" t="str">
        <f t="shared" si="70"/>
        <v>Jun</v>
      </c>
      <c r="C1951" s="74">
        <v>36684</v>
      </c>
      <c r="D1951" s="47">
        <v>13.185185000000001</v>
      </c>
      <c r="E1951" s="47">
        <v>13.222222</v>
      </c>
      <c r="F1951" s="47">
        <v>12.759259</v>
      </c>
      <c r="G1951" s="47">
        <v>13.203704</v>
      </c>
      <c r="H1951" s="73">
        <v>11.453810000000001</v>
      </c>
      <c r="I1951" s="73">
        <v>817600</v>
      </c>
    </row>
    <row r="1952" spans="1:9" x14ac:dyDescent="0.3">
      <c r="A1952" s="72" t="str">
        <f t="shared" si="69"/>
        <v>2000</v>
      </c>
      <c r="B1952" s="72" t="str">
        <f t="shared" si="70"/>
        <v>Jun</v>
      </c>
      <c r="C1952" s="74">
        <v>36685</v>
      </c>
      <c r="D1952" s="47">
        <v>13.222222</v>
      </c>
      <c r="E1952" s="47">
        <v>13.481482</v>
      </c>
      <c r="F1952" s="47">
        <v>12.907408</v>
      </c>
      <c r="G1952" s="47">
        <v>13</v>
      </c>
      <c r="H1952" s="73">
        <v>11.277099</v>
      </c>
      <c r="I1952" s="73">
        <v>451500</v>
      </c>
    </row>
    <row r="1953" spans="1:9" x14ac:dyDescent="0.3">
      <c r="A1953" s="72" t="str">
        <f t="shared" si="69"/>
        <v>2000</v>
      </c>
      <c r="B1953" s="72" t="str">
        <f t="shared" si="70"/>
        <v>Jun</v>
      </c>
      <c r="C1953" s="74">
        <v>36686</v>
      </c>
      <c r="D1953" s="47">
        <v>13.027778</v>
      </c>
      <c r="E1953" s="47">
        <v>13.833333</v>
      </c>
      <c r="F1953" s="47">
        <v>12.888889000000001</v>
      </c>
      <c r="G1953" s="47">
        <v>13.25</v>
      </c>
      <c r="H1953" s="73">
        <v>11.493964999999999</v>
      </c>
      <c r="I1953" s="73">
        <v>288100</v>
      </c>
    </row>
    <row r="1954" spans="1:9" x14ac:dyDescent="0.3">
      <c r="A1954" s="72" t="str">
        <f t="shared" si="69"/>
        <v>2000</v>
      </c>
      <c r="B1954" s="72" t="str">
        <f t="shared" si="70"/>
        <v>Jun</v>
      </c>
      <c r="C1954" s="74">
        <v>36689</v>
      </c>
      <c r="D1954" s="47">
        <v>13.361110999999999</v>
      </c>
      <c r="E1954" s="47">
        <v>13.444445</v>
      </c>
      <c r="F1954" s="47">
        <v>12.444445</v>
      </c>
      <c r="G1954" s="47">
        <v>12.5</v>
      </c>
      <c r="H1954" s="73">
        <v>10.843362000000001</v>
      </c>
      <c r="I1954" s="73">
        <v>386700</v>
      </c>
    </row>
    <row r="1955" spans="1:9" x14ac:dyDescent="0.3">
      <c r="A1955" s="72" t="str">
        <f t="shared" si="69"/>
        <v>2000</v>
      </c>
      <c r="B1955" s="72" t="str">
        <f t="shared" si="70"/>
        <v>Jun</v>
      </c>
      <c r="C1955" s="74">
        <v>36690</v>
      </c>
      <c r="D1955" s="47">
        <v>12.472222</v>
      </c>
      <c r="E1955" s="47">
        <v>12.555555</v>
      </c>
      <c r="F1955" s="47">
        <v>11.972222</v>
      </c>
      <c r="G1955" s="47">
        <v>12.555555</v>
      </c>
      <c r="H1955" s="73">
        <v>10.891558</v>
      </c>
      <c r="I1955" s="73">
        <v>370900</v>
      </c>
    </row>
    <row r="1956" spans="1:9" x14ac:dyDescent="0.3">
      <c r="A1956" s="72" t="str">
        <f t="shared" si="69"/>
        <v>2000</v>
      </c>
      <c r="B1956" s="72" t="str">
        <f t="shared" si="70"/>
        <v>Jun</v>
      </c>
      <c r="C1956" s="74">
        <v>36691</v>
      </c>
      <c r="D1956" s="47">
        <v>12.583333</v>
      </c>
      <c r="E1956" s="47">
        <v>12.972222</v>
      </c>
      <c r="F1956" s="47">
        <v>12.138889000000001</v>
      </c>
      <c r="G1956" s="47">
        <v>12.166667</v>
      </c>
      <c r="H1956" s="73">
        <v>10.554207</v>
      </c>
      <c r="I1956" s="73">
        <v>349200</v>
      </c>
    </row>
    <row r="1957" spans="1:9" x14ac:dyDescent="0.3">
      <c r="A1957" s="72" t="str">
        <f t="shared" si="69"/>
        <v>2000</v>
      </c>
      <c r="B1957" s="72" t="str">
        <f t="shared" si="70"/>
        <v>Jun</v>
      </c>
      <c r="C1957" s="74">
        <v>36692</v>
      </c>
      <c r="D1957" s="47">
        <v>12.083333</v>
      </c>
      <c r="E1957" s="47">
        <v>12.166667</v>
      </c>
      <c r="F1957" s="47">
        <v>11.666667</v>
      </c>
      <c r="G1957" s="47">
        <v>11.777778</v>
      </c>
      <c r="H1957" s="73">
        <v>10.216856999999999</v>
      </c>
      <c r="I1957" s="73">
        <v>1734400</v>
      </c>
    </row>
    <row r="1958" spans="1:9" x14ac:dyDescent="0.3">
      <c r="A1958" s="72" t="str">
        <f t="shared" si="69"/>
        <v>2000</v>
      </c>
      <c r="B1958" s="72" t="str">
        <f t="shared" si="70"/>
        <v>Jun</v>
      </c>
      <c r="C1958" s="74">
        <v>36693</v>
      </c>
      <c r="D1958" s="47">
        <v>12.027778</v>
      </c>
      <c r="E1958" s="47">
        <v>12.25</v>
      </c>
      <c r="F1958" s="47">
        <v>11.305555</v>
      </c>
      <c r="G1958" s="47">
        <v>11.555555</v>
      </c>
      <c r="H1958" s="73">
        <v>10.024087</v>
      </c>
      <c r="I1958" s="73">
        <v>1740600</v>
      </c>
    </row>
    <row r="1959" spans="1:9" x14ac:dyDescent="0.3">
      <c r="A1959" s="72" t="str">
        <f t="shared" si="69"/>
        <v>2000</v>
      </c>
      <c r="B1959" s="72" t="str">
        <f t="shared" si="70"/>
        <v>Jun</v>
      </c>
      <c r="C1959" s="74">
        <v>36696</v>
      </c>
      <c r="D1959" s="47">
        <v>11.277778</v>
      </c>
      <c r="E1959" s="47">
        <v>12.083333</v>
      </c>
      <c r="F1959" s="47">
        <v>11.166667</v>
      </c>
      <c r="G1959" s="47">
        <v>11.944445</v>
      </c>
      <c r="H1959" s="73">
        <v>10.361435999999999</v>
      </c>
      <c r="I1959" s="73">
        <v>699900</v>
      </c>
    </row>
    <row r="1960" spans="1:9" x14ac:dyDescent="0.3">
      <c r="A1960" s="72" t="str">
        <f t="shared" si="69"/>
        <v>2000</v>
      </c>
      <c r="B1960" s="72" t="str">
        <f t="shared" si="70"/>
        <v>Jun</v>
      </c>
      <c r="C1960" s="74">
        <v>36697</v>
      </c>
      <c r="D1960" s="47">
        <v>12.083333</v>
      </c>
      <c r="E1960" s="47">
        <v>12.583333</v>
      </c>
      <c r="F1960" s="47">
        <v>12</v>
      </c>
      <c r="G1960" s="47">
        <v>12.555555</v>
      </c>
      <c r="H1960" s="73">
        <v>10.891558</v>
      </c>
      <c r="I1960" s="73">
        <v>923500</v>
      </c>
    </row>
    <row r="1961" spans="1:9" x14ac:dyDescent="0.3">
      <c r="A1961" s="72" t="str">
        <f t="shared" si="69"/>
        <v>2000</v>
      </c>
      <c r="B1961" s="72" t="str">
        <f t="shared" si="70"/>
        <v>Jun</v>
      </c>
      <c r="C1961" s="74">
        <v>36698</v>
      </c>
      <c r="D1961" s="47">
        <v>12.277778</v>
      </c>
      <c r="E1961" s="47">
        <v>12.305555</v>
      </c>
      <c r="F1961" s="47">
        <v>11.777778</v>
      </c>
      <c r="G1961" s="47">
        <v>11.944445</v>
      </c>
      <c r="H1961" s="73">
        <v>10.361435999999999</v>
      </c>
      <c r="I1961" s="73">
        <v>1054500</v>
      </c>
    </row>
    <row r="1962" spans="1:9" x14ac:dyDescent="0.3">
      <c r="A1962" s="72" t="str">
        <f t="shared" si="69"/>
        <v>2000</v>
      </c>
      <c r="B1962" s="72" t="str">
        <f t="shared" si="70"/>
        <v>Jun</v>
      </c>
      <c r="C1962" s="74">
        <v>36699</v>
      </c>
      <c r="D1962" s="47">
        <v>12.055555</v>
      </c>
      <c r="E1962" s="47">
        <v>12.055555</v>
      </c>
      <c r="F1962" s="47">
        <v>11.472222</v>
      </c>
      <c r="G1962" s="47">
        <v>11.5</v>
      </c>
      <c r="H1962" s="73">
        <v>9.9758960000000005</v>
      </c>
      <c r="I1962" s="73">
        <v>329800</v>
      </c>
    </row>
    <row r="1963" spans="1:9" x14ac:dyDescent="0.3">
      <c r="A1963" s="72" t="str">
        <f t="shared" si="69"/>
        <v>2000</v>
      </c>
      <c r="B1963" s="72" t="str">
        <f t="shared" si="70"/>
        <v>Jun</v>
      </c>
      <c r="C1963" s="74">
        <v>36700</v>
      </c>
      <c r="D1963" s="47">
        <v>11.722222</v>
      </c>
      <c r="E1963" s="47">
        <v>12.083333</v>
      </c>
      <c r="F1963" s="47">
        <v>11.277778</v>
      </c>
      <c r="G1963" s="47">
        <v>11.388889000000001</v>
      </c>
      <c r="H1963" s="73">
        <v>9.8795090000000005</v>
      </c>
      <c r="I1963" s="73">
        <v>1143600</v>
      </c>
    </row>
    <row r="1964" spans="1:9" x14ac:dyDescent="0.3">
      <c r="A1964" s="72" t="str">
        <f t="shared" si="69"/>
        <v>2000</v>
      </c>
      <c r="B1964" s="72" t="str">
        <f t="shared" si="70"/>
        <v>Jun</v>
      </c>
      <c r="C1964" s="74">
        <v>36703</v>
      </c>
      <c r="D1964" s="47">
        <v>11.416667</v>
      </c>
      <c r="E1964" s="47">
        <v>12.666667</v>
      </c>
      <c r="F1964" s="47">
        <v>11.416667</v>
      </c>
      <c r="G1964" s="47">
        <v>12.444445</v>
      </c>
      <c r="H1964" s="73">
        <v>10.795169</v>
      </c>
      <c r="I1964" s="73">
        <v>540900</v>
      </c>
    </row>
    <row r="1965" spans="1:9" x14ac:dyDescent="0.3">
      <c r="A1965" s="72" t="str">
        <f t="shared" si="69"/>
        <v>2000</v>
      </c>
      <c r="B1965" s="72" t="str">
        <f t="shared" si="70"/>
        <v>Jun</v>
      </c>
      <c r="C1965" s="74">
        <v>36704</v>
      </c>
      <c r="D1965" s="47">
        <v>12.444445</v>
      </c>
      <c r="E1965" s="47">
        <v>12.527778</v>
      </c>
      <c r="F1965" s="47">
        <v>12.166667</v>
      </c>
      <c r="G1965" s="47">
        <v>12.361110999999999</v>
      </c>
      <c r="H1965" s="73">
        <v>10.722880999999999</v>
      </c>
      <c r="I1965" s="73">
        <v>534600</v>
      </c>
    </row>
    <row r="1966" spans="1:9" x14ac:dyDescent="0.3">
      <c r="A1966" s="72" t="str">
        <f t="shared" si="69"/>
        <v>2000</v>
      </c>
      <c r="B1966" s="72" t="str">
        <f t="shared" si="70"/>
        <v>Jun</v>
      </c>
      <c r="C1966" s="74">
        <v>36705</v>
      </c>
      <c r="D1966" s="47">
        <v>12.444445</v>
      </c>
      <c r="E1966" s="47">
        <v>12.472222</v>
      </c>
      <c r="F1966" s="47">
        <v>12.166667</v>
      </c>
      <c r="G1966" s="47">
        <v>12.472222</v>
      </c>
      <c r="H1966" s="73">
        <v>10.819267</v>
      </c>
      <c r="I1966" s="73">
        <v>423100</v>
      </c>
    </row>
    <row r="1967" spans="1:9" x14ac:dyDescent="0.3">
      <c r="A1967" s="72" t="str">
        <f t="shared" si="69"/>
        <v>2000</v>
      </c>
      <c r="B1967" s="72" t="str">
        <f t="shared" si="70"/>
        <v>Jun</v>
      </c>
      <c r="C1967" s="74">
        <v>36706</v>
      </c>
      <c r="D1967" s="47">
        <v>12.347222</v>
      </c>
      <c r="E1967" s="47">
        <v>13.083333</v>
      </c>
      <c r="F1967" s="47">
        <v>12.222222</v>
      </c>
      <c r="G1967" s="47">
        <v>12.833333</v>
      </c>
      <c r="H1967" s="73">
        <v>11.132523000000001</v>
      </c>
      <c r="I1967" s="73">
        <v>480600</v>
      </c>
    </row>
    <row r="1968" spans="1:9" x14ac:dyDescent="0.3">
      <c r="A1968" s="72" t="str">
        <f t="shared" si="69"/>
        <v>2000</v>
      </c>
      <c r="B1968" s="72" t="str">
        <f t="shared" si="70"/>
        <v>Jun</v>
      </c>
      <c r="C1968" s="74">
        <v>36707</v>
      </c>
      <c r="D1968" s="47">
        <v>12.888889000000001</v>
      </c>
      <c r="E1968" s="47">
        <v>12.888889000000001</v>
      </c>
      <c r="F1968" s="47">
        <v>11.944445</v>
      </c>
      <c r="G1968" s="47">
        <v>12.222222</v>
      </c>
      <c r="H1968" s="73">
        <v>10.602401</v>
      </c>
      <c r="I1968" s="73">
        <v>470800</v>
      </c>
    </row>
    <row r="1969" spans="1:9" x14ac:dyDescent="0.3">
      <c r="A1969" s="72" t="str">
        <f t="shared" si="69"/>
        <v>2000</v>
      </c>
      <c r="B1969" s="72" t="str">
        <f t="shared" si="70"/>
        <v>Jul</v>
      </c>
      <c r="C1969" s="74">
        <v>36710</v>
      </c>
      <c r="D1969" s="47">
        <v>12.277778</v>
      </c>
      <c r="E1969" s="47">
        <v>12.388889000000001</v>
      </c>
      <c r="F1969" s="47">
        <v>12.277778</v>
      </c>
      <c r="G1969" s="47">
        <v>12.333333</v>
      </c>
      <c r="H1969" s="73">
        <v>10.698785000000001</v>
      </c>
      <c r="I1969" s="73">
        <v>94900</v>
      </c>
    </row>
    <row r="1970" spans="1:9" x14ac:dyDescent="0.3">
      <c r="A1970" s="72" t="str">
        <f t="shared" si="69"/>
        <v>2000</v>
      </c>
      <c r="B1970" s="72" t="str">
        <f t="shared" si="70"/>
        <v>Jul</v>
      </c>
      <c r="C1970" s="74">
        <v>36712</v>
      </c>
      <c r="D1970" s="47">
        <v>12.444445</v>
      </c>
      <c r="E1970" s="47">
        <v>12.777778</v>
      </c>
      <c r="F1970" s="47">
        <v>12.222222</v>
      </c>
      <c r="G1970" s="47">
        <v>12.333333</v>
      </c>
      <c r="H1970" s="73">
        <v>10.698785000000001</v>
      </c>
      <c r="I1970" s="73">
        <v>162600</v>
      </c>
    </row>
    <row r="1971" spans="1:9" x14ac:dyDescent="0.3">
      <c r="A1971" s="72" t="str">
        <f t="shared" si="69"/>
        <v>2000</v>
      </c>
      <c r="B1971" s="72" t="str">
        <f t="shared" si="70"/>
        <v>Jul</v>
      </c>
      <c r="C1971" s="74">
        <v>36713</v>
      </c>
      <c r="D1971" s="47">
        <v>12.472222</v>
      </c>
      <c r="E1971" s="47">
        <v>13.222222</v>
      </c>
      <c r="F1971" s="47">
        <v>12.458333</v>
      </c>
      <c r="G1971" s="47">
        <v>13.194445</v>
      </c>
      <c r="H1971" s="73">
        <v>11.445771000000001</v>
      </c>
      <c r="I1971" s="73">
        <v>270900</v>
      </c>
    </row>
    <row r="1972" spans="1:9" x14ac:dyDescent="0.3">
      <c r="A1972" s="72" t="str">
        <f t="shared" si="69"/>
        <v>2000</v>
      </c>
      <c r="B1972" s="72" t="str">
        <f t="shared" si="70"/>
        <v>Jul</v>
      </c>
      <c r="C1972" s="74">
        <v>36714</v>
      </c>
      <c r="D1972" s="47">
        <v>13.055555</v>
      </c>
      <c r="E1972" s="47">
        <v>14.194445</v>
      </c>
      <c r="F1972" s="47">
        <v>13.027778</v>
      </c>
      <c r="G1972" s="47">
        <v>13.888889000000001</v>
      </c>
      <c r="H1972" s="73">
        <v>12.048182000000001</v>
      </c>
      <c r="I1972" s="73">
        <v>652500</v>
      </c>
    </row>
    <row r="1973" spans="1:9" x14ac:dyDescent="0.3">
      <c r="A1973" s="72" t="str">
        <f t="shared" si="69"/>
        <v>2000</v>
      </c>
      <c r="B1973" s="72" t="str">
        <f t="shared" si="70"/>
        <v>Jul</v>
      </c>
      <c r="C1973" s="74">
        <v>36717</v>
      </c>
      <c r="D1973" s="47">
        <v>13.944445</v>
      </c>
      <c r="E1973" s="47">
        <v>14.222222</v>
      </c>
      <c r="F1973" s="47">
        <v>13.611110999999999</v>
      </c>
      <c r="G1973" s="47">
        <v>14.111110999999999</v>
      </c>
      <c r="H1973" s="73">
        <v>12.240954</v>
      </c>
      <c r="I1973" s="73">
        <v>451300</v>
      </c>
    </row>
    <row r="1974" spans="1:9" x14ac:dyDescent="0.3">
      <c r="A1974" s="72" t="str">
        <f t="shared" si="69"/>
        <v>2000</v>
      </c>
      <c r="B1974" s="72" t="str">
        <f t="shared" si="70"/>
        <v>Jul</v>
      </c>
      <c r="C1974" s="74">
        <v>36718</v>
      </c>
      <c r="D1974" s="47">
        <v>14.111110999999999</v>
      </c>
      <c r="E1974" s="47">
        <v>15.333333</v>
      </c>
      <c r="F1974" s="47">
        <v>14.111110999999999</v>
      </c>
      <c r="G1974" s="47">
        <v>14.944445</v>
      </c>
      <c r="H1974" s="73">
        <v>12.963846</v>
      </c>
      <c r="I1974" s="73">
        <v>981400</v>
      </c>
    </row>
    <row r="1975" spans="1:9" x14ac:dyDescent="0.3">
      <c r="A1975" s="72" t="str">
        <f t="shared" si="69"/>
        <v>2000</v>
      </c>
      <c r="B1975" s="72" t="str">
        <f t="shared" si="70"/>
        <v>Jul</v>
      </c>
      <c r="C1975" s="74">
        <v>36719</v>
      </c>
      <c r="D1975" s="47">
        <v>14.930555</v>
      </c>
      <c r="E1975" s="47">
        <v>15.222222</v>
      </c>
      <c r="F1975" s="47">
        <v>14.777778</v>
      </c>
      <c r="G1975" s="47">
        <v>15.138889000000001</v>
      </c>
      <c r="H1975" s="73">
        <v>13.13252</v>
      </c>
      <c r="I1975" s="73">
        <v>827200</v>
      </c>
    </row>
    <row r="1976" spans="1:9" x14ac:dyDescent="0.3">
      <c r="A1976" s="72" t="str">
        <f t="shared" si="69"/>
        <v>2000</v>
      </c>
      <c r="B1976" s="72" t="str">
        <f t="shared" si="70"/>
        <v>Jul</v>
      </c>
      <c r="C1976" s="74">
        <v>36720</v>
      </c>
      <c r="D1976" s="47">
        <v>15.111110999999999</v>
      </c>
      <c r="E1976" s="47">
        <v>15.388889000000001</v>
      </c>
      <c r="F1976" s="47">
        <v>13.611110999999999</v>
      </c>
      <c r="G1976" s="47">
        <v>13.694445</v>
      </c>
      <c r="H1976" s="73">
        <v>11.879505999999999</v>
      </c>
      <c r="I1976" s="73">
        <v>1097100</v>
      </c>
    </row>
    <row r="1977" spans="1:9" x14ac:dyDescent="0.3">
      <c r="A1977" s="72" t="str">
        <f t="shared" si="69"/>
        <v>2000</v>
      </c>
      <c r="B1977" s="72" t="str">
        <f t="shared" si="70"/>
        <v>Jul</v>
      </c>
      <c r="C1977" s="74">
        <v>36721</v>
      </c>
      <c r="D1977" s="47">
        <v>13.888889000000001</v>
      </c>
      <c r="E1977" s="47">
        <v>13.944445</v>
      </c>
      <c r="F1977" s="47">
        <v>13.361110999999999</v>
      </c>
      <c r="G1977" s="47">
        <v>13.694445</v>
      </c>
      <c r="H1977" s="73">
        <v>11.879505999999999</v>
      </c>
      <c r="I1977" s="73">
        <v>1230000</v>
      </c>
    </row>
    <row r="1978" spans="1:9" x14ac:dyDescent="0.3">
      <c r="A1978" s="72" t="str">
        <f t="shared" si="69"/>
        <v>2000</v>
      </c>
      <c r="B1978" s="72" t="str">
        <f t="shared" si="70"/>
        <v>Jul</v>
      </c>
      <c r="C1978" s="74">
        <v>36724</v>
      </c>
      <c r="D1978" s="47">
        <v>13.708333</v>
      </c>
      <c r="E1978" s="47">
        <v>14</v>
      </c>
      <c r="F1978" s="47">
        <v>13.666667</v>
      </c>
      <c r="G1978" s="47">
        <v>13.694445</v>
      </c>
      <c r="H1978" s="73">
        <v>11.879505999999999</v>
      </c>
      <c r="I1978" s="73">
        <v>404500</v>
      </c>
    </row>
    <row r="1979" spans="1:9" x14ac:dyDescent="0.3">
      <c r="A1979" s="72" t="str">
        <f t="shared" si="69"/>
        <v>2000</v>
      </c>
      <c r="B1979" s="72" t="str">
        <f t="shared" si="70"/>
        <v>Jul</v>
      </c>
      <c r="C1979" s="74">
        <v>36725</v>
      </c>
      <c r="D1979" s="47">
        <v>13.833333</v>
      </c>
      <c r="E1979" s="47">
        <v>13.833333</v>
      </c>
      <c r="F1979" s="47">
        <v>13.305555</v>
      </c>
      <c r="G1979" s="47">
        <v>13.361110999999999</v>
      </c>
      <c r="H1979" s="73">
        <v>11.590350000000001</v>
      </c>
      <c r="I1979" s="73">
        <v>458200</v>
      </c>
    </row>
    <row r="1980" spans="1:9" x14ac:dyDescent="0.3">
      <c r="A1980" s="72" t="str">
        <f t="shared" si="69"/>
        <v>2000</v>
      </c>
      <c r="B1980" s="72" t="str">
        <f t="shared" si="70"/>
        <v>Jul</v>
      </c>
      <c r="C1980" s="74">
        <v>36726</v>
      </c>
      <c r="D1980" s="47">
        <v>13.347222</v>
      </c>
      <c r="E1980" s="47">
        <v>13.805555</v>
      </c>
      <c r="F1980" s="47">
        <v>12.944445</v>
      </c>
      <c r="G1980" s="47">
        <v>13.638889000000001</v>
      </c>
      <c r="H1980" s="73">
        <v>11.831317</v>
      </c>
      <c r="I1980" s="73">
        <v>718800</v>
      </c>
    </row>
    <row r="1981" spans="1:9" x14ac:dyDescent="0.3">
      <c r="A1981" s="72" t="str">
        <f t="shared" si="69"/>
        <v>2000</v>
      </c>
      <c r="B1981" s="72" t="str">
        <f t="shared" si="70"/>
        <v>Jul</v>
      </c>
      <c r="C1981" s="74">
        <v>36727</v>
      </c>
      <c r="D1981" s="47">
        <v>13.416667</v>
      </c>
      <c r="E1981" s="47">
        <v>14.222222</v>
      </c>
      <c r="F1981" s="47">
        <v>13.305555</v>
      </c>
      <c r="G1981" s="47">
        <v>14.222222</v>
      </c>
      <c r="H1981" s="73">
        <v>12.337338000000001</v>
      </c>
      <c r="I1981" s="73">
        <v>188700</v>
      </c>
    </row>
    <row r="1982" spans="1:9" x14ac:dyDescent="0.3">
      <c r="A1982" s="72" t="str">
        <f t="shared" si="69"/>
        <v>2000</v>
      </c>
      <c r="B1982" s="72" t="str">
        <f t="shared" si="70"/>
        <v>Jul</v>
      </c>
      <c r="C1982" s="74">
        <v>36728</v>
      </c>
      <c r="D1982" s="47">
        <v>14.055555</v>
      </c>
      <c r="E1982" s="47">
        <v>14.527778</v>
      </c>
      <c r="F1982" s="47">
        <v>14.041667</v>
      </c>
      <c r="G1982" s="47">
        <v>14.305555</v>
      </c>
      <c r="H1982" s="73">
        <v>12.409628</v>
      </c>
      <c r="I1982" s="73">
        <v>209800</v>
      </c>
    </row>
    <row r="1983" spans="1:9" x14ac:dyDescent="0.3">
      <c r="A1983" s="72" t="str">
        <f t="shared" si="69"/>
        <v>2000</v>
      </c>
      <c r="B1983" s="72" t="str">
        <f t="shared" si="70"/>
        <v>Jul</v>
      </c>
      <c r="C1983" s="74">
        <v>36731</v>
      </c>
      <c r="D1983" s="47">
        <v>14.472222</v>
      </c>
      <c r="E1983" s="47">
        <v>15.388889000000001</v>
      </c>
      <c r="F1983" s="47">
        <v>13.777778</v>
      </c>
      <c r="G1983" s="47">
        <v>14.222222</v>
      </c>
      <c r="H1983" s="73">
        <v>12.337338000000001</v>
      </c>
      <c r="I1983" s="73">
        <v>624600</v>
      </c>
    </row>
    <row r="1984" spans="1:9" x14ac:dyDescent="0.3">
      <c r="A1984" s="72" t="str">
        <f t="shared" si="69"/>
        <v>2000</v>
      </c>
      <c r="B1984" s="72" t="str">
        <f t="shared" si="70"/>
        <v>Jul</v>
      </c>
      <c r="C1984" s="74">
        <v>36732</v>
      </c>
      <c r="D1984" s="47">
        <v>14.527778</v>
      </c>
      <c r="E1984" s="47">
        <v>14.888889000000001</v>
      </c>
      <c r="F1984" s="47">
        <v>14.277778</v>
      </c>
      <c r="G1984" s="47">
        <v>14.583333</v>
      </c>
      <c r="H1984" s="73">
        <v>12.650592</v>
      </c>
      <c r="I1984" s="73">
        <v>635400</v>
      </c>
    </row>
    <row r="1985" spans="1:9" x14ac:dyDescent="0.3">
      <c r="A1985" s="72" t="str">
        <f t="shared" si="69"/>
        <v>2000</v>
      </c>
      <c r="B1985" s="72" t="str">
        <f t="shared" si="70"/>
        <v>Jul</v>
      </c>
      <c r="C1985" s="74">
        <v>36733</v>
      </c>
      <c r="D1985" s="47">
        <v>14.541667</v>
      </c>
      <c r="E1985" s="47">
        <v>14.666667</v>
      </c>
      <c r="F1985" s="47">
        <v>13.5</v>
      </c>
      <c r="G1985" s="47">
        <v>14.416667</v>
      </c>
      <c r="H1985" s="73">
        <v>12.506016000000001</v>
      </c>
      <c r="I1985" s="73">
        <v>1428700</v>
      </c>
    </row>
    <row r="1986" spans="1:9" x14ac:dyDescent="0.3">
      <c r="A1986" s="72" t="str">
        <f t="shared" si="69"/>
        <v>2000</v>
      </c>
      <c r="B1986" s="72" t="str">
        <f t="shared" si="70"/>
        <v>Jul</v>
      </c>
      <c r="C1986" s="74">
        <v>36734</v>
      </c>
      <c r="D1986" s="47">
        <v>14.444445</v>
      </c>
      <c r="E1986" s="47">
        <v>14.583333</v>
      </c>
      <c r="F1986" s="47">
        <v>13.888889000000001</v>
      </c>
      <c r="G1986" s="47">
        <v>13.944445</v>
      </c>
      <c r="H1986" s="73">
        <v>12.096375</v>
      </c>
      <c r="I1986" s="73">
        <v>1416600</v>
      </c>
    </row>
    <row r="1987" spans="1:9" x14ac:dyDescent="0.3">
      <c r="A1987" s="72" t="str">
        <f t="shared" ref="A1987:A2050" si="71">TEXT(C1987,"YYYY")</f>
        <v>2000</v>
      </c>
      <c r="B1987" s="72" t="str">
        <f t="shared" ref="B1987:B2050" si="72">TEXT(C1987,"MMM")</f>
        <v>Jul</v>
      </c>
      <c r="C1987" s="74">
        <v>36735</v>
      </c>
      <c r="D1987" s="47">
        <v>14.111110999999999</v>
      </c>
      <c r="E1987" s="47">
        <v>14.277778</v>
      </c>
      <c r="F1987" s="47">
        <v>13.722222</v>
      </c>
      <c r="G1987" s="47">
        <v>14.111110999999999</v>
      </c>
      <c r="H1987" s="73">
        <v>12.240954</v>
      </c>
      <c r="I1987" s="73">
        <v>410500</v>
      </c>
    </row>
    <row r="1988" spans="1:9" x14ac:dyDescent="0.3">
      <c r="A1988" s="72" t="str">
        <f t="shared" si="71"/>
        <v>2000</v>
      </c>
      <c r="B1988" s="72" t="str">
        <f t="shared" si="72"/>
        <v>Jul</v>
      </c>
      <c r="C1988" s="74">
        <v>36738</v>
      </c>
      <c r="D1988" s="47">
        <v>14.236110999999999</v>
      </c>
      <c r="E1988" s="47">
        <v>14.25</v>
      </c>
      <c r="F1988" s="47">
        <v>13.361110999999999</v>
      </c>
      <c r="G1988" s="47">
        <v>13.472222</v>
      </c>
      <c r="H1988" s="73">
        <v>11.68674</v>
      </c>
      <c r="I1988" s="73">
        <v>556200</v>
      </c>
    </row>
    <row r="1989" spans="1:9" x14ac:dyDescent="0.3">
      <c r="A1989" s="72" t="str">
        <f t="shared" si="71"/>
        <v>2000</v>
      </c>
      <c r="B1989" s="72" t="str">
        <f t="shared" si="72"/>
        <v>Aug</v>
      </c>
      <c r="C1989" s="74">
        <v>36739</v>
      </c>
      <c r="D1989" s="47">
        <v>13.444445</v>
      </c>
      <c r="E1989" s="47">
        <v>13.888889000000001</v>
      </c>
      <c r="F1989" s="47">
        <v>13.388889000000001</v>
      </c>
      <c r="G1989" s="47">
        <v>13.527778</v>
      </c>
      <c r="H1989" s="73">
        <v>11.734931</v>
      </c>
      <c r="I1989" s="73">
        <v>1405900</v>
      </c>
    </row>
    <row r="1990" spans="1:9" x14ac:dyDescent="0.3">
      <c r="A1990" s="72" t="str">
        <f t="shared" si="71"/>
        <v>2000</v>
      </c>
      <c r="B1990" s="72" t="str">
        <f t="shared" si="72"/>
        <v>Aug</v>
      </c>
      <c r="C1990" s="74">
        <v>36740</v>
      </c>
      <c r="D1990" s="47">
        <v>13.722222</v>
      </c>
      <c r="E1990" s="47">
        <v>14.083333</v>
      </c>
      <c r="F1990" s="47">
        <v>13.638889000000001</v>
      </c>
      <c r="G1990" s="47">
        <v>14</v>
      </c>
      <c r="H1990" s="73">
        <v>12.144565999999999</v>
      </c>
      <c r="I1990" s="73">
        <v>636900</v>
      </c>
    </row>
    <row r="1991" spans="1:9" x14ac:dyDescent="0.3">
      <c r="A1991" s="72" t="str">
        <f t="shared" si="71"/>
        <v>2000</v>
      </c>
      <c r="B1991" s="72" t="str">
        <f t="shared" si="72"/>
        <v>Aug</v>
      </c>
      <c r="C1991" s="74">
        <v>36741</v>
      </c>
      <c r="D1991" s="47">
        <v>13.777778</v>
      </c>
      <c r="E1991" s="47">
        <v>14.666667</v>
      </c>
      <c r="F1991" s="47">
        <v>13.722222</v>
      </c>
      <c r="G1991" s="47">
        <v>14.666667</v>
      </c>
      <c r="H1991" s="73">
        <v>12.72288</v>
      </c>
      <c r="I1991" s="73">
        <v>462100</v>
      </c>
    </row>
    <row r="1992" spans="1:9" x14ac:dyDescent="0.3">
      <c r="A1992" s="72" t="str">
        <f t="shared" si="71"/>
        <v>2000</v>
      </c>
      <c r="B1992" s="72" t="str">
        <f t="shared" si="72"/>
        <v>Aug</v>
      </c>
      <c r="C1992" s="74">
        <v>36742</v>
      </c>
      <c r="D1992" s="47">
        <v>14.527778</v>
      </c>
      <c r="E1992" s="47">
        <v>15.888889000000001</v>
      </c>
      <c r="F1992" s="47">
        <v>14.458333</v>
      </c>
      <c r="G1992" s="47">
        <v>15.555555</v>
      </c>
      <c r="H1992" s="73">
        <v>13.493963000000001</v>
      </c>
      <c r="I1992" s="73">
        <v>787000</v>
      </c>
    </row>
    <row r="1993" spans="1:9" x14ac:dyDescent="0.3">
      <c r="A1993" s="72" t="str">
        <f t="shared" si="71"/>
        <v>2000</v>
      </c>
      <c r="B1993" s="72" t="str">
        <f t="shared" si="72"/>
        <v>Aug</v>
      </c>
      <c r="C1993" s="74">
        <v>36745</v>
      </c>
      <c r="D1993" s="47">
        <v>15.819445</v>
      </c>
      <c r="E1993" s="47">
        <v>15.861110999999999</v>
      </c>
      <c r="F1993" s="47">
        <v>15.194445</v>
      </c>
      <c r="G1993" s="47">
        <v>15.444445</v>
      </c>
      <c r="H1993" s="73">
        <v>13.397577</v>
      </c>
      <c r="I1993" s="73">
        <v>1387000</v>
      </c>
    </row>
    <row r="1994" spans="1:9" x14ac:dyDescent="0.3">
      <c r="A1994" s="72" t="str">
        <f t="shared" si="71"/>
        <v>2000</v>
      </c>
      <c r="B1994" s="72" t="str">
        <f t="shared" si="72"/>
        <v>Aug</v>
      </c>
      <c r="C1994" s="74">
        <v>36746</v>
      </c>
      <c r="D1994" s="47">
        <v>15.791667</v>
      </c>
      <c r="E1994" s="47">
        <v>15.805555</v>
      </c>
      <c r="F1994" s="47">
        <v>15.194445</v>
      </c>
      <c r="G1994" s="47">
        <v>15.361110999999999</v>
      </c>
      <c r="H1994" s="73">
        <v>13.325291</v>
      </c>
      <c r="I1994" s="73">
        <v>627300</v>
      </c>
    </row>
    <row r="1995" spans="1:9" x14ac:dyDescent="0.3">
      <c r="A1995" s="72" t="str">
        <f t="shared" si="71"/>
        <v>2000</v>
      </c>
      <c r="B1995" s="72" t="str">
        <f t="shared" si="72"/>
        <v>Aug</v>
      </c>
      <c r="C1995" s="74">
        <v>36747</v>
      </c>
      <c r="D1995" s="47">
        <v>15.472222</v>
      </c>
      <c r="E1995" s="47">
        <v>15.611110999999999</v>
      </c>
      <c r="F1995" s="47">
        <v>15.277778</v>
      </c>
      <c r="G1995" s="47">
        <v>15.444445</v>
      </c>
      <c r="H1995" s="73">
        <v>13.397577</v>
      </c>
      <c r="I1995" s="73">
        <v>724900</v>
      </c>
    </row>
    <row r="1996" spans="1:9" x14ac:dyDescent="0.3">
      <c r="A1996" s="72" t="str">
        <f t="shared" si="71"/>
        <v>2000</v>
      </c>
      <c r="B1996" s="72" t="str">
        <f t="shared" si="72"/>
        <v>Aug</v>
      </c>
      <c r="C1996" s="74">
        <v>36748</v>
      </c>
      <c r="D1996" s="47">
        <v>15.305555</v>
      </c>
      <c r="E1996" s="47">
        <v>15.611110999999999</v>
      </c>
      <c r="F1996" s="47">
        <v>15.083333</v>
      </c>
      <c r="G1996" s="47">
        <v>15.416667</v>
      </c>
      <c r="H1996" s="73">
        <v>13.373481</v>
      </c>
      <c r="I1996" s="73">
        <v>185100</v>
      </c>
    </row>
    <row r="1997" spans="1:9" x14ac:dyDescent="0.3">
      <c r="A1997" s="72" t="str">
        <f t="shared" si="71"/>
        <v>2000</v>
      </c>
      <c r="B1997" s="72" t="str">
        <f t="shared" si="72"/>
        <v>Aug</v>
      </c>
      <c r="C1997" s="74">
        <v>36749</v>
      </c>
      <c r="D1997" s="47">
        <v>15.333333</v>
      </c>
      <c r="E1997" s="47">
        <v>15.611110999999999</v>
      </c>
      <c r="F1997" s="47">
        <v>15.194445</v>
      </c>
      <c r="G1997" s="47">
        <v>15.583333</v>
      </c>
      <c r="H1997" s="73">
        <v>13.518060999999999</v>
      </c>
      <c r="I1997" s="73">
        <v>378900</v>
      </c>
    </row>
    <row r="1998" spans="1:9" x14ac:dyDescent="0.3">
      <c r="A1998" s="72" t="str">
        <f t="shared" si="71"/>
        <v>2000</v>
      </c>
      <c r="B1998" s="72" t="str">
        <f t="shared" si="72"/>
        <v>Aug</v>
      </c>
      <c r="C1998" s="74">
        <v>36752</v>
      </c>
      <c r="D1998" s="47">
        <v>15.541667</v>
      </c>
      <c r="E1998" s="47">
        <v>15.666667</v>
      </c>
      <c r="F1998" s="47">
        <v>15.5</v>
      </c>
      <c r="G1998" s="47">
        <v>15.583333</v>
      </c>
      <c r="H1998" s="73">
        <v>13.518060999999999</v>
      </c>
      <c r="I1998" s="73">
        <v>263400</v>
      </c>
    </row>
    <row r="1999" spans="1:9" x14ac:dyDescent="0.3">
      <c r="A1999" s="72" t="str">
        <f t="shared" si="71"/>
        <v>2000</v>
      </c>
      <c r="B1999" s="72" t="str">
        <f t="shared" si="72"/>
        <v>Aug</v>
      </c>
      <c r="C1999" s="74">
        <v>36753</v>
      </c>
      <c r="D1999" s="47">
        <v>15.583333</v>
      </c>
      <c r="E1999" s="47">
        <v>15.833333</v>
      </c>
      <c r="F1999" s="47">
        <v>14.222222</v>
      </c>
      <c r="G1999" s="47">
        <v>14.611110999999999</v>
      </c>
      <c r="H1999" s="73">
        <v>12.674685999999999</v>
      </c>
      <c r="I1999" s="73">
        <v>1008400</v>
      </c>
    </row>
    <row r="2000" spans="1:9" x14ac:dyDescent="0.3">
      <c r="A2000" s="72" t="str">
        <f t="shared" si="71"/>
        <v>2000</v>
      </c>
      <c r="B2000" s="72" t="str">
        <f t="shared" si="72"/>
        <v>Aug</v>
      </c>
      <c r="C2000" s="74">
        <v>36754</v>
      </c>
      <c r="D2000" s="47">
        <v>14.597222</v>
      </c>
      <c r="E2000" s="47">
        <v>15.194445</v>
      </c>
      <c r="F2000" s="47">
        <v>14.597222</v>
      </c>
      <c r="G2000" s="47">
        <v>14.944445</v>
      </c>
      <c r="H2000" s="73">
        <v>12.963846</v>
      </c>
      <c r="I2000" s="73">
        <v>269500</v>
      </c>
    </row>
    <row r="2001" spans="1:9" x14ac:dyDescent="0.3">
      <c r="A2001" s="72" t="str">
        <f t="shared" si="71"/>
        <v>2000</v>
      </c>
      <c r="B2001" s="72" t="str">
        <f t="shared" si="72"/>
        <v>Aug</v>
      </c>
      <c r="C2001" s="74">
        <v>36755</v>
      </c>
      <c r="D2001" s="47">
        <v>14.958333</v>
      </c>
      <c r="E2001" s="47">
        <v>15.611110999999999</v>
      </c>
      <c r="F2001" s="47">
        <v>14.916667</v>
      </c>
      <c r="G2001" s="47">
        <v>15.416667</v>
      </c>
      <c r="H2001" s="73">
        <v>13.373481</v>
      </c>
      <c r="I2001" s="73">
        <v>443200</v>
      </c>
    </row>
    <row r="2002" spans="1:9" x14ac:dyDescent="0.3">
      <c r="A2002" s="72" t="str">
        <f t="shared" si="71"/>
        <v>2000</v>
      </c>
      <c r="B2002" s="72" t="str">
        <f t="shared" si="72"/>
        <v>Aug</v>
      </c>
      <c r="C2002" s="74">
        <v>36756</v>
      </c>
      <c r="D2002" s="47">
        <v>15.611110999999999</v>
      </c>
      <c r="E2002" s="47">
        <v>15.611110999999999</v>
      </c>
      <c r="F2002" s="47">
        <v>14.722222</v>
      </c>
      <c r="G2002" s="47">
        <v>14.888889000000001</v>
      </c>
      <c r="H2002" s="73">
        <v>12.915652</v>
      </c>
      <c r="I2002" s="73">
        <v>361800</v>
      </c>
    </row>
    <row r="2003" spans="1:9" x14ac:dyDescent="0.3">
      <c r="A2003" s="72" t="str">
        <f t="shared" si="71"/>
        <v>2000</v>
      </c>
      <c r="B2003" s="72" t="str">
        <f t="shared" si="72"/>
        <v>Aug</v>
      </c>
      <c r="C2003" s="74">
        <v>36759</v>
      </c>
      <c r="D2003" s="47">
        <v>14.958333</v>
      </c>
      <c r="E2003" s="47">
        <v>15.111110999999999</v>
      </c>
      <c r="F2003" s="47">
        <v>14.666667</v>
      </c>
      <c r="G2003" s="47">
        <v>14.833333</v>
      </c>
      <c r="H2003" s="73">
        <v>12.867457</v>
      </c>
      <c r="I2003" s="73">
        <v>330400</v>
      </c>
    </row>
    <row r="2004" spans="1:9" x14ac:dyDescent="0.3">
      <c r="A2004" s="72" t="str">
        <f t="shared" si="71"/>
        <v>2000</v>
      </c>
      <c r="B2004" s="72" t="str">
        <f t="shared" si="72"/>
        <v>Aug</v>
      </c>
      <c r="C2004" s="74">
        <v>36760</v>
      </c>
      <c r="D2004" s="47">
        <v>14.833333</v>
      </c>
      <c r="E2004" s="47">
        <v>14.888889000000001</v>
      </c>
      <c r="F2004" s="47">
        <v>14.416667</v>
      </c>
      <c r="G2004" s="47">
        <v>14.416667</v>
      </c>
      <c r="H2004" s="73">
        <v>12.506016000000001</v>
      </c>
      <c r="I2004" s="73">
        <v>252000</v>
      </c>
    </row>
    <row r="2005" spans="1:9" x14ac:dyDescent="0.3">
      <c r="A2005" s="72" t="str">
        <f t="shared" si="71"/>
        <v>2000</v>
      </c>
      <c r="B2005" s="72" t="str">
        <f t="shared" si="72"/>
        <v>Aug</v>
      </c>
      <c r="C2005" s="74">
        <v>36761</v>
      </c>
      <c r="D2005" s="47">
        <v>14.236110999999999</v>
      </c>
      <c r="E2005" s="47">
        <v>15.333333</v>
      </c>
      <c r="F2005" s="47">
        <v>14.111110999999999</v>
      </c>
      <c r="G2005" s="47">
        <v>15.166667</v>
      </c>
      <c r="H2005" s="73">
        <v>13.156615</v>
      </c>
      <c r="I2005" s="73">
        <v>709300</v>
      </c>
    </row>
    <row r="2006" spans="1:9" x14ac:dyDescent="0.3">
      <c r="A2006" s="72" t="str">
        <f t="shared" si="71"/>
        <v>2000</v>
      </c>
      <c r="B2006" s="72" t="str">
        <f t="shared" si="72"/>
        <v>Aug</v>
      </c>
      <c r="C2006" s="74">
        <v>36762</v>
      </c>
      <c r="D2006" s="47">
        <v>15.055555</v>
      </c>
      <c r="E2006" s="47">
        <v>15.444445</v>
      </c>
      <c r="F2006" s="47">
        <v>14.777778</v>
      </c>
      <c r="G2006" s="47">
        <v>15.25</v>
      </c>
      <c r="H2006" s="73">
        <v>13.228906</v>
      </c>
      <c r="I2006" s="73">
        <v>631500</v>
      </c>
    </row>
    <row r="2007" spans="1:9" x14ac:dyDescent="0.3">
      <c r="A2007" s="72" t="str">
        <f t="shared" si="71"/>
        <v>2000</v>
      </c>
      <c r="B2007" s="72" t="str">
        <f t="shared" si="72"/>
        <v>Aug</v>
      </c>
      <c r="C2007" s="74">
        <v>36763</v>
      </c>
      <c r="D2007" s="47">
        <v>15.111110999999999</v>
      </c>
      <c r="E2007" s="47">
        <v>15.5</v>
      </c>
      <c r="F2007" s="47">
        <v>15.111110999999999</v>
      </c>
      <c r="G2007" s="47">
        <v>15.388889000000001</v>
      </c>
      <c r="H2007" s="73">
        <v>13.349385</v>
      </c>
      <c r="I2007" s="73">
        <v>295600</v>
      </c>
    </row>
    <row r="2008" spans="1:9" x14ac:dyDescent="0.3">
      <c r="A2008" s="72" t="str">
        <f t="shared" si="71"/>
        <v>2000</v>
      </c>
      <c r="B2008" s="72" t="str">
        <f t="shared" si="72"/>
        <v>Aug</v>
      </c>
      <c r="C2008" s="74">
        <v>36766</v>
      </c>
      <c r="D2008" s="47">
        <v>15.5</v>
      </c>
      <c r="E2008" s="47">
        <v>15.75</v>
      </c>
      <c r="F2008" s="47">
        <v>15.333333</v>
      </c>
      <c r="G2008" s="47">
        <v>15.694445</v>
      </c>
      <c r="H2008" s="73">
        <v>13.614445999999999</v>
      </c>
      <c r="I2008" s="73">
        <v>1016700</v>
      </c>
    </row>
    <row r="2009" spans="1:9" x14ac:dyDescent="0.3">
      <c r="A2009" s="72" t="str">
        <f t="shared" si="71"/>
        <v>2000</v>
      </c>
      <c r="B2009" s="72" t="str">
        <f t="shared" si="72"/>
        <v>Aug</v>
      </c>
      <c r="C2009" s="74">
        <v>36767</v>
      </c>
      <c r="D2009" s="47">
        <v>15.708333</v>
      </c>
      <c r="E2009" s="47">
        <v>16.083334000000001</v>
      </c>
      <c r="F2009" s="47">
        <v>15.611110999999999</v>
      </c>
      <c r="G2009" s="47">
        <v>15.944445</v>
      </c>
      <c r="H2009" s="73">
        <v>13.831312</v>
      </c>
      <c r="I2009" s="73">
        <v>910500</v>
      </c>
    </row>
    <row r="2010" spans="1:9" x14ac:dyDescent="0.3">
      <c r="A2010" s="72" t="str">
        <f t="shared" si="71"/>
        <v>2000</v>
      </c>
      <c r="B2010" s="72" t="str">
        <f t="shared" si="72"/>
        <v>Aug</v>
      </c>
      <c r="C2010" s="74">
        <v>36768</v>
      </c>
      <c r="D2010" s="47">
        <v>16.069445000000002</v>
      </c>
      <c r="E2010" s="47">
        <v>16.5</v>
      </c>
      <c r="F2010" s="47">
        <v>16.069445000000002</v>
      </c>
      <c r="G2010" s="47">
        <v>16.333334000000001</v>
      </c>
      <c r="H2010" s="73">
        <v>14.168663</v>
      </c>
      <c r="I2010" s="73">
        <v>767400</v>
      </c>
    </row>
    <row r="2011" spans="1:9" x14ac:dyDescent="0.3">
      <c r="A2011" s="72" t="str">
        <f t="shared" si="71"/>
        <v>2000</v>
      </c>
      <c r="B2011" s="72" t="str">
        <f t="shared" si="72"/>
        <v>Aug</v>
      </c>
      <c r="C2011" s="74">
        <v>36769</v>
      </c>
      <c r="D2011" s="47">
        <v>16.305554999999998</v>
      </c>
      <c r="E2011" s="47">
        <v>16.5</v>
      </c>
      <c r="F2011" s="47">
        <v>15.972222</v>
      </c>
      <c r="G2011" s="47">
        <v>16.027778999999999</v>
      </c>
      <c r="H2011" s="73">
        <v>13.903601999999999</v>
      </c>
      <c r="I2011" s="73">
        <v>607600</v>
      </c>
    </row>
    <row r="2012" spans="1:9" x14ac:dyDescent="0.3">
      <c r="A2012" s="72" t="str">
        <f t="shared" si="71"/>
        <v>2000</v>
      </c>
      <c r="B2012" s="72" t="str">
        <f t="shared" si="72"/>
        <v>Sep</v>
      </c>
      <c r="C2012" s="74">
        <v>36770</v>
      </c>
      <c r="D2012" s="47">
        <v>16.027778999999999</v>
      </c>
      <c r="E2012" s="47">
        <v>16.027778999999999</v>
      </c>
      <c r="F2012" s="47">
        <v>15.722222</v>
      </c>
      <c r="G2012" s="47">
        <v>15.972222</v>
      </c>
      <c r="H2012" s="73">
        <v>13.855411</v>
      </c>
      <c r="I2012" s="73">
        <v>297100</v>
      </c>
    </row>
    <row r="2013" spans="1:9" x14ac:dyDescent="0.3">
      <c r="A2013" s="72" t="str">
        <f t="shared" si="71"/>
        <v>2000</v>
      </c>
      <c r="B2013" s="72" t="str">
        <f t="shared" si="72"/>
        <v>Sep</v>
      </c>
      <c r="C2013" s="74">
        <v>36774</v>
      </c>
      <c r="D2013" s="47">
        <v>15.944445</v>
      </c>
      <c r="E2013" s="47">
        <v>16.25</v>
      </c>
      <c r="F2013" s="47">
        <v>15.888889000000001</v>
      </c>
      <c r="G2013" s="47">
        <v>16.083334000000001</v>
      </c>
      <c r="H2013" s="73">
        <v>13.951794</v>
      </c>
      <c r="I2013" s="73">
        <v>371700</v>
      </c>
    </row>
    <row r="2014" spans="1:9" x14ac:dyDescent="0.3">
      <c r="A2014" s="72" t="str">
        <f t="shared" si="71"/>
        <v>2000</v>
      </c>
      <c r="B2014" s="72" t="str">
        <f t="shared" si="72"/>
        <v>Sep</v>
      </c>
      <c r="C2014" s="74">
        <v>36775</v>
      </c>
      <c r="D2014" s="47">
        <v>16.041665999999999</v>
      </c>
      <c r="E2014" s="47">
        <v>16.833334000000001</v>
      </c>
      <c r="F2014" s="47">
        <v>16</v>
      </c>
      <c r="G2014" s="47">
        <v>16.694445000000002</v>
      </c>
      <c r="H2014" s="73">
        <v>14.481914</v>
      </c>
      <c r="I2014" s="73">
        <v>469900</v>
      </c>
    </row>
    <row r="2015" spans="1:9" x14ac:dyDescent="0.3">
      <c r="A2015" s="72" t="str">
        <f t="shared" si="71"/>
        <v>2000</v>
      </c>
      <c r="B2015" s="72" t="str">
        <f t="shared" si="72"/>
        <v>Sep</v>
      </c>
      <c r="C2015" s="74">
        <v>36776</v>
      </c>
      <c r="D2015" s="47">
        <v>16.763888999999999</v>
      </c>
      <c r="E2015" s="47">
        <v>16.777778999999999</v>
      </c>
      <c r="F2015" s="47">
        <v>16.111111000000001</v>
      </c>
      <c r="G2015" s="47">
        <v>16.777778999999999</v>
      </c>
      <c r="H2015" s="73">
        <v>14.554205</v>
      </c>
      <c r="I2015" s="73">
        <v>434800</v>
      </c>
    </row>
    <row r="2016" spans="1:9" x14ac:dyDescent="0.3">
      <c r="A2016" s="72" t="str">
        <f t="shared" si="71"/>
        <v>2000</v>
      </c>
      <c r="B2016" s="72" t="str">
        <f t="shared" si="72"/>
        <v>Sep</v>
      </c>
      <c r="C2016" s="74">
        <v>36777</v>
      </c>
      <c r="D2016" s="47">
        <v>16.861111000000001</v>
      </c>
      <c r="E2016" s="47">
        <v>16.888888999999999</v>
      </c>
      <c r="F2016" s="47">
        <v>15.194445</v>
      </c>
      <c r="G2016" s="47">
        <v>15.722222</v>
      </c>
      <c r="H2016" s="73">
        <v>13.638541999999999</v>
      </c>
      <c r="I2016" s="73">
        <v>729100</v>
      </c>
    </row>
    <row r="2017" spans="1:9" x14ac:dyDescent="0.3">
      <c r="A2017" s="72" t="str">
        <f t="shared" si="71"/>
        <v>2000</v>
      </c>
      <c r="B2017" s="72" t="str">
        <f t="shared" si="72"/>
        <v>Sep</v>
      </c>
      <c r="C2017" s="74">
        <v>36780</v>
      </c>
      <c r="D2017" s="47">
        <v>15.958333</v>
      </c>
      <c r="E2017" s="47">
        <v>16</v>
      </c>
      <c r="F2017" s="47">
        <v>15.611110999999999</v>
      </c>
      <c r="G2017" s="47">
        <v>15.722222</v>
      </c>
      <c r="H2017" s="73">
        <v>13.638541999999999</v>
      </c>
      <c r="I2017" s="73">
        <v>610200</v>
      </c>
    </row>
    <row r="2018" spans="1:9" x14ac:dyDescent="0.3">
      <c r="A2018" s="72" t="str">
        <f t="shared" si="71"/>
        <v>2000</v>
      </c>
      <c r="B2018" s="72" t="str">
        <f t="shared" si="72"/>
        <v>Sep</v>
      </c>
      <c r="C2018" s="74">
        <v>36781</v>
      </c>
      <c r="D2018" s="47">
        <v>15.694445</v>
      </c>
      <c r="E2018" s="47">
        <v>16.666665999999999</v>
      </c>
      <c r="F2018" s="47">
        <v>15.680555</v>
      </c>
      <c r="G2018" s="47">
        <v>16.055554999999998</v>
      </c>
      <c r="H2018" s="73">
        <v>13.927701000000001</v>
      </c>
      <c r="I2018" s="73">
        <v>309300</v>
      </c>
    </row>
    <row r="2019" spans="1:9" x14ac:dyDescent="0.3">
      <c r="A2019" s="72" t="str">
        <f t="shared" si="71"/>
        <v>2000</v>
      </c>
      <c r="B2019" s="72" t="str">
        <f t="shared" si="72"/>
        <v>Sep</v>
      </c>
      <c r="C2019" s="74">
        <v>36782</v>
      </c>
      <c r="D2019" s="47">
        <v>15.972222</v>
      </c>
      <c r="E2019" s="47">
        <v>16.5</v>
      </c>
      <c r="F2019" s="47">
        <v>15.944445</v>
      </c>
      <c r="G2019" s="47">
        <v>16.277778999999999</v>
      </c>
      <c r="H2019" s="73">
        <v>14.120471</v>
      </c>
      <c r="I2019" s="73">
        <v>186400</v>
      </c>
    </row>
    <row r="2020" spans="1:9" x14ac:dyDescent="0.3">
      <c r="A2020" s="72" t="str">
        <f t="shared" si="71"/>
        <v>2000</v>
      </c>
      <c r="B2020" s="72" t="str">
        <f t="shared" si="72"/>
        <v>Sep</v>
      </c>
      <c r="C2020" s="74">
        <v>36783</v>
      </c>
      <c r="D2020" s="47">
        <v>16.388888999999999</v>
      </c>
      <c r="E2020" s="47">
        <v>16.444445000000002</v>
      </c>
      <c r="F2020" s="47">
        <v>15.75</v>
      </c>
      <c r="G2020" s="47">
        <v>16.333334000000001</v>
      </c>
      <c r="H2020" s="73">
        <v>14.168663</v>
      </c>
      <c r="I2020" s="73">
        <v>131500</v>
      </c>
    </row>
    <row r="2021" spans="1:9" x14ac:dyDescent="0.3">
      <c r="A2021" s="72" t="str">
        <f t="shared" si="71"/>
        <v>2000</v>
      </c>
      <c r="B2021" s="72" t="str">
        <f t="shared" si="72"/>
        <v>Sep</v>
      </c>
      <c r="C2021" s="74">
        <v>36784</v>
      </c>
      <c r="D2021" s="47">
        <v>16.111111000000001</v>
      </c>
      <c r="E2021" s="47">
        <v>16.833334000000001</v>
      </c>
      <c r="F2021" s="47">
        <v>16.111111000000001</v>
      </c>
      <c r="G2021" s="47">
        <v>16.388888999999999</v>
      </c>
      <c r="H2021" s="73">
        <v>14.216856</v>
      </c>
      <c r="I2021" s="73">
        <v>386500</v>
      </c>
    </row>
    <row r="2022" spans="1:9" x14ac:dyDescent="0.3">
      <c r="A2022" s="72" t="str">
        <f t="shared" si="71"/>
        <v>2000</v>
      </c>
      <c r="B2022" s="72" t="str">
        <f t="shared" si="72"/>
        <v>Sep</v>
      </c>
      <c r="C2022" s="74">
        <v>36787</v>
      </c>
      <c r="D2022" s="47">
        <v>16.638888999999999</v>
      </c>
      <c r="E2022" s="47">
        <v>16.722221000000001</v>
      </c>
      <c r="F2022" s="47">
        <v>15.777778</v>
      </c>
      <c r="G2022" s="47">
        <v>15.777778</v>
      </c>
      <c r="H2022" s="73">
        <v>13.686734</v>
      </c>
      <c r="I2022" s="73">
        <v>202000</v>
      </c>
    </row>
    <row r="2023" spans="1:9" x14ac:dyDescent="0.3">
      <c r="A2023" s="72" t="str">
        <f t="shared" si="71"/>
        <v>2000</v>
      </c>
      <c r="B2023" s="72" t="str">
        <f t="shared" si="72"/>
        <v>Sep</v>
      </c>
      <c r="C2023" s="74">
        <v>36788</v>
      </c>
      <c r="D2023" s="47">
        <v>16.055554999999998</v>
      </c>
      <c r="E2023" s="47">
        <v>16.166665999999999</v>
      </c>
      <c r="F2023" s="47">
        <v>15.666667</v>
      </c>
      <c r="G2023" s="47">
        <v>15.833333</v>
      </c>
      <c r="H2023" s="73">
        <v>13.73493</v>
      </c>
      <c r="I2023" s="73">
        <v>635800</v>
      </c>
    </row>
    <row r="2024" spans="1:9" x14ac:dyDescent="0.3">
      <c r="A2024" s="72" t="str">
        <f t="shared" si="71"/>
        <v>2000</v>
      </c>
      <c r="B2024" s="72" t="str">
        <f t="shared" si="72"/>
        <v>Sep</v>
      </c>
      <c r="C2024" s="74">
        <v>36789</v>
      </c>
      <c r="D2024" s="47">
        <v>15.833333</v>
      </c>
      <c r="E2024" s="47">
        <v>16.361111000000001</v>
      </c>
      <c r="F2024" s="47">
        <v>15.722222</v>
      </c>
      <c r="G2024" s="47">
        <v>16.166665999999999</v>
      </c>
      <c r="H2024" s="73">
        <v>14.024082999999999</v>
      </c>
      <c r="I2024" s="73">
        <v>690700</v>
      </c>
    </row>
    <row r="2025" spans="1:9" x14ac:dyDescent="0.3">
      <c r="A2025" s="72" t="str">
        <f t="shared" si="71"/>
        <v>2000</v>
      </c>
      <c r="B2025" s="72" t="str">
        <f t="shared" si="72"/>
        <v>Sep</v>
      </c>
      <c r="C2025" s="74">
        <v>36790</v>
      </c>
      <c r="D2025" s="47">
        <v>16.25</v>
      </c>
      <c r="E2025" s="47">
        <v>16.888888999999999</v>
      </c>
      <c r="F2025" s="47">
        <v>16.166665999999999</v>
      </c>
      <c r="G2025" s="47">
        <v>16.444445000000002</v>
      </c>
      <c r="H2025" s="73">
        <v>14.265046999999999</v>
      </c>
      <c r="I2025" s="73">
        <v>356400</v>
      </c>
    </row>
    <row r="2026" spans="1:9" x14ac:dyDescent="0.3">
      <c r="A2026" s="72" t="str">
        <f t="shared" si="71"/>
        <v>2000</v>
      </c>
      <c r="B2026" s="72" t="str">
        <f t="shared" si="72"/>
        <v>Sep</v>
      </c>
      <c r="C2026" s="74">
        <v>36791</v>
      </c>
      <c r="D2026" s="47">
        <v>16.222221000000001</v>
      </c>
      <c r="E2026" s="47">
        <v>17.222221000000001</v>
      </c>
      <c r="F2026" s="47">
        <v>16.111111000000001</v>
      </c>
      <c r="G2026" s="47">
        <v>17.194445000000002</v>
      </c>
      <c r="H2026" s="73">
        <v>14.915647999999999</v>
      </c>
      <c r="I2026" s="73">
        <v>534600</v>
      </c>
    </row>
    <row r="2027" spans="1:9" x14ac:dyDescent="0.3">
      <c r="A2027" s="72" t="str">
        <f t="shared" si="71"/>
        <v>2000</v>
      </c>
      <c r="B2027" s="72" t="str">
        <f t="shared" si="72"/>
        <v>Sep</v>
      </c>
      <c r="C2027" s="74">
        <v>36794</v>
      </c>
      <c r="D2027" s="47">
        <v>17.236111000000001</v>
      </c>
      <c r="E2027" s="47">
        <v>18.166665999999999</v>
      </c>
      <c r="F2027" s="47">
        <v>17.027778999999999</v>
      </c>
      <c r="G2027" s="47">
        <v>17.972221000000001</v>
      </c>
      <c r="H2027" s="73">
        <v>15.590344</v>
      </c>
      <c r="I2027" s="73">
        <v>1474800</v>
      </c>
    </row>
    <row r="2028" spans="1:9" x14ac:dyDescent="0.3">
      <c r="A2028" s="72" t="str">
        <f t="shared" si="71"/>
        <v>2000</v>
      </c>
      <c r="B2028" s="72" t="str">
        <f t="shared" si="72"/>
        <v>Sep</v>
      </c>
      <c r="C2028" s="74">
        <v>36795</v>
      </c>
      <c r="D2028" s="47">
        <v>18.069445000000002</v>
      </c>
      <c r="E2028" s="47">
        <v>18.111111000000001</v>
      </c>
      <c r="F2028" s="47">
        <v>17.444445000000002</v>
      </c>
      <c r="G2028" s="47">
        <v>17.527778999999999</v>
      </c>
      <c r="H2028" s="73">
        <v>15.204808</v>
      </c>
      <c r="I2028" s="73">
        <v>967000</v>
      </c>
    </row>
    <row r="2029" spans="1:9" x14ac:dyDescent="0.3">
      <c r="A2029" s="72" t="str">
        <f t="shared" si="71"/>
        <v>2000</v>
      </c>
      <c r="B2029" s="72" t="str">
        <f t="shared" si="72"/>
        <v>Sep</v>
      </c>
      <c r="C2029" s="74">
        <v>36796</v>
      </c>
      <c r="D2029" s="47">
        <v>17.569445000000002</v>
      </c>
      <c r="E2029" s="47">
        <v>17.888888999999999</v>
      </c>
      <c r="F2029" s="47">
        <v>17.527778999999999</v>
      </c>
      <c r="G2029" s="47">
        <v>17.583334000000001</v>
      </c>
      <c r="H2029" s="73">
        <v>15.252997000000001</v>
      </c>
      <c r="I2029" s="73">
        <v>379900</v>
      </c>
    </row>
    <row r="2030" spans="1:9" x14ac:dyDescent="0.3">
      <c r="A2030" s="72" t="str">
        <f t="shared" si="71"/>
        <v>2000</v>
      </c>
      <c r="B2030" s="72" t="str">
        <f t="shared" si="72"/>
        <v>Sep</v>
      </c>
      <c r="C2030" s="74">
        <v>36797</v>
      </c>
      <c r="D2030" s="47">
        <v>17.722221000000001</v>
      </c>
      <c r="E2030" s="47">
        <v>18.722221000000001</v>
      </c>
      <c r="F2030" s="47">
        <v>17.694445000000002</v>
      </c>
      <c r="G2030" s="47">
        <v>18.472221000000001</v>
      </c>
      <c r="H2030" s="73">
        <v>16.024082</v>
      </c>
      <c r="I2030" s="73">
        <v>568000</v>
      </c>
    </row>
    <row r="2031" spans="1:9" x14ac:dyDescent="0.3">
      <c r="A2031" s="72" t="str">
        <f t="shared" si="71"/>
        <v>2000</v>
      </c>
      <c r="B2031" s="72" t="str">
        <f t="shared" si="72"/>
        <v>Sep</v>
      </c>
      <c r="C2031" s="74">
        <v>36798</v>
      </c>
      <c r="D2031" s="47">
        <v>18.611111000000001</v>
      </c>
      <c r="E2031" s="47">
        <v>19.25</v>
      </c>
      <c r="F2031" s="47">
        <v>18.444445000000002</v>
      </c>
      <c r="G2031" s="47">
        <v>19.222221000000001</v>
      </c>
      <c r="H2031" s="73">
        <v>16.674681</v>
      </c>
      <c r="I2031" s="73">
        <v>695200</v>
      </c>
    </row>
    <row r="2032" spans="1:9" x14ac:dyDescent="0.3">
      <c r="A2032" s="72" t="str">
        <f t="shared" si="71"/>
        <v>2000</v>
      </c>
      <c r="B2032" s="72" t="str">
        <f t="shared" si="72"/>
        <v>Oct</v>
      </c>
      <c r="C2032" s="74">
        <v>36801</v>
      </c>
      <c r="D2032" s="47">
        <v>19.194445000000002</v>
      </c>
      <c r="E2032" s="47">
        <v>19.5</v>
      </c>
      <c r="F2032" s="47">
        <v>18.833334000000001</v>
      </c>
      <c r="G2032" s="47">
        <v>19.111111000000001</v>
      </c>
      <c r="H2032" s="73">
        <v>16.578299000000001</v>
      </c>
      <c r="I2032" s="73">
        <v>535200</v>
      </c>
    </row>
    <row r="2033" spans="1:9" x14ac:dyDescent="0.3">
      <c r="A2033" s="72" t="str">
        <f t="shared" si="71"/>
        <v>2000</v>
      </c>
      <c r="B2033" s="72" t="str">
        <f t="shared" si="72"/>
        <v>Oct</v>
      </c>
      <c r="C2033" s="74">
        <v>36802</v>
      </c>
      <c r="D2033" s="47">
        <v>19.041665999999999</v>
      </c>
      <c r="E2033" s="47">
        <v>19.333334000000001</v>
      </c>
      <c r="F2033" s="47">
        <v>17.416665999999999</v>
      </c>
      <c r="G2033" s="47">
        <v>17.583334000000001</v>
      </c>
      <c r="H2033" s="73">
        <v>15.252997000000001</v>
      </c>
      <c r="I2033" s="73">
        <v>714700</v>
      </c>
    </row>
    <row r="2034" spans="1:9" x14ac:dyDescent="0.3">
      <c r="A2034" s="72" t="str">
        <f t="shared" si="71"/>
        <v>2000</v>
      </c>
      <c r="B2034" s="72" t="str">
        <f t="shared" si="72"/>
        <v>Oct</v>
      </c>
      <c r="C2034" s="74">
        <v>36803</v>
      </c>
      <c r="D2034" s="47">
        <v>17.777778999999999</v>
      </c>
      <c r="E2034" s="47">
        <v>18.805554999999998</v>
      </c>
      <c r="F2034" s="47">
        <v>17.75</v>
      </c>
      <c r="G2034" s="47">
        <v>18.5</v>
      </c>
      <c r="H2034" s="73">
        <v>16.048172000000001</v>
      </c>
      <c r="I2034" s="73">
        <v>1299300</v>
      </c>
    </row>
    <row r="2035" spans="1:9" x14ac:dyDescent="0.3">
      <c r="A2035" s="72" t="str">
        <f t="shared" si="71"/>
        <v>2000</v>
      </c>
      <c r="B2035" s="72" t="str">
        <f t="shared" si="72"/>
        <v>Oct</v>
      </c>
      <c r="C2035" s="74">
        <v>36804</v>
      </c>
      <c r="D2035" s="47">
        <v>18.611111000000001</v>
      </c>
      <c r="E2035" s="47">
        <v>18.638888999999999</v>
      </c>
      <c r="F2035" s="47">
        <v>17.527778999999999</v>
      </c>
      <c r="G2035" s="47">
        <v>18.611111000000001</v>
      </c>
      <c r="H2035" s="73">
        <v>16.144566000000001</v>
      </c>
      <c r="I2035" s="73">
        <v>647100</v>
      </c>
    </row>
    <row r="2036" spans="1:9" x14ac:dyDescent="0.3">
      <c r="A2036" s="72" t="str">
        <f t="shared" si="71"/>
        <v>2000</v>
      </c>
      <c r="B2036" s="72" t="str">
        <f t="shared" si="72"/>
        <v>Oct</v>
      </c>
      <c r="C2036" s="74">
        <v>36805</v>
      </c>
      <c r="D2036" s="47">
        <v>18.638888999999999</v>
      </c>
      <c r="E2036" s="47">
        <v>19.138888999999999</v>
      </c>
      <c r="F2036" s="47">
        <v>17.333334000000001</v>
      </c>
      <c r="G2036" s="47">
        <v>17.833334000000001</v>
      </c>
      <c r="H2036" s="73">
        <v>15.469866</v>
      </c>
      <c r="I2036" s="73">
        <v>814000</v>
      </c>
    </row>
    <row r="2037" spans="1:9" x14ac:dyDescent="0.3">
      <c r="A2037" s="72" t="str">
        <f t="shared" si="71"/>
        <v>2000</v>
      </c>
      <c r="B2037" s="72" t="str">
        <f t="shared" si="72"/>
        <v>Oct</v>
      </c>
      <c r="C2037" s="74">
        <v>36808</v>
      </c>
      <c r="D2037" s="47">
        <v>18.027778999999999</v>
      </c>
      <c r="E2037" s="47">
        <v>18.611111000000001</v>
      </c>
      <c r="F2037" s="47">
        <v>17.944445000000002</v>
      </c>
      <c r="G2037" s="47">
        <v>18.166665999999999</v>
      </c>
      <c r="H2037" s="73">
        <v>15.759027</v>
      </c>
      <c r="I2037" s="73">
        <v>378000</v>
      </c>
    </row>
    <row r="2038" spans="1:9" x14ac:dyDescent="0.3">
      <c r="A2038" s="72" t="str">
        <f t="shared" si="71"/>
        <v>2000</v>
      </c>
      <c r="B2038" s="72" t="str">
        <f t="shared" si="72"/>
        <v>Oct</v>
      </c>
      <c r="C2038" s="74">
        <v>36809</v>
      </c>
      <c r="D2038" s="47">
        <v>18.041665999999999</v>
      </c>
      <c r="E2038" s="47">
        <v>18.638888999999999</v>
      </c>
      <c r="F2038" s="47">
        <v>18.027778999999999</v>
      </c>
      <c r="G2038" s="47">
        <v>18.388888999999999</v>
      </c>
      <c r="H2038" s="73">
        <v>15.951789</v>
      </c>
      <c r="I2038" s="73">
        <v>963400</v>
      </c>
    </row>
    <row r="2039" spans="1:9" x14ac:dyDescent="0.3">
      <c r="A2039" s="72" t="str">
        <f t="shared" si="71"/>
        <v>2000</v>
      </c>
      <c r="B2039" s="72" t="str">
        <f t="shared" si="72"/>
        <v>Oct</v>
      </c>
      <c r="C2039" s="74">
        <v>36810</v>
      </c>
      <c r="D2039" s="47">
        <v>18.277778999999999</v>
      </c>
      <c r="E2039" s="47">
        <v>18.611111000000001</v>
      </c>
      <c r="F2039" s="47">
        <v>17.555554999999998</v>
      </c>
      <c r="G2039" s="47">
        <v>17.833334000000001</v>
      </c>
      <c r="H2039" s="73">
        <v>15.469866</v>
      </c>
      <c r="I2039" s="73">
        <v>486900</v>
      </c>
    </row>
    <row r="2040" spans="1:9" x14ac:dyDescent="0.3">
      <c r="A2040" s="72" t="str">
        <f t="shared" si="71"/>
        <v>2000</v>
      </c>
      <c r="B2040" s="72" t="str">
        <f t="shared" si="72"/>
        <v>Oct</v>
      </c>
      <c r="C2040" s="74">
        <v>36811</v>
      </c>
      <c r="D2040" s="47">
        <v>17.833334000000001</v>
      </c>
      <c r="E2040" s="47">
        <v>18.083334000000001</v>
      </c>
      <c r="F2040" s="47">
        <v>16.194445000000002</v>
      </c>
      <c r="G2040" s="47">
        <v>16.222221000000001</v>
      </c>
      <c r="H2040" s="73">
        <v>14.072274</v>
      </c>
      <c r="I2040" s="73">
        <v>926700</v>
      </c>
    </row>
    <row r="2041" spans="1:9" x14ac:dyDescent="0.3">
      <c r="A2041" s="72" t="str">
        <f t="shared" si="71"/>
        <v>2000</v>
      </c>
      <c r="B2041" s="72" t="str">
        <f t="shared" si="72"/>
        <v>Oct</v>
      </c>
      <c r="C2041" s="74">
        <v>36812</v>
      </c>
      <c r="D2041" s="47">
        <v>16.208334000000001</v>
      </c>
      <c r="E2041" s="47">
        <v>17.527778999999999</v>
      </c>
      <c r="F2041" s="47">
        <v>16.111111000000001</v>
      </c>
      <c r="G2041" s="47">
        <v>17.333334000000001</v>
      </c>
      <c r="H2041" s="73">
        <v>15.036133</v>
      </c>
      <c r="I2041" s="73">
        <v>735900</v>
      </c>
    </row>
    <row r="2042" spans="1:9" x14ac:dyDescent="0.3">
      <c r="A2042" s="72" t="str">
        <f t="shared" si="71"/>
        <v>2000</v>
      </c>
      <c r="B2042" s="72" t="str">
        <f t="shared" si="72"/>
        <v>Oct</v>
      </c>
      <c r="C2042" s="74">
        <v>36815</v>
      </c>
      <c r="D2042" s="47">
        <v>17.291665999999999</v>
      </c>
      <c r="E2042" s="47">
        <v>17.555554999999998</v>
      </c>
      <c r="F2042" s="47">
        <v>16.611111000000001</v>
      </c>
      <c r="G2042" s="47">
        <v>17.222221000000001</v>
      </c>
      <c r="H2042" s="73">
        <v>14.939749000000001</v>
      </c>
      <c r="I2042" s="73">
        <v>456700</v>
      </c>
    </row>
    <row r="2043" spans="1:9" x14ac:dyDescent="0.3">
      <c r="A2043" s="72" t="str">
        <f t="shared" si="71"/>
        <v>2000</v>
      </c>
      <c r="B2043" s="72" t="str">
        <f t="shared" si="72"/>
        <v>Oct</v>
      </c>
      <c r="C2043" s="74">
        <v>36816</v>
      </c>
      <c r="D2043" s="47">
        <v>17.25</v>
      </c>
      <c r="E2043" s="47">
        <v>17.361111000000001</v>
      </c>
      <c r="F2043" s="47">
        <v>16.055554999999998</v>
      </c>
      <c r="G2043" s="47">
        <v>16.777778999999999</v>
      </c>
      <c r="H2043" s="73">
        <v>14.554205</v>
      </c>
      <c r="I2043" s="73">
        <v>593100</v>
      </c>
    </row>
    <row r="2044" spans="1:9" x14ac:dyDescent="0.3">
      <c r="A2044" s="72" t="str">
        <f t="shared" si="71"/>
        <v>2000</v>
      </c>
      <c r="B2044" s="72" t="str">
        <f t="shared" si="72"/>
        <v>Oct</v>
      </c>
      <c r="C2044" s="74">
        <v>36817</v>
      </c>
      <c r="D2044" s="47">
        <v>16.555554999999998</v>
      </c>
      <c r="E2044" s="47">
        <v>17.166665999999999</v>
      </c>
      <c r="F2044" s="47">
        <v>16.388888999999999</v>
      </c>
      <c r="G2044" s="47">
        <v>16.861111000000001</v>
      </c>
      <c r="H2044" s="73">
        <v>14.626492000000001</v>
      </c>
      <c r="I2044" s="73">
        <v>309300</v>
      </c>
    </row>
    <row r="2045" spans="1:9" x14ac:dyDescent="0.3">
      <c r="A2045" s="72" t="str">
        <f t="shared" si="71"/>
        <v>2000</v>
      </c>
      <c r="B2045" s="72" t="str">
        <f t="shared" si="72"/>
        <v>Oct</v>
      </c>
      <c r="C2045" s="74">
        <v>36818</v>
      </c>
      <c r="D2045" s="47">
        <v>16.930554999999998</v>
      </c>
      <c r="E2045" s="47">
        <v>17.138888999999999</v>
      </c>
      <c r="F2045" s="47">
        <v>16.722221000000001</v>
      </c>
      <c r="G2045" s="47">
        <v>17.111111000000001</v>
      </c>
      <c r="H2045" s="73">
        <v>14.843363999999999</v>
      </c>
      <c r="I2045" s="73">
        <v>243600</v>
      </c>
    </row>
    <row r="2046" spans="1:9" x14ac:dyDescent="0.3">
      <c r="A2046" s="72" t="str">
        <f t="shared" si="71"/>
        <v>2000</v>
      </c>
      <c r="B2046" s="72" t="str">
        <f t="shared" si="72"/>
        <v>Oct</v>
      </c>
      <c r="C2046" s="74">
        <v>36819</v>
      </c>
      <c r="D2046" s="47">
        <v>17.111111000000001</v>
      </c>
      <c r="E2046" s="47">
        <v>17.833334000000001</v>
      </c>
      <c r="F2046" s="47">
        <v>17.083334000000001</v>
      </c>
      <c r="G2046" s="47">
        <v>17.777778999999999</v>
      </c>
      <c r="H2046" s="73">
        <v>15.421670000000001</v>
      </c>
      <c r="I2046" s="73">
        <v>427500</v>
      </c>
    </row>
    <row r="2047" spans="1:9" x14ac:dyDescent="0.3">
      <c r="A2047" s="72" t="str">
        <f t="shared" si="71"/>
        <v>2000</v>
      </c>
      <c r="B2047" s="72" t="str">
        <f t="shared" si="72"/>
        <v>Oct</v>
      </c>
      <c r="C2047" s="74">
        <v>36822</v>
      </c>
      <c r="D2047" s="47">
        <v>17.861111000000001</v>
      </c>
      <c r="E2047" s="47">
        <v>18.722221000000001</v>
      </c>
      <c r="F2047" s="47">
        <v>17.722221000000001</v>
      </c>
      <c r="G2047" s="47">
        <v>18.722221000000001</v>
      </c>
      <c r="H2047" s="73">
        <v>16.240947999999999</v>
      </c>
      <c r="I2047" s="73">
        <v>505300</v>
      </c>
    </row>
    <row r="2048" spans="1:9" x14ac:dyDescent="0.3">
      <c r="A2048" s="72" t="str">
        <f t="shared" si="71"/>
        <v>2000</v>
      </c>
      <c r="B2048" s="72" t="str">
        <f t="shared" si="72"/>
        <v>Oct</v>
      </c>
      <c r="C2048" s="74">
        <v>36823</v>
      </c>
      <c r="D2048" s="47">
        <v>18.722221000000001</v>
      </c>
      <c r="E2048" s="47">
        <v>19.333334000000001</v>
      </c>
      <c r="F2048" s="47">
        <v>18.555554999999998</v>
      </c>
      <c r="G2048" s="47">
        <v>18.722221000000001</v>
      </c>
      <c r="H2048" s="73">
        <v>16.240947999999999</v>
      </c>
      <c r="I2048" s="73">
        <v>932500</v>
      </c>
    </row>
    <row r="2049" spans="1:9" x14ac:dyDescent="0.3">
      <c r="A2049" s="72" t="str">
        <f t="shared" si="71"/>
        <v>2000</v>
      </c>
      <c r="B2049" s="72" t="str">
        <f t="shared" si="72"/>
        <v>Oct</v>
      </c>
      <c r="C2049" s="74">
        <v>36824</v>
      </c>
      <c r="D2049" s="47">
        <v>18.451388999999999</v>
      </c>
      <c r="E2049" s="47">
        <v>18.861111000000001</v>
      </c>
      <c r="F2049" s="47">
        <v>18.388888999999999</v>
      </c>
      <c r="G2049" s="47">
        <v>18.722221000000001</v>
      </c>
      <c r="H2049" s="73">
        <v>16.240947999999999</v>
      </c>
      <c r="I2049" s="73">
        <v>418200</v>
      </c>
    </row>
    <row r="2050" spans="1:9" x14ac:dyDescent="0.3">
      <c r="A2050" s="72" t="str">
        <f t="shared" si="71"/>
        <v>2000</v>
      </c>
      <c r="B2050" s="72" t="str">
        <f t="shared" si="72"/>
        <v>Oct</v>
      </c>
      <c r="C2050" s="74">
        <v>36825</v>
      </c>
      <c r="D2050" s="47">
        <v>18.666665999999999</v>
      </c>
      <c r="E2050" s="47">
        <v>19.166665999999999</v>
      </c>
      <c r="F2050" s="47">
        <v>17.166665999999999</v>
      </c>
      <c r="G2050" s="47">
        <v>18.527778999999999</v>
      </c>
      <c r="H2050" s="73">
        <v>16.072272999999999</v>
      </c>
      <c r="I2050" s="73">
        <v>626800</v>
      </c>
    </row>
    <row r="2051" spans="1:9" x14ac:dyDescent="0.3">
      <c r="A2051" s="72" t="str">
        <f t="shared" ref="A2051:A2114" si="73">TEXT(C2051,"YYYY")</f>
        <v>2000</v>
      </c>
      <c r="B2051" s="72" t="str">
        <f t="shared" ref="B2051:B2114" si="74">TEXT(C2051,"MMM")</f>
        <v>Oct</v>
      </c>
      <c r="C2051" s="74">
        <v>36826</v>
      </c>
      <c r="D2051" s="47">
        <v>19.076388999999999</v>
      </c>
      <c r="E2051" s="47">
        <v>19.381945000000002</v>
      </c>
      <c r="F2051" s="47">
        <v>18.444445000000002</v>
      </c>
      <c r="G2051" s="47">
        <v>19.361111000000001</v>
      </c>
      <c r="H2051" s="73">
        <v>16.795169999999999</v>
      </c>
      <c r="I2051" s="73">
        <v>471700</v>
      </c>
    </row>
    <row r="2052" spans="1:9" x14ac:dyDescent="0.3">
      <c r="A2052" s="72" t="str">
        <f t="shared" si="73"/>
        <v>2000</v>
      </c>
      <c r="B2052" s="72" t="str">
        <f t="shared" si="74"/>
        <v>Oct</v>
      </c>
      <c r="C2052" s="74">
        <v>36829</v>
      </c>
      <c r="D2052" s="47">
        <v>19.486111000000001</v>
      </c>
      <c r="E2052" s="47">
        <v>20.055554999999998</v>
      </c>
      <c r="F2052" s="47">
        <v>18.805554999999998</v>
      </c>
      <c r="G2052" s="47">
        <v>19.666665999999999</v>
      </c>
      <c r="H2052" s="73">
        <v>17.060224999999999</v>
      </c>
      <c r="I2052" s="73">
        <v>514900</v>
      </c>
    </row>
    <row r="2053" spans="1:9" x14ac:dyDescent="0.3">
      <c r="A2053" s="72" t="str">
        <f t="shared" si="73"/>
        <v>2000</v>
      </c>
      <c r="B2053" s="72" t="str">
        <f t="shared" si="74"/>
        <v>Oct</v>
      </c>
      <c r="C2053" s="74">
        <v>36830</v>
      </c>
      <c r="D2053" s="47">
        <v>19.75</v>
      </c>
      <c r="E2053" s="47">
        <v>19.777778999999999</v>
      </c>
      <c r="F2053" s="47">
        <v>19.222221000000001</v>
      </c>
      <c r="G2053" s="47">
        <v>19.694445000000002</v>
      </c>
      <c r="H2053" s="73">
        <v>17.084318</v>
      </c>
      <c r="I2053" s="73">
        <v>710700</v>
      </c>
    </row>
    <row r="2054" spans="1:9" x14ac:dyDescent="0.3">
      <c r="A2054" s="72" t="str">
        <f t="shared" si="73"/>
        <v>2000</v>
      </c>
      <c r="B2054" s="72" t="str">
        <f t="shared" si="74"/>
        <v>Nov</v>
      </c>
      <c r="C2054" s="74">
        <v>36831</v>
      </c>
      <c r="D2054" s="47">
        <v>19.722221000000001</v>
      </c>
      <c r="E2054" s="47">
        <v>19.722221000000001</v>
      </c>
      <c r="F2054" s="47">
        <v>19.361111000000001</v>
      </c>
      <c r="G2054" s="47">
        <v>19.361111000000001</v>
      </c>
      <c r="H2054" s="73">
        <v>16.795169999999999</v>
      </c>
      <c r="I2054" s="73">
        <v>945900</v>
      </c>
    </row>
    <row r="2055" spans="1:9" x14ac:dyDescent="0.3">
      <c r="A2055" s="72" t="str">
        <f t="shared" si="73"/>
        <v>2000</v>
      </c>
      <c r="B2055" s="72" t="str">
        <f t="shared" si="74"/>
        <v>Nov</v>
      </c>
      <c r="C2055" s="74">
        <v>36832</v>
      </c>
      <c r="D2055" s="47">
        <v>19.5</v>
      </c>
      <c r="E2055" s="47">
        <v>20.055554999999998</v>
      </c>
      <c r="F2055" s="47">
        <v>19.388888999999999</v>
      </c>
      <c r="G2055" s="47">
        <v>19.916665999999999</v>
      </c>
      <c r="H2055" s="73">
        <v>17.277083999999999</v>
      </c>
      <c r="I2055" s="73">
        <v>1074300</v>
      </c>
    </row>
    <row r="2056" spans="1:9" x14ac:dyDescent="0.3">
      <c r="A2056" s="72" t="str">
        <f t="shared" si="73"/>
        <v>2000</v>
      </c>
      <c r="B2056" s="72" t="str">
        <f t="shared" si="74"/>
        <v>Nov</v>
      </c>
      <c r="C2056" s="74">
        <v>36833</v>
      </c>
      <c r="D2056" s="47">
        <v>20.152778999999999</v>
      </c>
      <c r="E2056" s="47">
        <v>21.527778999999999</v>
      </c>
      <c r="F2056" s="47">
        <v>19.333334000000001</v>
      </c>
      <c r="G2056" s="47">
        <v>19.805554999999998</v>
      </c>
      <c r="H2056" s="73">
        <v>17.180702</v>
      </c>
      <c r="I2056" s="73">
        <v>1894600</v>
      </c>
    </row>
    <row r="2057" spans="1:9" x14ac:dyDescent="0.3">
      <c r="A2057" s="72" t="str">
        <f t="shared" si="73"/>
        <v>2000</v>
      </c>
      <c r="B2057" s="72" t="str">
        <f t="shared" si="74"/>
        <v>Nov</v>
      </c>
      <c r="C2057" s="74">
        <v>36836</v>
      </c>
      <c r="D2057" s="47">
        <v>19.888888999999999</v>
      </c>
      <c r="E2057" s="47">
        <v>20.444445000000002</v>
      </c>
      <c r="F2057" s="47">
        <v>19.861111000000001</v>
      </c>
      <c r="G2057" s="47">
        <v>20.222221000000001</v>
      </c>
      <c r="H2057" s="73">
        <v>17.542147</v>
      </c>
      <c r="I2057" s="73">
        <v>640500</v>
      </c>
    </row>
    <row r="2058" spans="1:9" x14ac:dyDescent="0.3">
      <c r="A2058" s="72" t="str">
        <f t="shared" si="73"/>
        <v>2000</v>
      </c>
      <c r="B2058" s="72" t="str">
        <f t="shared" si="74"/>
        <v>Nov</v>
      </c>
      <c r="C2058" s="74">
        <v>36837</v>
      </c>
      <c r="D2058" s="47">
        <v>20.326388999999999</v>
      </c>
      <c r="E2058" s="47">
        <v>20.444445000000002</v>
      </c>
      <c r="F2058" s="47">
        <v>20.083334000000001</v>
      </c>
      <c r="G2058" s="47">
        <v>20.333334000000001</v>
      </c>
      <c r="H2058" s="73">
        <v>17.638538</v>
      </c>
      <c r="I2058" s="73">
        <v>391600</v>
      </c>
    </row>
    <row r="2059" spans="1:9" x14ac:dyDescent="0.3">
      <c r="A2059" s="72" t="str">
        <f t="shared" si="73"/>
        <v>2000</v>
      </c>
      <c r="B2059" s="72" t="str">
        <f t="shared" si="74"/>
        <v>Nov</v>
      </c>
      <c r="C2059" s="74">
        <v>36838</v>
      </c>
      <c r="D2059" s="47">
        <v>20.430554999999998</v>
      </c>
      <c r="E2059" s="47">
        <v>20.666665999999999</v>
      </c>
      <c r="F2059" s="47">
        <v>19.944445000000002</v>
      </c>
      <c r="G2059" s="47">
        <v>20.5</v>
      </c>
      <c r="H2059" s="73">
        <v>17.783121000000001</v>
      </c>
      <c r="I2059" s="73">
        <v>343900</v>
      </c>
    </row>
    <row r="2060" spans="1:9" x14ac:dyDescent="0.3">
      <c r="A2060" s="72" t="str">
        <f t="shared" si="73"/>
        <v>2000</v>
      </c>
      <c r="B2060" s="72" t="str">
        <f t="shared" si="74"/>
        <v>Nov</v>
      </c>
      <c r="C2060" s="74">
        <v>36839</v>
      </c>
      <c r="D2060" s="47">
        <v>20.444445000000002</v>
      </c>
      <c r="E2060" s="47">
        <v>20.472221000000001</v>
      </c>
      <c r="F2060" s="47">
        <v>19.555554999999998</v>
      </c>
      <c r="G2060" s="47">
        <v>20.111111000000001</v>
      </c>
      <c r="H2060" s="73">
        <v>17.445765999999999</v>
      </c>
      <c r="I2060" s="73">
        <v>426300</v>
      </c>
    </row>
    <row r="2061" spans="1:9" x14ac:dyDescent="0.3">
      <c r="A2061" s="72" t="str">
        <f t="shared" si="73"/>
        <v>2000</v>
      </c>
      <c r="B2061" s="72" t="str">
        <f t="shared" si="74"/>
        <v>Nov</v>
      </c>
      <c r="C2061" s="74">
        <v>36840</v>
      </c>
      <c r="D2061" s="47">
        <v>19.944445000000002</v>
      </c>
      <c r="E2061" s="47">
        <v>20.527778999999999</v>
      </c>
      <c r="F2061" s="47">
        <v>19.944445000000002</v>
      </c>
      <c r="G2061" s="47">
        <v>19.944445000000002</v>
      </c>
      <c r="H2061" s="73">
        <v>17.301193000000001</v>
      </c>
      <c r="I2061" s="73">
        <v>212500</v>
      </c>
    </row>
    <row r="2062" spans="1:9" x14ac:dyDescent="0.3">
      <c r="A2062" s="72" t="str">
        <f t="shared" si="73"/>
        <v>2000</v>
      </c>
      <c r="B2062" s="72" t="str">
        <f t="shared" si="74"/>
        <v>Nov</v>
      </c>
      <c r="C2062" s="74">
        <v>36843</v>
      </c>
      <c r="D2062" s="47">
        <v>20.013888999999999</v>
      </c>
      <c r="E2062" s="47">
        <v>20.333334000000001</v>
      </c>
      <c r="F2062" s="47">
        <v>19.694445000000002</v>
      </c>
      <c r="G2062" s="47">
        <v>20.277778999999999</v>
      </c>
      <c r="H2062" s="73">
        <v>17.590343000000001</v>
      </c>
      <c r="I2062" s="73">
        <v>644800</v>
      </c>
    </row>
    <row r="2063" spans="1:9" x14ac:dyDescent="0.3">
      <c r="A2063" s="72" t="str">
        <f t="shared" si="73"/>
        <v>2000</v>
      </c>
      <c r="B2063" s="72" t="str">
        <f t="shared" si="74"/>
        <v>Nov</v>
      </c>
      <c r="C2063" s="74">
        <v>36844</v>
      </c>
      <c r="D2063" s="47">
        <v>20.333334000000001</v>
      </c>
      <c r="E2063" s="47">
        <v>20.75</v>
      </c>
      <c r="F2063" s="47">
        <v>20.222221000000001</v>
      </c>
      <c r="G2063" s="47">
        <v>20.416665999999999</v>
      </c>
      <c r="H2063" s="73">
        <v>17.710829</v>
      </c>
      <c r="I2063" s="73">
        <v>887500</v>
      </c>
    </row>
    <row r="2064" spans="1:9" x14ac:dyDescent="0.3">
      <c r="A2064" s="72" t="str">
        <f t="shared" si="73"/>
        <v>2000</v>
      </c>
      <c r="B2064" s="72" t="str">
        <f t="shared" si="74"/>
        <v>Nov</v>
      </c>
      <c r="C2064" s="74">
        <v>36845</v>
      </c>
      <c r="D2064" s="47">
        <v>20.527778999999999</v>
      </c>
      <c r="E2064" s="47">
        <v>21.361111000000001</v>
      </c>
      <c r="F2064" s="47">
        <v>20.333334000000001</v>
      </c>
      <c r="G2064" s="47">
        <v>21.361111000000001</v>
      </c>
      <c r="H2064" s="73">
        <v>18.530104000000001</v>
      </c>
      <c r="I2064" s="73">
        <v>638100</v>
      </c>
    </row>
    <row r="2065" spans="1:9" x14ac:dyDescent="0.3">
      <c r="A2065" s="72" t="str">
        <f t="shared" si="73"/>
        <v>2000</v>
      </c>
      <c r="B2065" s="72" t="str">
        <f t="shared" si="74"/>
        <v>Nov</v>
      </c>
      <c r="C2065" s="74">
        <v>36846</v>
      </c>
      <c r="D2065" s="47">
        <v>21.388888999999999</v>
      </c>
      <c r="E2065" s="47">
        <v>21.416665999999999</v>
      </c>
      <c r="F2065" s="47">
        <v>20.5</v>
      </c>
      <c r="G2065" s="47">
        <v>20.583334000000001</v>
      </c>
      <c r="H2065" s="73">
        <v>17.855404</v>
      </c>
      <c r="I2065" s="73">
        <v>230400</v>
      </c>
    </row>
    <row r="2066" spans="1:9" x14ac:dyDescent="0.3">
      <c r="A2066" s="72" t="str">
        <f t="shared" si="73"/>
        <v>2000</v>
      </c>
      <c r="B2066" s="72" t="str">
        <f t="shared" si="74"/>
        <v>Nov</v>
      </c>
      <c r="C2066" s="74">
        <v>36847</v>
      </c>
      <c r="D2066" s="47">
        <v>20.722221000000001</v>
      </c>
      <c r="E2066" s="47">
        <v>20.888888999999999</v>
      </c>
      <c r="F2066" s="47">
        <v>20.388888999999999</v>
      </c>
      <c r="G2066" s="47">
        <v>20.833334000000001</v>
      </c>
      <c r="H2066" s="73">
        <v>18.072275000000001</v>
      </c>
      <c r="I2066" s="73">
        <v>279400</v>
      </c>
    </row>
    <row r="2067" spans="1:9" x14ac:dyDescent="0.3">
      <c r="A2067" s="72" t="str">
        <f t="shared" si="73"/>
        <v>2000</v>
      </c>
      <c r="B2067" s="72" t="str">
        <f t="shared" si="74"/>
        <v>Nov</v>
      </c>
      <c r="C2067" s="74">
        <v>36850</v>
      </c>
      <c r="D2067" s="47">
        <v>20.833334000000001</v>
      </c>
      <c r="E2067" s="47">
        <v>20.861111000000001</v>
      </c>
      <c r="F2067" s="47">
        <v>19.888888999999999</v>
      </c>
      <c r="G2067" s="47">
        <v>19.944445000000002</v>
      </c>
      <c r="H2067" s="73">
        <v>17.301193000000001</v>
      </c>
      <c r="I2067" s="73">
        <v>311100</v>
      </c>
    </row>
    <row r="2068" spans="1:9" x14ac:dyDescent="0.3">
      <c r="A2068" s="72" t="str">
        <f t="shared" si="73"/>
        <v>2000</v>
      </c>
      <c r="B2068" s="72" t="str">
        <f t="shared" si="74"/>
        <v>Nov</v>
      </c>
      <c r="C2068" s="74">
        <v>36851</v>
      </c>
      <c r="D2068" s="47">
        <v>19.888888999999999</v>
      </c>
      <c r="E2068" s="47">
        <v>20.055554999999998</v>
      </c>
      <c r="F2068" s="47">
        <v>19.555554999999998</v>
      </c>
      <c r="G2068" s="47">
        <v>19.75</v>
      </c>
      <c r="H2068" s="73">
        <v>17.132515000000001</v>
      </c>
      <c r="I2068" s="73">
        <v>254800</v>
      </c>
    </row>
    <row r="2069" spans="1:9" x14ac:dyDescent="0.3">
      <c r="A2069" s="72" t="str">
        <f t="shared" si="73"/>
        <v>2000</v>
      </c>
      <c r="B2069" s="72" t="str">
        <f t="shared" si="74"/>
        <v>Nov</v>
      </c>
      <c r="C2069" s="74">
        <v>36852</v>
      </c>
      <c r="D2069" s="47">
        <v>19.777778999999999</v>
      </c>
      <c r="E2069" s="47">
        <v>19.777778999999999</v>
      </c>
      <c r="F2069" s="47">
        <v>18.888888999999999</v>
      </c>
      <c r="G2069" s="47">
        <v>19.027778999999999</v>
      </c>
      <c r="H2069" s="73">
        <v>16.506005999999999</v>
      </c>
      <c r="I2069" s="73">
        <v>655300</v>
      </c>
    </row>
    <row r="2070" spans="1:9" x14ac:dyDescent="0.3">
      <c r="A2070" s="72" t="str">
        <f t="shared" si="73"/>
        <v>2000</v>
      </c>
      <c r="B2070" s="72" t="str">
        <f t="shared" si="74"/>
        <v>Nov</v>
      </c>
      <c r="C2070" s="74">
        <v>36854</v>
      </c>
      <c r="D2070" s="47">
        <v>19</v>
      </c>
      <c r="E2070" s="47">
        <v>19.611111000000001</v>
      </c>
      <c r="F2070" s="47">
        <v>19</v>
      </c>
      <c r="G2070" s="47">
        <v>19.583334000000001</v>
      </c>
      <c r="H2070" s="73">
        <v>16.987939999999998</v>
      </c>
      <c r="I2070" s="73">
        <v>509400</v>
      </c>
    </row>
    <row r="2071" spans="1:9" x14ac:dyDescent="0.3">
      <c r="A2071" s="72" t="str">
        <f t="shared" si="73"/>
        <v>2000</v>
      </c>
      <c r="B2071" s="72" t="str">
        <f t="shared" si="74"/>
        <v>Nov</v>
      </c>
      <c r="C2071" s="74">
        <v>36857</v>
      </c>
      <c r="D2071" s="47">
        <v>19.791665999999999</v>
      </c>
      <c r="E2071" s="47">
        <v>19.833334000000001</v>
      </c>
      <c r="F2071" s="47">
        <v>18</v>
      </c>
      <c r="G2071" s="47">
        <v>18.555554999999998</v>
      </c>
      <c r="H2071" s="73">
        <v>16.096373</v>
      </c>
      <c r="I2071" s="73">
        <v>561600</v>
      </c>
    </row>
    <row r="2072" spans="1:9" x14ac:dyDescent="0.3">
      <c r="A2072" s="72" t="str">
        <f t="shared" si="73"/>
        <v>2000</v>
      </c>
      <c r="B2072" s="72" t="str">
        <f t="shared" si="74"/>
        <v>Nov</v>
      </c>
      <c r="C2072" s="74">
        <v>36858</v>
      </c>
      <c r="D2072" s="47">
        <v>18.590278999999999</v>
      </c>
      <c r="E2072" s="47">
        <v>19.027778999999999</v>
      </c>
      <c r="F2072" s="47">
        <v>18.416665999999999</v>
      </c>
      <c r="G2072" s="47">
        <v>18.972221000000001</v>
      </c>
      <c r="H2072" s="73">
        <v>16.457816999999999</v>
      </c>
      <c r="I2072" s="73">
        <v>483300</v>
      </c>
    </row>
    <row r="2073" spans="1:9" x14ac:dyDescent="0.3">
      <c r="A2073" s="72" t="str">
        <f t="shared" si="73"/>
        <v>2000</v>
      </c>
      <c r="B2073" s="72" t="str">
        <f t="shared" si="74"/>
        <v>Nov</v>
      </c>
      <c r="C2073" s="74">
        <v>36859</v>
      </c>
      <c r="D2073" s="47">
        <v>19</v>
      </c>
      <c r="E2073" s="47">
        <v>19.666665999999999</v>
      </c>
      <c r="F2073" s="47">
        <v>18.972221000000001</v>
      </c>
      <c r="G2073" s="47">
        <v>19.472221000000001</v>
      </c>
      <c r="H2073" s="73">
        <v>16.891558</v>
      </c>
      <c r="I2073" s="73">
        <v>1013100</v>
      </c>
    </row>
    <row r="2074" spans="1:9" x14ac:dyDescent="0.3">
      <c r="A2074" s="72" t="str">
        <f t="shared" si="73"/>
        <v>2000</v>
      </c>
      <c r="B2074" s="72" t="str">
        <f t="shared" si="74"/>
        <v>Nov</v>
      </c>
      <c r="C2074" s="74">
        <v>36860</v>
      </c>
      <c r="D2074" s="47">
        <v>19.319445000000002</v>
      </c>
      <c r="E2074" s="47">
        <v>19.555554999999998</v>
      </c>
      <c r="F2074" s="47">
        <v>19.166665999999999</v>
      </c>
      <c r="G2074" s="47">
        <v>19.25</v>
      </c>
      <c r="H2074" s="73">
        <v>16.698784</v>
      </c>
      <c r="I2074" s="73">
        <v>357900</v>
      </c>
    </row>
    <row r="2075" spans="1:9" x14ac:dyDescent="0.3">
      <c r="A2075" s="72" t="str">
        <f t="shared" si="73"/>
        <v>2000</v>
      </c>
      <c r="B2075" s="72" t="str">
        <f t="shared" si="74"/>
        <v>Dec</v>
      </c>
      <c r="C2075" s="74">
        <v>36861</v>
      </c>
      <c r="D2075" s="47">
        <v>19.166665999999999</v>
      </c>
      <c r="E2075" s="47">
        <v>20.416665999999999</v>
      </c>
      <c r="F2075" s="47">
        <v>19.138888999999999</v>
      </c>
      <c r="G2075" s="47">
        <v>19.75</v>
      </c>
      <c r="H2075" s="73">
        <v>17.132515000000001</v>
      </c>
      <c r="I2075" s="73">
        <v>522400</v>
      </c>
    </row>
    <row r="2076" spans="1:9" x14ac:dyDescent="0.3">
      <c r="A2076" s="72" t="str">
        <f t="shared" si="73"/>
        <v>2000</v>
      </c>
      <c r="B2076" s="72" t="str">
        <f t="shared" si="74"/>
        <v>Dec</v>
      </c>
      <c r="C2076" s="74">
        <v>36864</v>
      </c>
      <c r="D2076" s="47">
        <v>19.888888999999999</v>
      </c>
      <c r="E2076" s="47">
        <v>20.277778999999999</v>
      </c>
      <c r="F2076" s="47">
        <v>19.638888999999999</v>
      </c>
      <c r="G2076" s="47">
        <v>20.083334000000001</v>
      </c>
      <c r="H2076" s="73">
        <v>17.421671</v>
      </c>
      <c r="I2076" s="73">
        <v>401400</v>
      </c>
    </row>
    <row r="2077" spans="1:9" x14ac:dyDescent="0.3">
      <c r="A2077" s="72" t="str">
        <f t="shared" si="73"/>
        <v>2000</v>
      </c>
      <c r="B2077" s="72" t="str">
        <f t="shared" si="74"/>
        <v>Dec</v>
      </c>
      <c r="C2077" s="74">
        <v>36865</v>
      </c>
      <c r="D2077" s="47">
        <v>20.4375</v>
      </c>
      <c r="E2077" s="47">
        <v>20.472221000000001</v>
      </c>
      <c r="F2077" s="47">
        <v>20.166665999999999</v>
      </c>
      <c r="G2077" s="47">
        <v>20.416665999999999</v>
      </c>
      <c r="H2077" s="73">
        <v>17.710829</v>
      </c>
      <c r="I2077" s="73">
        <v>802800</v>
      </c>
    </row>
    <row r="2078" spans="1:9" x14ac:dyDescent="0.3">
      <c r="A2078" s="72" t="str">
        <f t="shared" si="73"/>
        <v>2000</v>
      </c>
      <c r="B2078" s="72" t="str">
        <f t="shared" si="74"/>
        <v>Dec</v>
      </c>
      <c r="C2078" s="74">
        <v>36866</v>
      </c>
      <c r="D2078" s="47">
        <v>20.111111000000001</v>
      </c>
      <c r="E2078" s="47">
        <v>20.388888999999999</v>
      </c>
      <c r="F2078" s="47">
        <v>19.083334000000001</v>
      </c>
      <c r="G2078" s="47">
        <v>19.333334000000001</v>
      </c>
      <c r="H2078" s="73">
        <v>16.771072</v>
      </c>
      <c r="I2078" s="73">
        <v>519400</v>
      </c>
    </row>
    <row r="2079" spans="1:9" x14ac:dyDescent="0.3">
      <c r="A2079" s="72" t="str">
        <f t="shared" si="73"/>
        <v>2000</v>
      </c>
      <c r="B2079" s="72" t="str">
        <f t="shared" si="74"/>
        <v>Dec</v>
      </c>
      <c r="C2079" s="74">
        <v>36867</v>
      </c>
      <c r="D2079" s="47">
        <v>19.305554999999998</v>
      </c>
      <c r="E2079" s="47">
        <v>19.555554999999998</v>
      </c>
      <c r="F2079" s="47">
        <v>19.277778999999999</v>
      </c>
      <c r="G2079" s="47">
        <v>19.361111000000001</v>
      </c>
      <c r="H2079" s="73">
        <v>16.795169999999999</v>
      </c>
      <c r="I2079" s="73">
        <v>633600</v>
      </c>
    </row>
    <row r="2080" spans="1:9" x14ac:dyDescent="0.3">
      <c r="A2080" s="72" t="str">
        <f t="shared" si="73"/>
        <v>2000</v>
      </c>
      <c r="B2080" s="72" t="str">
        <f t="shared" si="74"/>
        <v>Dec</v>
      </c>
      <c r="C2080" s="74">
        <v>36868</v>
      </c>
      <c r="D2080" s="47">
        <v>19.402778999999999</v>
      </c>
      <c r="E2080" s="47">
        <v>19.583334000000001</v>
      </c>
      <c r="F2080" s="47">
        <v>19.305554999999998</v>
      </c>
      <c r="G2080" s="47">
        <v>19.5</v>
      </c>
      <c r="H2080" s="73">
        <v>16.915652999999999</v>
      </c>
      <c r="I2080" s="73">
        <v>778200</v>
      </c>
    </row>
    <row r="2081" spans="1:9" x14ac:dyDescent="0.3">
      <c r="A2081" s="72" t="str">
        <f t="shared" si="73"/>
        <v>2000</v>
      </c>
      <c r="B2081" s="72" t="str">
        <f t="shared" si="74"/>
        <v>Dec</v>
      </c>
      <c r="C2081" s="74">
        <v>36871</v>
      </c>
      <c r="D2081" s="47">
        <v>19.5</v>
      </c>
      <c r="E2081" s="47">
        <v>20</v>
      </c>
      <c r="F2081" s="47">
        <v>19.472221000000001</v>
      </c>
      <c r="G2081" s="47">
        <v>19.722221000000001</v>
      </c>
      <c r="H2081" s="73">
        <v>17.108415999999998</v>
      </c>
      <c r="I2081" s="73">
        <v>529800</v>
      </c>
    </row>
    <row r="2082" spans="1:9" x14ac:dyDescent="0.3">
      <c r="A2082" s="72" t="str">
        <f t="shared" si="73"/>
        <v>2000</v>
      </c>
      <c r="B2082" s="72" t="str">
        <f t="shared" si="74"/>
        <v>Dec</v>
      </c>
      <c r="C2082" s="74">
        <v>36872</v>
      </c>
      <c r="D2082" s="47">
        <v>19.777778999999999</v>
      </c>
      <c r="E2082" s="47">
        <v>20.083334000000001</v>
      </c>
      <c r="F2082" s="47">
        <v>19.611111000000001</v>
      </c>
      <c r="G2082" s="47">
        <v>19.944445000000002</v>
      </c>
      <c r="H2082" s="73">
        <v>17.301193000000001</v>
      </c>
      <c r="I2082" s="73">
        <v>399100</v>
      </c>
    </row>
    <row r="2083" spans="1:9" x14ac:dyDescent="0.3">
      <c r="A2083" s="72" t="str">
        <f t="shared" si="73"/>
        <v>2000</v>
      </c>
      <c r="B2083" s="72" t="str">
        <f t="shared" si="74"/>
        <v>Dec</v>
      </c>
      <c r="C2083" s="74">
        <v>36873</v>
      </c>
      <c r="D2083" s="47">
        <v>19.902778999999999</v>
      </c>
      <c r="E2083" s="47">
        <v>19.916665999999999</v>
      </c>
      <c r="F2083" s="47">
        <v>18.805554999999998</v>
      </c>
      <c r="G2083" s="47">
        <v>19</v>
      </c>
      <c r="H2083" s="73">
        <v>16.481911</v>
      </c>
      <c r="I2083" s="73">
        <v>432600</v>
      </c>
    </row>
    <row r="2084" spans="1:9" x14ac:dyDescent="0.3">
      <c r="A2084" s="72" t="str">
        <f t="shared" si="73"/>
        <v>2000</v>
      </c>
      <c r="B2084" s="72" t="str">
        <f t="shared" si="74"/>
        <v>Dec</v>
      </c>
      <c r="C2084" s="74">
        <v>36874</v>
      </c>
      <c r="D2084" s="47">
        <v>19</v>
      </c>
      <c r="E2084" s="47">
        <v>19</v>
      </c>
      <c r="F2084" s="47">
        <v>17.305554999999998</v>
      </c>
      <c r="G2084" s="47">
        <v>17.805554999999998</v>
      </c>
      <c r="H2084" s="73">
        <v>15.445774</v>
      </c>
      <c r="I2084" s="73">
        <v>792100</v>
      </c>
    </row>
    <row r="2085" spans="1:9" x14ac:dyDescent="0.3">
      <c r="A2085" s="72" t="str">
        <f t="shared" si="73"/>
        <v>2000</v>
      </c>
      <c r="B2085" s="72" t="str">
        <f t="shared" si="74"/>
        <v>Dec</v>
      </c>
      <c r="C2085" s="74">
        <v>36875</v>
      </c>
      <c r="D2085" s="47">
        <v>17.972221000000001</v>
      </c>
      <c r="E2085" s="47">
        <v>18.5</v>
      </c>
      <c r="F2085" s="47">
        <v>17.694445000000002</v>
      </c>
      <c r="G2085" s="47">
        <v>18.194445000000002</v>
      </c>
      <c r="H2085" s="73">
        <v>15.783118999999999</v>
      </c>
      <c r="I2085" s="73">
        <v>1206000</v>
      </c>
    </row>
    <row r="2086" spans="1:9" x14ac:dyDescent="0.3">
      <c r="A2086" s="72" t="str">
        <f t="shared" si="73"/>
        <v>2000</v>
      </c>
      <c r="B2086" s="72" t="str">
        <f t="shared" si="74"/>
        <v>Dec</v>
      </c>
      <c r="C2086" s="74">
        <v>36878</v>
      </c>
      <c r="D2086" s="47">
        <v>18.333334000000001</v>
      </c>
      <c r="E2086" s="47">
        <v>19.388888999999999</v>
      </c>
      <c r="F2086" s="47">
        <v>18.222221000000001</v>
      </c>
      <c r="G2086" s="47">
        <v>19.138888999999999</v>
      </c>
      <c r="H2086" s="73">
        <v>16.602398000000001</v>
      </c>
      <c r="I2086" s="73">
        <v>1018800</v>
      </c>
    </row>
    <row r="2087" spans="1:9" x14ac:dyDescent="0.3">
      <c r="A2087" s="72" t="str">
        <f t="shared" si="73"/>
        <v>2000</v>
      </c>
      <c r="B2087" s="72" t="str">
        <f t="shared" si="74"/>
        <v>Dec</v>
      </c>
      <c r="C2087" s="74">
        <v>36879</v>
      </c>
      <c r="D2087" s="47">
        <v>19.194445000000002</v>
      </c>
      <c r="E2087" s="47">
        <v>19.388888999999999</v>
      </c>
      <c r="F2087" s="47">
        <v>19.111111000000001</v>
      </c>
      <c r="G2087" s="47">
        <v>19.194445000000002</v>
      </c>
      <c r="H2087" s="73">
        <v>16.650585</v>
      </c>
      <c r="I2087" s="73">
        <v>612000</v>
      </c>
    </row>
    <row r="2088" spans="1:9" x14ac:dyDescent="0.3">
      <c r="A2088" s="72" t="str">
        <f t="shared" si="73"/>
        <v>2000</v>
      </c>
      <c r="B2088" s="72" t="str">
        <f t="shared" si="74"/>
        <v>Dec</v>
      </c>
      <c r="C2088" s="74">
        <v>36880</v>
      </c>
      <c r="D2088" s="47">
        <v>18.777778999999999</v>
      </c>
      <c r="E2088" s="47">
        <v>19.138888999999999</v>
      </c>
      <c r="F2088" s="47">
        <v>17.777778999999999</v>
      </c>
      <c r="G2088" s="47">
        <v>18.027778999999999</v>
      </c>
      <c r="H2088" s="73">
        <v>15.638541999999999</v>
      </c>
      <c r="I2088" s="73">
        <v>1483800</v>
      </c>
    </row>
    <row r="2089" spans="1:9" x14ac:dyDescent="0.3">
      <c r="A2089" s="72" t="str">
        <f t="shared" si="73"/>
        <v>2000</v>
      </c>
      <c r="B2089" s="72" t="str">
        <f t="shared" si="74"/>
        <v>Dec</v>
      </c>
      <c r="C2089" s="74">
        <v>36881</v>
      </c>
      <c r="D2089" s="47">
        <v>17.951388999999999</v>
      </c>
      <c r="E2089" s="47">
        <v>18.055554999999998</v>
      </c>
      <c r="F2089" s="47">
        <v>17.222221000000001</v>
      </c>
      <c r="G2089" s="47">
        <v>17.305554999999998</v>
      </c>
      <c r="H2089" s="73">
        <v>15.012034999999999</v>
      </c>
      <c r="I2089" s="73">
        <v>1318200</v>
      </c>
    </row>
    <row r="2090" spans="1:9" x14ac:dyDescent="0.3">
      <c r="A2090" s="72" t="str">
        <f t="shared" si="73"/>
        <v>2000</v>
      </c>
      <c r="B2090" s="72" t="str">
        <f t="shared" si="74"/>
        <v>Dec</v>
      </c>
      <c r="C2090" s="74">
        <v>36882</v>
      </c>
      <c r="D2090" s="47">
        <v>17.444445000000002</v>
      </c>
      <c r="E2090" s="47">
        <v>18.111111000000001</v>
      </c>
      <c r="F2090" s="47">
        <v>17.361111000000001</v>
      </c>
      <c r="G2090" s="47">
        <v>17.75</v>
      </c>
      <c r="H2090" s="73">
        <v>15.397577999999999</v>
      </c>
      <c r="I2090" s="73">
        <v>485200</v>
      </c>
    </row>
    <row r="2091" spans="1:9" x14ac:dyDescent="0.3">
      <c r="A2091" s="72" t="str">
        <f t="shared" si="73"/>
        <v>2000</v>
      </c>
      <c r="B2091" s="72" t="str">
        <f t="shared" si="74"/>
        <v>Dec</v>
      </c>
      <c r="C2091" s="74">
        <v>36886</v>
      </c>
      <c r="D2091" s="47">
        <v>17.555554999999998</v>
      </c>
      <c r="E2091" s="47">
        <v>17.611111000000001</v>
      </c>
      <c r="F2091" s="47">
        <v>16.944445000000002</v>
      </c>
      <c r="G2091" s="47">
        <v>17.222221000000001</v>
      </c>
      <c r="H2091" s="73">
        <v>14.939749000000001</v>
      </c>
      <c r="I2091" s="73">
        <v>919300</v>
      </c>
    </row>
    <row r="2092" spans="1:9" x14ac:dyDescent="0.3">
      <c r="A2092" s="72" t="str">
        <f t="shared" si="73"/>
        <v>2000</v>
      </c>
      <c r="B2092" s="72" t="str">
        <f t="shared" si="74"/>
        <v>Dec</v>
      </c>
      <c r="C2092" s="74">
        <v>36887</v>
      </c>
      <c r="D2092" s="47">
        <v>17.222221000000001</v>
      </c>
      <c r="E2092" s="47">
        <v>17.777778999999999</v>
      </c>
      <c r="F2092" s="47">
        <v>17.027778999999999</v>
      </c>
      <c r="G2092" s="47">
        <v>17.722221000000001</v>
      </c>
      <c r="H2092" s="73">
        <v>15.373478</v>
      </c>
      <c r="I2092" s="73">
        <v>409500</v>
      </c>
    </row>
    <row r="2093" spans="1:9" x14ac:dyDescent="0.3">
      <c r="A2093" s="72" t="str">
        <f t="shared" si="73"/>
        <v>2000</v>
      </c>
      <c r="B2093" s="72" t="str">
        <f t="shared" si="74"/>
        <v>Dec</v>
      </c>
      <c r="C2093" s="74">
        <v>36888</v>
      </c>
      <c r="D2093" s="47">
        <v>17.527778999999999</v>
      </c>
      <c r="E2093" s="47">
        <v>17.777778999999999</v>
      </c>
      <c r="F2093" s="47">
        <v>17.416665999999999</v>
      </c>
      <c r="G2093" s="47">
        <v>17.527778999999999</v>
      </c>
      <c r="H2093" s="73">
        <v>15.204808</v>
      </c>
      <c r="I2093" s="73">
        <v>720400</v>
      </c>
    </row>
    <row r="2094" spans="1:9" x14ac:dyDescent="0.3">
      <c r="A2094" s="72" t="str">
        <f t="shared" si="73"/>
        <v>2000</v>
      </c>
      <c r="B2094" s="72" t="str">
        <f t="shared" si="74"/>
        <v>Dec</v>
      </c>
      <c r="C2094" s="74">
        <v>36889</v>
      </c>
      <c r="D2094" s="47">
        <v>17.555554999999998</v>
      </c>
      <c r="E2094" s="47">
        <v>17.75</v>
      </c>
      <c r="F2094" s="47">
        <v>17.027778999999999</v>
      </c>
      <c r="G2094" s="47">
        <v>17.055554999999998</v>
      </c>
      <c r="H2094" s="73">
        <v>14.795171</v>
      </c>
      <c r="I2094" s="73">
        <v>413100</v>
      </c>
    </row>
    <row r="2095" spans="1:9" x14ac:dyDescent="0.3">
      <c r="A2095" s="72" t="str">
        <f t="shared" si="73"/>
        <v>2001</v>
      </c>
      <c r="B2095" s="72" t="str">
        <f t="shared" si="74"/>
        <v>Jan</v>
      </c>
      <c r="C2095" s="74">
        <v>36893</v>
      </c>
      <c r="D2095" s="47">
        <v>17.111111000000001</v>
      </c>
      <c r="E2095" s="47">
        <v>17.222221000000001</v>
      </c>
      <c r="F2095" s="47">
        <v>15.555555</v>
      </c>
      <c r="G2095" s="47">
        <v>16.305554999999998</v>
      </c>
      <c r="H2095" s="73">
        <v>14.144568</v>
      </c>
      <c r="I2095" s="73">
        <v>1343200</v>
      </c>
    </row>
    <row r="2096" spans="1:9" x14ac:dyDescent="0.3">
      <c r="A2096" s="72" t="str">
        <f t="shared" si="73"/>
        <v>2001</v>
      </c>
      <c r="B2096" s="72" t="str">
        <f t="shared" si="74"/>
        <v>Jan</v>
      </c>
      <c r="C2096" s="74">
        <v>36894</v>
      </c>
      <c r="D2096" s="47">
        <v>16.125</v>
      </c>
      <c r="E2096" s="47">
        <v>17.472221000000001</v>
      </c>
      <c r="F2096" s="47">
        <v>15.833333</v>
      </c>
      <c r="G2096" s="47">
        <v>16.944445000000002</v>
      </c>
      <c r="H2096" s="73">
        <v>14.698785000000001</v>
      </c>
      <c r="I2096" s="73">
        <v>1122700</v>
      </c>
    </row>
    <row r="2097" spans="1:9" x14ac:dyDescent="0.3">
      <c r="A2097" s="72" t="str">
        <f t="shared" si="73"/>
        <v>2001</v>
      </c>
      <c r="B2097" s="72" t="str">
        <f t="shared" si="74"/>
        <v>Jan</v>
      </c>
      <c r="C2097" s="74">
        <v>36895</v>
      </c>
      <c r="D2097" s="47">
        <v>17.111111000000001</v>
      </c>
      <c r="E2097" s="47">
        <v>17.333334000000001</v>
      </c>
      <c r="F2097" s="47">
        <v>16.777778999999999</v>
      </c>
      <c r="G2097" s="47">
        <v>16.944445000000002</v>
      </c>
      <c r="H2097" s="73">
        <v>14.698785000000001</v>
      </c>
      <c r="I2097" s="73">
        <v>871600</v>
      </c>
    </row>
    <row r="2098" spans="1:9" x14ac:dyDescent="0.3">
      <c r="A2098" s="72" t="str">
        <f t="shared" si="73"/>
        <v>2001</v>
      </c>
      <c r="B2098" s="72" t="str">
        <f t="shared" si="74"/>
        <v>Jan</v>
      </c>
      <c r="C2098" s="74">
        <v>36896</v>
      </c>
      <c r="D2098" s="47">
        <v>16.888888999999999</v>
      </c>
      <c r="E2098" s="47">
        <v>17.055554999999998</v>
      </c>
      <c r="F2098" s="47">
        <v>16.111111000000001</v>
      </c>
      <c r="G2098" s="47">
        <v>16.555554999999998</v>
      </c>
      <c r="H2098" s="73">
        <v>14.361431</v>
      </c>
      <c r="I2098" s="73">
        <v>815800</v>
      </c>
    </row>
    <row r="2099" spans="1:9" x14ac:dyDescent="0.3">
      <c r="A2099" s="72" t="str">
        <f t="shared" si="73"/>
        <v>2001</v>
      </c>
      <c r="B2099" s="72" t="str">
        <f t="shared" si="74"/>
        <v>Jan</v>
      </c>
      <c r="C2099" s="74">
        <v>36899</v>
      </c>
      <c r="D2099" s="47">
        <v>16.638888999999999</v>
      </c>
      <c r="E2099" s="47">
        <v>16.833334000000001</v>
      </c>
      <c r="F2099" s="47">
        <v>16.333334000000001</v>
      </c>
      <c r="G2099" s="47">
        <v>16.666665999999999</v>
      </c>
      <c r="H2099" s="73">
        <v>14.457815999999999</v>
      </c>
      <c r="I2099" s="73">
        <v>635500</v>
      </c>
    </row>
    <row r="2100" spans="1:9" x14ac:dyDescent="0.3">
      <c r="A2100" s="72" t="str">
        <f t="shared" si="73"/>
        <v>2001</v>
      </c>
      <c r="B2100" s="72" t="str">
        <f t="shared" si="74"/>
        <v>Jan</v>
      </c>
      <c r="C2100" s="74">
        <v>36900</v>
      </c>
      <c r="D2100" s="47">
        <v>16.777778999999999</v>
      </c>
      <c r="E2100" s="47">
        <v>17.166665999999999</v>
      </c>
      <c r="F2100" s="47">
        <v>16.277778999999999</v>
      </c>
      <c r="G2100" s="47">
        <v>16.388888999999999</v>
      </c>
      <c r="H2100" s="73">
        <v>14.216856</v>
      </c>
      <c r="I2100" s="73">
        <v>691600</v>
      </c>
    </row>
    <row r="2101" spans="1:9" x14ac:dyDescent="0.3">
      <c r="A2101" s="72" t="str">
        <f t="shared" si="73"/>
        <v>2001</v>
      </c>
      <c r="B2101" s="72" t="str">
        <f t="shared" si="74"/>
        <v>Jan</v>
      </c>
      <c r="C2101" s="74">
        <v>36901</v>
      </c>
      <c r="D2101" s="47">
        <v>16.305554999999998</v>
      </c>
      <c r="E2101" s="47">
        <v>17.361111000000001</v>
      </c>
      <c r="F2101" s="47">
        <v>16.222221000000001</v>
      </c>
      <c r="G2101" s="47">
        <v>17.305554999999998</v>
      </c>
      <c r="H2101" s="73">
        <v>15.012034999999999</v>
      </c>
      <c r="I2101" s="73">
        <v>980500</v>
      </c>
    </row>
    <row r="2102" spans="1:9" x14ac:dyDescent="0.3">
      <c r="A2102" s="72" t="str">
        <f t="shared" si="73"/>
        <v>2001</v>
      </c>
      <c r="B2102" s="72" t="str">
        <f t="shared" si="74"/>
        <v>Jan</v>
      </c>
      <c r="C2102" s="74">
        <v>36902</v>
      </c>
      <c r="D2102" s="47">
        <v>17.833334000000001</v>
      </c>
      <c r="E2102" s="47">
        <v>17.833334000000001</v>
      </c>
      <c r="F2102" s="47">
        <v>17.277778999999999</v>
      </c>
      <c r="G2102" s="47">
        <v>17.388888999999999</v>
      </c>
      <c r="H2102" s="73">
        <v>15.084326000000001</v>
      </c>
      <c r="I2102" s="73">
        <v>812400</v>
      </c>
    </row>
    <row r="2103" spans="1:9" x14ac:dyDescent="0.3">
      <c r="A2103" s="72" t="str">
        <f t="shared" si="73"/>
        <v>2001</v>
      </c>
      <c r="B2103" s="72" t="str">
        <f t="shared" si="74"/>
        <v>Jan</v>
      </c>
      <c r="C2103" s="74">
        <v>36903</v>
      </c>
      <c r="D2103" s="47">
        <v>17.493054999999998</v>
      </c>
      <c r="E2103" s="47">
        <v>17.583334000000001</v>
      </c>
      <c r="F2103" s="47">
        <v>16.916665999999999</v>
      </c>
      <c r="G2103" s="47">
        <v>16.972221000000001</v>
      </c>
      <c r="H2103" s="73">
        <v>14.722877</v>
      </c>
      <c r="I2103" s="73">
        <v>501000</v>
      </c>
    </row>
    <row r="2104" spans="1:9" x14ac:dyDescent="0.3">
      <c r="A2104" s="72" t="str">
        <f t="shared" si="73"/>
        <v>2001</v>
      </c>
      <c r="B2104" s="72" t="str">
        <f t="shared" si="74"/>
        <v>Jan</v>
      </c>
      <c r="C2104" s="74">
        <v>36907</v>
      </c>
      <c r="D2104" s="47">
        <v>16.944445000000002</v>
      </c>
      <c r="E2104" s="47">
        <v>18.097221000000001</v>
      </c>
      <c r="F2104" s="47">
        <v>16.944445000000002</v>
      </c>
      <c r="G2104" s="47">
        <v>17.388888999999999</v>
      </c>
      <c r="H2104" s="73">
        <v>15.084326000000001</v>
      </c>
      <c r="I2104" s="73">
        <v>1041900</v>
      </c>
    </row>
    <row r="2105" spans="1:9" x14ac:dyDescent="0.3">
      <c r="A2105" s="72" t="str">
        <f t="shared" si="73"/>
        <v>2001</v>
      </c>
      <c r="B2105" s="72" t="str">
        <f t="shared" si="74"/>
        <v>Jan</v>
      </c>
      <c r="C2105" s="74">
        <v>36908</v>
      </c>
      <c r="D2105" s="47">
        <v>17.444445000000002</v>
      </c>
      <c r="E2105" s="47">
        <v>18.305554999999998</v>
      </c>
      <c r="F2105" s="47">
        <v>17.444445000000002</v>
      </c>
      <c r="G2105" s="47">
        <v>17.944445000000002</v>
      </c>
      <c r="H2105" s="73">
        <v>15.566252</v>
      </c>
      <c r="I2105" s="73">
        <v>470800</v>
      </c>
    </row>
    <row r="2106" spans="1:9" x14ac:dyDescent="0.3">
      <c r="A2106" s="72" t="str">
        <f t="shared" si="73"/>
        <v>2001</v>
      </c>
      <c r="B2106" s="72" t="str">
        <f t="shared" si="74"/>
        <v>Jan</v>
      </c>
      <c r="C2106" s="74">
        <v>36909</v>
      </c>
      <c r="D2106" s="47">
        <v>17.944445000000002</v>
      </c>
      <c r="E2106" s="47">
        <v>18.5</v>
      </c>
      <c r="F2106" s="47">
        <v>17.833334000000001</v>
      </c>
      <c r="G2106" s="47">
        <v>18.5</v>
      </c>
      <c r="H2106" s="73">
        <v>16.048172000000001</v>
      </c>
      <c r="I2106" s="73">
        <v>331200</v>
      </c>
    </row>
    <row r="2107" spans="1:9" x14ac:dyDescent="0.3">
      <c r="A2107" s="72" t="str">
        <f t="shared" si="73"/>
        <v>2001</v>
      </c>
      <c r="B2107" s="72" t="str">
        <f t="shared" si="74"/>
        <v>Jan</v>
      </c>
      <c r="C2107" s="74">
        <v>36910</v>
      </c>
      <c r="D2107" s="47">
        <v>18.5</v>
      </c>
      <c r="E2107" s="47">
        <v>18.916665999999999</v>
      </c>
      <c r="F2107" s="47">
        <v>18.166665999999999</v>
      </c>
      <c r="G2107" s="47">
        <v>18.666665999999999</v>
      </c>
      <c r="H2107" s="73">
        <v>16.192753</v>
      </c>
      <c r="I2107" s="73">
        <v>456900</v>
      </c>
    </row>
    <row r="2108" spans="1:9" x14ac:dyDescent="0.3">
      <c r="A2108" s="72" t="str">
        <f t="shared" si="73"/>
        <v>2001</v>
      </c>
      <c r="B2108" s="72" t="str">
        <f t="shared" si="74"/>
        <v>Jan</v>
      </c>
      <c r="C2108" s="74">
        <v>36913</v>
      </c>
      <c r="D2108" s="47">
        <v>18.291665999999999</v>
      </c>
      <c r="E2108" s="47">
        <v>18.611111000000001</v>
      </c>
      <c r="F2108" s="47">
        <v>18.25</v>
      </c>
      <c r="G2108" s="47">
        <v>18.611111000000001</v>
      </c>
      <c r="H2108" s="73">
        <v>16.144566000000001</v>
      </c>
      <c r="I2108" s="73">
        <v>234100</v>
      </c>
    </row>
    <row r="2109" spans="1:9" x14ac:dyDescent="0.3">
      <c r="A2109" s="72" t="str">
        <f t="shared" si="73"/>
        <v>2001</v>
      </c>
      <c r="B2109" s="72" t="str">
        <f t="shared" si="74"/>
        <v>Jan</v>
      </c>
      <c r="C2109" s="74">
        <v>36914</v>
      </c>
      <c r="D2109" s="47">
        <v>18.444445000000002</v>
      </c>
      <c r="E2109" s="47">
        <v>18.916665999999999</v>
      </c>
      <c r="F2109" s="47">
        <v>18.138888999999999</v>
      </c>
      <c r="G2109" s="47">
        <v>18.916665999999999</v>
      </c>
      <c r="H2109" s="73">
        <v>16.409624000000001</v>
      </c>
      <c r="I2109" s="73">
        <v>558900</v>
      </c>
    </row>
    <row r="2110" spans="1:9" x14ac:dyDescent="0.3">
      <c r="A2110" s="72" t="str">
        <f t="shared" si="73"/>
        <v>2001</v>
      </c>
      <c r="B2110" s="72" t="str">
        <f t="shared" si="74"/>
        <v>Jan</v>
      </c>
      <c r="C2110" s="74">
        <v>36915</v>
      </c>
      <c r="D2110" s="47">
        <v>18.916665999999999</v>
      </c>
      <c r="E2110" s="47">
        <v>19.611111000000001</v>
      </c>
      <c r="F2110" s="47">
        <v>18.722221000000001</v>
      </c>
      <c r="G2110" s="47">
        <v>19.555554999999998</v>
      </c>
      <c r="H2110" s="73">
        <v>16.963846</v>
      </c>
      <c r="I2110" s="73">
        <v>546300</v>
      </c>
    </row>
    <row r="2111" spans="1:9" x14ac:dyDescent="0.3">
      <c r="A2111" s="72" t="str">
        <f t="shared" si="73"/>
        <v>2001</v>
      </c>
      <c r="B2111" s="72" t="str">
        <f t="shared" si="74"/>
        <v>Jan</v>
      </c>
      <c r="C2111" s="74">
        <v>36916</v>
      </c>
      <c r="D2111" s="47">
        <v>19.333334000000001</v>
      </c>
      <c r="E2111" s="47">
        <v>19.694445000000002</v>
      </c>
      <c r="F2111" s="47">
        <v>19.222221000000001</v>
      </c>
      <c r="G2111" s="47">
        <v>19.388888999999999</v>
      </c>
      <c r="H2111" s="73">
        <v>16.819262999999999</v>
      </c>
      <c r="I2111" s="73">
        <v>495900</v>
      </c>
    </row>
    <row r="2112" spans="1:9" x14ac:dyDescent="0.3">
      <c r="A2112" s="72" t="str">
        <f t="shared" si="73"/>
        <v>2001</v>
      </c>
      <c r="B2112" s="72" t="str">
        <f t="shared" si="74"/>
        <v>Jan</v>
      </c>
      <c r="C2112" s="74">
        <v>36917</v>
      </c>
      <c r="D2112" s="47">
        <v>19.222221000000001</v>
      </c>
      <c r="E2112" s="47">
        <v>19.381945000000002</v>
      </c>
      <c r="F2112" s="47">
        <v>18.777778999999999</v>
      </c>
      <c r="G2112" s="47">
        <v>18.972221000000001</v>
      </c>
      <c r="H2112" s="73">
        <v>16.457816999999999</v>
      </c>
      <c r="I2112" s="73">
        <v>513600</v>
      </c>
    </row>
    <row r="2113" spans="1:9" x14ac:dyDescent="0.3">
      <c r="A2113" s="72" t="str">
        <f t="shared" si="73"/>
        <v>2001</v>
      </c>
      <c r="B2113" s="72" t="str">
        <f t="shared" si="74"/>
        <v>Jan</v>
      </c>
      <c r="C2113" s="74">
        <v>36920</v>
      </c>
      <c r="D2113" s="47">
        <v>19.083334000000001</v>
      </c>
      <c r="E2113" s="47">
        <v>19.25</v>
      </c>
      <c r="F2113" s="47">
        <v>18.972221000000001</v>
      </c>
      <c r="G2113" s="47">
        <v>19.111111000000001</v>
      </c>
      <c r="H2113" s="73">
        <v>16.578299000000001</v>
      </c>
      <c r="I2113" s="73">
        <v>308700</v>
      </c>
    </row>
    <row r="2114" spans="1:9" x14ac:dyDescent="0.3">
      <c r="A2114" s="72" t="str">
        <f t="shared" si="73"/>
        <v>2001</v>
      </c>
      <c r="B2114" s="72" t="str">
        <f t="shared" si="74"/>
        <v>Jan</v>
      </c>
      <c r="C2114" s="74">
        <v>36921</v>
      </c>
      <c r="D2114" s="47">
        <v>19.111111000000001</v>
      </c>
      <c r="E2114" s="47">
        <v>19.833334000000001</v>
      </c>
      <c r="F2114" s="47">
        <v>19.083334000000001</v>
      </c>
      <c r="G2114" s="47">
        <v>19.555554999999998</v>
      </c>
      <c r="H2114" s="73">
        <v>16.963846</v>
      </c>
      <c r="I2114" s="73">
        <v>655800</v>
      </c>
    </row>
    <row r="2115" spans="1:9" x14ac:dyDescent="0.3">
      <c r="A2115" s="72" t="str">
        <f t="shared" ref="A2115:A2178" si="75">TEXT(C2115,"YYYY")</f>
        <v>2001</v>
      </c>
      <c r="B2115" s="72" t="str">
        <f t="shared" ref="B2115:B2178" si="76">TEXT(C2115,"MMM")</f>
        <v>Jan</v>
      </c>
      <c r="C2115" s="74">
        <v>36922</v>
      </c>
      <c r="D2115" s="47">
        <v>19.388888999999999</v>
      </c>
      <c r="E2115" s="47">
        <v>19.888888999999999</v>
      </c>
      <c r="F2115" s="47">
        <v>19.277778999999999</v>
      </c>
      <c r="G2115" s="47">
        <v>19.277778999999999</v>
      </c>
      <c r="H2115" s="73">
        <v>16.722875999999999</v>
      </c>
      <c r="I2115" s="73">
        <v>366900</v>
      </c>
    </row>
    <row r="2116" spans="1:9" x14ac:dyDescent="0.3">
      <c r="A2116" s="72" t="str">
        <f t="shared" si="75"/>
        <v>2001</v>
      </c>
      <c r="B2116" s="72" t="str">
        <f t="shared" si="76"/>
        <v>Feb</v>
      </c>
      <c r="C2116" s="74">
        <v>36923</v>
      </c>
      <c r="D2116" s="47">
        <v>19.381945000000002</v>
      </c>
      <c r="E2116" s="47">
        <v>19.472221000000001</v>
      </c>
      <c r="F2116" s="47">
        <v>18.888888999999999</v>
      </c>
      <c r="G2116" s="47">
        <v>19.361111000000001</v>
      </c>
      <c r="H2116" s="73">
        <v>16.795169999999999</v>
      </c>
      <c r="I2116" s="73">
        <v>183600</v>
      </c>
    </row>
    <row r="2117" spans="1:9" x14ac:dyDescent="0.3">
      <c r="A2117" s="72" t="str">
        <f t="shared" si="75"/>
        <v>2001</v>
      </c>
      <c r="B2117" s="72" t="str">
        <f t="shared" si="76"/>
        <v>Feb</v>
      </c>
      <c r="C2117" s="74">
        <v>36924</v>
      </c>
      <c r="D2117" s="47">
        <v>19.333334000000001</v>
      </c>
      <c r="E2117" s="47">
        <v>19.444445000000002</v>
      </c>
      <c r="F2117" s="47">
        <v>17.833334000000001</v>
      </c>
      <c r="G2117" s="47">
        <v>17.888888999999999</v>
      </c>
      <c r="H2117" s="73">
        <v>15.518055</v>
      </c>
      <c r="I2117" s="73">
        <v>651300</v>
      </c>
    </row>
    <row r="2118" spans="1:9" x14ac:dyDescent="0.3">
      <c r="A2118" s="72" t="str">
        <f t="shared" si="75"/>
        <v>2001</v>
      </c>
      <c r="B2118" s="72" t="str">
        <f t="shared" si="76"/>
        <v>Feb</v>
      </c>
      <c r="C2118" s="74">
        <v>36927</v>
      </c>
      <c r="D2118" s="47">
        <v>18.083334000000001</v>
      </c>
      <c r="E2118" s="47">
        <v>18.5</v>
      </c>
      <c r="F2118" s="47">
        <v>17.611111000000001</v>
      </c>
      <c r="G2118" s="47">
        <v>17.694445000000002</v>
      </c>
      <c r="H2118" s="73">
        <v>15.349384000000001</v>
      </c>
      <c r="I2118" s="73">
        <v>742900</v>
      </c>
    </row>
    <row r="2119" spans="1:9" x14ac:dyDescent="0.3">
      <c r="A2119" s="72" t="str">
        <f t="shared" si="75"/>
        <v>2001</v>
      </c>
      <c r="B2119" s="72" t="str">
        <f t="shared" si="76"/>
        <v>Feb</v>
      </c>
      <c r="C2119" s="74">
        <v>36928</v>
      </c>
      <c r="D2119" s="47">
        <v>17.888888999999999</v>
      </c>
      <c r="E2119" s="47">
        <v>19.361111000000001</v>
      </c>
      <c r="F2119" s="47">
        <v>17.777778999999999</v>
      </c>
      <c r="G2119" s="47">
        <v>19.333334000000001</v>
      </c>
      <c r="H2119" s="73">
        <v>16.771072</v>
      </c>
      <c r="I2119" s="73">
        <v>605700</v>
      </c>
    </row>
    <row r="2120" spans="1:9" x14ac:dyDescent="0.3">
      <c r="A2120" s="72" t="str">
        <f t="shared" si="75"/>
        <v>2001</v>
      </c>
      <c r="B2120" s="72" t="str">
        <f t="shared" si="76"/>
        <v>Feb</v>
      </c>
      <c r="C2120" s="74">
        <v>36929</v>
      </c>
      <c r="D2120" s="47">
        <v>19.263888999999999</v>
      </c>
      <c r="E2120" s="47">
        <v>19.666665999999999</v>
      </c>
      <c r="F2120" s="47">
        <v>18.944445000000002</v>
      </c>
      <c r="G2120" s="47">
        <v>19</v>
      </c>
      <c r="H2120" s="73">
        <v>16.481911</v>
      </c>
      <c r="I2120" s="73">
        <v>768300</v>
      </c>
    </row>
    <row r="2121" spans="1:9" x14ac:dyDescent="0.3">
      <c r="A2121" s="72" t="str">
        <f t="shared" si="75"/>
        <v>2001</v>
      </c>
      <c r="B2121" s="72" t="str">
        <f t="shared" si="76"/>
        <v>Feb</v>
      </c>
      <c r="C2121" s="74">
        <v>36930</v>
      </c>
      <c r="D2121" s="47">
        <v>19.111111000000001</v>
      </c>
      <c r="E2121" s="47">
        <v>19.111111000000001</v>
      </c>
      <c r="F2121" s="47">
        <v>17.638888999999999</v>
      </c>
      <c r="G2121" s="47">
        <v>17.805554999999998</v>
      </c>
      <c r="H2121" s="73">
        <v>15.445774</v>
      </c>
      <c r="I2121" s="73">
        <v>2638800</v>
      </c>
    </row>
    <row r="2122" spans="1:9" x14ac:dyDescent="0.3">
      <c r="A2122" s="72" t="str">
        <f t="shared" si="75"/>
        <v>2001</v>
      </c>
      <c r="B2122" s="72" t="str">
        <f t="shared" si="76"/>
        <v>Feb</v>
      </c>
      <c r="C2122" s="74">
        <v>36931</v>
      </c>
      <c r="D2122" s="47">
        <v>17.791665999999999</v>
      </c>
      <c r="E2122" s="47">
        <v>17.972221000000001</v>
      </c>
      <c r="F2122" s="47">
        <v>17.222221000000001</v>
      </c>
      <c r="G2122" s="47">
        <v>17.555554999999998</v>
      </c>
      <c r="H2122" s="73">
        <v>15.228902</v>
      </c>
      <c r="I2122" s="73">
        <v>1310800</v>
      </c>
    </row>
    <row r="2123" spans="1:9" x14ac:dyDescent="0.3">
      <c r="A2123" s="72" t="str">
        <f t="shared" si="75"/>
        <v>2001</v>
      </c>
      <c r="B2123" s="72" t="str">
        <f t="shared" si="76"/>
        <v>Feb</v>
      </c>
      <c r="C2123" s="74">
        <v>36934</v>
      </c>
      <c r="D2123" s="47">
        <v>17.486111000000001</v>
      </c>
      <c r="E2123" s="47">
        <v>17.555554999999998</v>
      </c>
      <c r="F2123" s="47">
        <v>17.222221000000001</v>
      </c>
      <c r="G2123" s="47">
        <v>17.361111000000001</v>
      </c>
      <c r="H2123" s="73">
        <v>15.060231</v>
      </c>
      <c r="I2123" s="73">
        <v>607600</v>
      </c>
    </row>
    <row r="2124" spans="1:9" x14ac:dyDescent="0.3">
      <c r="A2124" s="72" t="str">
        <f t="shared" si="75"/>
        <v>2001</v>
      </c>
      <c r="B2124" s="72" t="str">
        <f t="shared" si="76"/>
        <v>Feb</v>
      </c>
      <c r="C2124" s="74">
        <v>36935</v>
      </c>
      <c r="D2124" s="47">
        <v>17.444445000000002</v>
      </c>
      <c r="E2124" s="47">
        <v>17.916665999999999</v>
      </c>
      <c r="F2124" s="47">
        <v>17.277778999999999</v>
      </c>
      <c r="G2124" s="47">
        <v>17.777778999999999</v>
      </c>
      <c r="H2124" s="73">
        <v>15.421670000000001</v>
      </c>
      <c r="I2124" s="73">
        <v>952300</v>
      </c>
    </row>
    <row r="2125" spans="1:9" x14ac:dyDescent="0.3">
      <c r="A2125" s="72" t="str">
        <f t="shared" si="75"/>
        <v>2001</v>
      </c>
      <c r="B2125" s="72" t="str">
        <f t="shared" si="76"/>
        <v>Feb</v>
      </c>
      <c r="C2125" s="74">
        <v>36936</v>
      </c>
      <c r="D2125" s="47">
        <v>17.638888999999999</v>
      </c>
      <c r="E2125" s="47">
        <v>17.888888999999999</v>
      </c>
      <c r="F2125" s="47">
        <v>17.333334000000001</v>
      </c>
      <c r="G2125" s="47">
        <v>17.777778999999999</v>
      </c>
      <c r="H2125" s="73">
        <v>15.421670000000001</v>
      </c>
      <c r="I2125" s="73">
        <v>1122000</v>
      </c>
    </row>
    <row r="2126" spans="1:9" x14ac:dyDescent="0.3">
      <c r="A2126" s="72" t="str">
        <f t="shared" si="75"/>
        <v>2001</v>
      </c>
      <c r="B2126" s="72" t="str">
        <f t="shared" si="76"/>
        <v>Feb</v>
      </c>
      <c r="C2126" s="74">
        <v>36937</v>
      </c>
      <c r="D2126" s="47">
        <v>17.805554999999998</v>
      </c>
      <c r="E2126" s="47">
        <v>18.166665999999999</v>
      </c>
      <c r="F2126" s="47">
        <v>17.722221000000001</v>
      </c>
      <c r="G2126" s="47">
        <v>18.027778999999999</v>
      </c>
      <c r="H2126" s="73">
        <v>15.638541999999999</v>
      </c>
      <c r="I2126" s="73">
        <v>805900</v>
      </c>
    </row>
    <row r="2127" spans="1:9" x14ac:dyDescent="0.3">
      <c r="A2127" s="72" t="str">
        <f t="shared" si="75"/>
        <v>2001</v>
      </c>
      <c r="B2127" s="72" t="str">
        <f t="shared" si="76"/>
        <v>Feb</v>
      </c>
      <c r="C2127" s="74">
        <v>36938</v>
      </c>
      <c r="D2127" s="47">
        <v>18.083334000000001</v>
      </c>
      <c r="E2127" s="47">
        <v>18.277778999999999</v>
      </c>
      <c r="F2127" s="47">
        <v>17.833334000000001</v>
      </c>
      <c r="G2127" s="47">
        <v>18.222221000000001</v>
      </c>
      <c r="H2127" s="73">
        <v>15.807218000000001</v>
      </c>
      <c r="I2127" s="73">
        <v>506400</v>
      </c>
    </row>
    <row r="2128" spans="1:9" x14ac:dyDescent="0.3">
      <c r="A2128" s="72" t="str">
        <f t="shared" si="75"/>
        <v>2001</v>
      </c>
      <c r="B2128" s="72" t="str">
        <f t="shared" si="76"/>
        <v>Feb</v>
      </c>
      <c r="C2128" s="74">
        <v>36942</v>
      </c>
      <c r="D2128" s="47">
        <v>18.208334000000001</v>
      </c>
      <c r="E2128" s="47">
        <v>18.5</v>
      </c>
      <c r="F2128" s="47">
        <v>18.173611000000001</v>
      </c>
      <c r="G2128" s="47">
        <v>18.388888999999999</v>
      </c>
      <c r="H2128" s="73">
        <v>15.951789</v>
      </c>
      <c r="I2128" s="73">
        <v>366900</v>
      </c>
    </row>
    <row r="2129" spans="1:9" x14ac:dyDescent="0.3">
      <c r="A2129" s="72" t="str">
        <f t="shared" si="75"/>
        <v>2001</v>
      </c>
      <c r="B2129" s="72" t="str">
        <f t="shared" si="76"/>
        <v>Feb</v>
      </c>
      <c r="C2129" s="74">
        <v>36943</v>
      </c>
      <c r="D2129" s="47">
        <v>18.194445000000002</v>
      </c>
      <c r="E2129" s="47">
        <v>18.25</v>
      </c>
      <c r="F2129" s="47">
        <v>18.111111000000001</v>
      </c>
      <c r="G2129" s="47">
        <v>18.111111000000001</v>
      </c>
      <c r="H2129" s="73">
        <v>15.710826000000001</v>
      </c>
      <c r="I2129" s="73">
        <v>254700</v>
      </c>
    </row>
    <row r="2130" spans="1:9" x14ac:dyDescent="0.3">
      <c r="A2130" s="72" t="str">
        <f t="shared" si="75"/>
        <v>2001</v>
      </c>
      <c r="B2130" s="72" t="str">
        <f t="shared" si="76"/>
        <v>Feb</v>
      </c>
      <c r="C2130" s="74">
        <v>36944</v>
      </c>
      <c r="D2130" s="47">
        <v>17.951388999999999</v>
      </c>
      <c r="E2130" s="47">
        <v>18.388888999999999</v>
      </c>
      <c r="F2130" s="47">
        <v>17.638888999999999</v>
      </c>
      <c r="G2130" s="47">
        <v>18.388888999999999</v>
      </c>
      <c r="H2130" s="73">
        <v>15.951789</v>
      </c>
      <c r="I2130" s="73">
        <v>467200</v>
      </c>
    </row>
    <row r="2131" spans="1:9" x14ac:dyDescent="0.3">
      <c r="A2131" s="72" t="str">
        <f t="shared" si="75"/>
        <v>2001</v>
      </c>
      <c r="B2131" s="72" t="str">
        <f t="shared" si="76"/>
        <v>Feb</v>
      </c>
      <c r="C2131" s="74">
        <v>36945</v>
      </c>
      <c r="D2131" s="47">
        <v>18.118054999999998</v>
      </c>
      <c r="E2131" s="47">
        <v>18.472221000000001</v>
      </c>
      <c r="F2131" s="47">
        <v>17.916665999999999</v>
      </c>
      <c r="G2131" s="47">
        <v>18.361111000000001</v>
      </c>
      <c r="H2131" s="73">
        <v>15.927695</v>
      </c>
      <c r="I2131" s="73">
        <v>249700</v>
      </c>
    </row>
    <row r="2132" spans="1:9" x14ac:dyDescent="0.3">
      <c r="A2132" s="72" t="str">
        <f t="shared" si="75"/>
        <v>2001</v>
      </c>
      <c r="B2132" s="72" t="str">
        <f t="shared" si="76"/>
        <v>Feb</v>
      </c>
      <c r="C2132" s="74">
        <v>36948</v>
      </c>
      <c r="D2132" s="47">
        <v>18.222221000000001</v>
      </c>
      <c r="E2132" s="47">
        <v>18.5</v>
      </c>
      <c r="F2132" s="47">
        <v>18.166665999999999</v>
      </c>
      <c r="G2132" s="47">
        <v>18.222221000000001</v>
      </c>
      <c r="H2132" s="73">
        <v>15.807218000000001</v>
      </c>
      <c r="I2132" s="73">
        <v>270900</v>
      </c>
    </row>
    <row r="2133" spans="1:9" x14ac:dyDescent="0.3">
      <c r="A2133" s="72" t="str">
        <f t="shared" si="75"/>
        <v>2001</v>
      </c>
      <c r="B2133" s="72" t="str">
        <f t="shared" si="76"/>
        <v>Feb</v>
      </c>
      <c r="C2133" s="74">
        <v>36949</v>
      </c>
      <c r="D2133" s="47">
        <v>18.25</v>
      </c>
      <c r="E2133" s="47">
        <v>18.277778999999999</v>
      </c>
      <c r="F2133" s="47">
        <v>17.722221000000001</v>
      </c>
      <c r="G2133" s="47">
        <v>17.833334000000001</v>
      </c>
      <c r="H2133" s="73">
        <v>15.469866</v>
      </c>
      <c r="I2133" s="73">
        <v>657000</v>
      </c>
    </row>
    <row r="2134" spans="1:9" x14ac:dyDescent="0.3">
      <c r="A2134" s="72" t="str">
        <f t="shared" si="75"/>
        <v>2001</v>
      </c>
      <c r="B2134" s="72" t="str">
        <f t="shared" si="76"/>
        <v>Feb</v>
      </c>
      <c r="C2134" s="74">
        <v>36950</v>
      </c>
      <c r="D2134" s="47">
        <v>17.944445000000002</v>
      </c>
      <c r="E2134" s="47">
        <v>18</v>
      </c>
      <c r="F2134" s="47">
        <v>17.583334000000001</v>
      </c>
      <c r="G2134" s="47">
        <v>17.583334000000001</v>
      </c>
      <c r="H2134" s="73">
        <v>15.252997000000001</v>
      </c>
      <c r="I2134" s="73">
        <v>421200</v>
      </c>
    </row>
    <row r="2135" spans="1:9" x14ac:dyDescent="0.3">
      <c r="A2135" s="72" t="str">
        <f t="shared" si="75"/>
        <v>2001</v>
      </c>
      <c r="B2135" s="72" t="str">
        <f t="shared" si="76"/>
        <v>Mar</v>
      </c>
      <c r="C2135" s="74">
        <v>36951</v>
      </c>
      <c r="D2135" s="47">
        <v>17.555554999999998</v>
      </c>
      <c r="E2135" s="47">
        <v>17.666665999999999</v>
      </c>
      <c r="F2135" s="47">
        <v>17.055554999999998</v>
      </c>
      <c r="G2135" s="47">
        <v>17.222221000000001</v>
      </c>
      <c r="H2135" s="73">
        <v>14.939749000000001</v>
      </c>
      <c r="I2135" s="73">
        <v>442300</v>
      </c>
    </row>
    <row r="2136" spans="1:9" x14ac:dyDescent="0.3">
      <c r="A2136" s="72" t="str">
        <f t="shared" si="75"/>
        <v>2001</v>
      </c>
      <c r="B2136" s="72" t="str">
        <f t="shared" si="76"/>
        <v>Mar</v>
      </c>
      <c r="C2136" s="74">
        <v>36952</v>
      </c>
      <c r="D2136" s="47">
        <v>17.222221000000001</v>
      </c>
      <c r="E2136" s="47">
        <v>17.277778999999999</v>
      </c>
      <c r="F2136" s="47">
        <v>16.833334000000001</v>
      </c>
      <c r="G2136" s="47">
        <v>16.916665999999999</v>
      </c>
      <c r="H2136" s="73">
        <v>14.674685999999999</v>
      </c>
      <c r="I2136" s="73">
        <v>496300</v>
      </c>
    </row>
    <row r="2137" spans="1:9" x14ac:dyDescent="0.3">
      <c r="A2137" s="72" t="str">
        <f t="shared" si="75"/>
        <v>2001</v>
      </c>
      <c r="B2137" s="72" t="str">
        <f t="shared" si="76"/>
        <v>Mar</v>
      </c>
      <c r="C2137" s="74">
        <v>36955</v>
      </c>
      <c r="D2137" s="47">
        <v>16.840278999999999</v>
      </c>
      <c r="E2137" s="47">
        <v>17</v>
      </c>
      <c r="F2137" s="47">
        <v>16.583334000000001</v>
      </c>
      <c r="G2137" s="47">
        <v>16.888888999999999</v>
      </c>
      <c r="H2137" s="73">
        <v>14.650585</v>
      </c>
      <c r="I2137" s="73">
        <v>609900</v>
      </c>
    </row>
    <row r="2138" spans="1:9" x14ac:dyDescent="0.3">
      <c r="A2138" s="72" t="str">
        <f t="shared" si="75"/>
        <v>2001</v>
      </c>
      <c r="B2138" s="72" t="str">
        <f t="shared" si="76"/>
        <v>Mar</v>
      </c>
      <c r="C2138" s="74">
        <v>36956</v>
      </c>
      <c r="D2138" s="47">
        <v>17.083334000000001</v>
      </c>
      <c r="E2138" s="47">
        <v>17.25</v>
      </c>
      <c r="F2138" s="47">
        <v>16.638888999999999</v>
      </c>
      <c r="G2138" s="47">
        <v>16.722221000000001</v>
      </c>
      <c r="H2138" s="73">
        <v>14.506011000000001</v>
      </c>
      <c r="I2138" s="73">
        <v>687100</v>
      </c>
    </row>
    <row r="2139" spans="1:9" x14ac:dyDescent="0.3">
      <c r="A2139" s="72" t="str">
        <f t="shared" si="75"/>
        <v>2001</v>
      </c>
      <c r="B2139" s="72" t="str">
        <f t="shared" si="76"/>
        <v>Mar</v>
      </c>
      <c r="C2139" s="74">
        <v>36957</v>
      </c>
      <c r="D2139" s="47">
        <v>16.763888999999999</v>
      </c>
      <c r="E2139" s="47">
        <v>17.111111000000001</v>
      </c>
      <c r="F2139" s="47">
        <v>16.75</v>
      </c>
      <c r="G2139" s="47">
        <v>16.916665999999999</v>
      </c>
      <c r="H2139" s="73">
        <v>14.674685999999999</v>
      </c>
      <c r="I2139" s="73">
        <v>789000</v>
      </c>
    </row>
    <row r="2140" spans="1:9" x14ac:dyDescent="0.3">
      <c r="A2140" s="72" t="str">
        <f t="shared" si="75"/>
        <v>2001</v>
      </c>
      <c r="B2140" s="72" t="str">
        <f t="shared" si="76"/>
        <v>Mar</v>
      </c>
      <c r="C2140" s="74">
        <v>36958</v>
      </c>
      <c r="D2140" s="47">
        <v>16.923611000000001</v>
      </c>
      <c r="E2140" s="47">
        <v>17.222221000000001</v>
      </c>
      <c r="F2140" s="47">
        <v>16.916665999999999</v>
      </c>
      <c r="G2140" s="47">
        <v>17</v>
      </c>
      <c r="H2140" s="73">
        <v>14.746969</v>
      </c>
      <c r="I2140" s="73">
        <v>303900</v>
      </c>
    </row>
    <row r="2141" spans="1:9" x14ac:dyDescent="0.3">
      <c r="A2141" s="72" t="str">
        <f t="shared" si="75"/>
        <v>2001</v>
      </c>
      <c r="B2141" s="72" t="str">
        <f t="shared" si="76"/>
        <v>Mar</v>
      </c>
      <c r="C2141" s="74">
        <v>36959</v>
      </c>
      <c r="D2141" s="47">
        <v>17</v>
      </c>
      <c r="E2141" s="47">
        <v>17.138888999999999</v>
      </c>
      <c r="F2141" s="47">
        <v>16.833334000000001</v>
      </c>
      <c r="G2141" s="47">
        <v>17.083334000000001</v>
      </c>
      <c r="H2141" s="73">
        <v>14.819264</v>
      </c>
      <c r="I2141" s="73">
        <v>589500</v>
      </c>
    </row>
    <row r="2142" spans="1:9" x14ac:dyDescent="0.3">
      <c r="A2142" s="72" t="str">
        <f t="shared" si="75"/>
        <v>2001</v>
      </c>
      <c r="B2142" s="72" t="str">
        <f t="shared" si="76"/>
        <v>Mar</v>
      </c>
      <c r="C2142" s="74">
        <v>36962</v>
      </c>
      <c r="D2142" s="47">
        <v>17.111111000000001</v>
      </c>
      <c r="E2142" s="47">
        <v>17.166665999999999</v>
      </c>
      <c r="F2142" s="47">
        <v>16.833334000000001</v>
      </c>
      <c r="G2142" s="47">
        <v>17</v>
      </c>
      <c r="H2142" s="73">
        <v>14.746969</v>
      </c>
      <c r="I2142" s="73">
        <v>1066200</v>
      </c>
    </row>
    <row r="2143" spans="1:9" x14ac:dyDescent="0.3">
      <c r="A2143" s="72" t="str">
        <f t="shared" si="75"/>
        <v>2001</v>
      </c>
      <c r="B2143" s="72" t="str">
        <f t="shared" si="76"/>
        <v>Mar</v>
      </c>
      <c r="C2143" s="74">
        <v>36963</v>
      </c>
      <c r="D2143" s="47">
        <v>17</v>
      </c>
      <c r="E2143" s="47">
        <v>17.055554999999998</v>
      </c>
      <c r="F2143" s="47">
        <v>16.222221000000001</v>
      </c>
      <c r="G2143" s="47">
        <v>16.638888999999999</v>
      </c>
      <c r="H2143" s="73">
        <v>14.433721999999999</v>
      </c>
      <c r="I2143" s="73">
        <v>1558900</v>
      </c>
    </row>
    <row r="2144" spans="1:9" x14ac:dyDescent="0.3">
      <c r="A2144" s="72" t="str">
        <f t="shared" si="75"/>
        <v>2001</v>
      </c>
      <c r="B2144" s="72" t="str">
        <f t="shared" si="76"/>
        <v>Mar</v>
      </c>
      <c r="C2144" s="74">
        <v>36964</v>
      </c>
      <c r="D2144" s="47">
        <v>16.222221000000001</v>
      </c>
      <c r="E2144" s="47">
        <v>16.277778999999999</v>
      </c>
      <c r="F2144" s="47">
        <v>15.888889000000001</v>
      </c>
      <c r="G2144" s="47">
        <v>16.027778999999999</v>
      </c>
      <c r="H2144" s="73">
        <v>13.903601999999999</v>
      </c>
      <c r="I2144" s="73">
        <v>1508100</v>
      </c>
    </row>
    <row r="2145" spans="1:9" x14ac:dyDescent="0.3">
      <c r="A2145" s="72" t="str">
        <f t="shared" si="75"/>
        <v>2001</v>
      </c>
      <c r="B2145" s="72" t="str">
        <f t="shared" si="76"/>
        <v>Mar</v>
      </c>
      <c r="C2145" s="74">
        <v>36965</v>
      </c>
      <c r="D2145" s="47">
        <v>16.055554999999998</v>
      </c>
      <c r="E2145" s="47">
        <v>16.159721000000001</v>
      </c>
      <c r="F2145" s="47">
        <v>14.5</v>
      </c>
      <c r="G2145" s="47">
        <v>14.805555</v>
      </c>
      <c r="H2145" s="73">
        <v>12.843362000000001</v>
      </c>
      <c r="I2145" s="73">
        <v>1400500</v>
      </c>
    </row>
    <row r="2146" spans="1:9" x14ac:dyDescent="0.3">
      <c r="A2146" s="72" t="str">
        <f t="shared" si="75"/>
        <v>2001</v>
      </c>
      <c r="B2146" s="72" t="str">
        <f t="shared" si="76"/>
        <v>Mar</v>
      </c>
      <c r="C2146" s="74">
        <v>36966</v>
      </c>
      <c r="D2146" s="47">
        <v>14.868055</v>
      </c>
      <c r="E2146" s="47">
        <v>14.944445</v>
      </c>
      <c r="F2146" s="47">
        <v>14.277778</v>
      </c>
      <c r="G2146" s="47">
        <v>14.666667</v>
      </c>
      <c r="H2146" s="73">
        <v>12.72288</v>
      </c>
      <c r="I2146" s="73">
        <v>901300</v>
      </c>
    </row>
    <row r="2147" spans="1:9" x14ac:dyDescent="0.3">
      <c r="A2147" s="72" t="str">
        <f t="shared" si="75"/>
        <v>2001</v>
      </c>
      <c r="B2147" s="72" t="str">
        <f t="shared" si="76"/>
        <v>Mar</v>
      </c>
      <c r="C2147" s="74">
        <v>36969</v>
      </c>
      <c r="D2147" s="47">
        <v>14.680555</v>
      </c>
      <c r="E2147" s="47">
        <v>14.833333</v>
      </c>
      <c r="F2147" s="47">
        <v>14.638889000000001</v>
      </c>
      <c r="G2147" s="47">
        <v>14.805555</v>
      </c>
      <c r="H2147" s="73">
        <v>12.843362000000001</v>
      </c>
      <c r="I2147" s="73">
        <v>1584600</v>
      </c>
    </row>
    <row r="2148" spans="1:9" x14ac:dyDescent="0.3">
      <c r="A2148" s="72" t="str">
        <f t="shared" si="75"/>
        <v>2001</v>
      </c>
      <c r="B2148" s="72" t="str">
        <f t="shared" si="76"/>
        <v>Mar</v>
      </c>
      <c r="C2148" s="74">
        <v>36970</v>
      </c>
      <c r="D2148" s="47">
        <v>14.784722</v>
      </c>
      <c r="E2148" s="47">
        <v>15.222222</v>
      </c>
      <c r="F2148" s="47">
        <v>14.527778</v>
      </c>
      <c r="G2148" s="47">
        <v>14.611110999999999</v>
      </c>
      <c r="H2148" s="73">
        <v>12.674685999999999</v>
      </c>
      <c r="I2148" s="73">
        <v>660300</v>
      </c>
    </row>
    <row r="2149" spans="1:9" x14ac:dyDescent="0.3">
      <c r="A2149" s="72" t="str">
        <f t="shared" si="75"/>
        <v>2001</v>
      </c>
      <c r="B2149" s="72" t="str">
        <f t="shared" si="76"/>
        <v>Mar</v>
      </c>
      <c r="C2149" s="74">
        <v>36971</v>
      </c>
      <c r="D2149" s="47">
        <v>14.416667</v>
      </c>
      <c r="E2149" s="47">
        <v>15.111110999999999</v>
      </c>
      <c r="F2149" s="47">
        <v>14.388889000000001</v>
      </c>
      <c r="G2149" s="47">
        <v>14.972222</v>
      </c>
      <c r="H2149" s="73">
        <v>12.987939000000001</v>
      </c>
      <c r="I2149" s="73">
        <v>1054900</v>
      </c>
    </row>
    <row r="2150" spans="1:9" x14ac:dyDescent="0.3">
      <c r="A2150" s="72" t="str">
        <f t="shared" si="75"/>
        <v>2001</v>
      </c>
      <c r="B2150" s="72" t="str">
        <f t="shared" si="76"/>
        <v>Mar</v>
      </c>
      <c r="C2150" s="74">
        <v>36972</v>
      </c>
      <c r="D2150" s="47">
        <v>15.013889000000001</v>
      </c>
      <c r="E2150" s="47">
        <v>15.388889000000001</v>
      </c>
      <c r="F2150" s="47">
        <v>14.722222</v>
      </c>
      <c r="G2150" s="47">
        <v>15.138889000000001</v>
      </c>
      <c r="H2150" s="73">
        <v>13.13252</v>
      </c>
      <c r="I2150" s="73">
        <v>1336600</v>
      </c>
    </row>
    <row r="2151" spans="1:9" x14ac:dyDescent="0.3">
      <c r="A2151" s="72" t="str">
        <f t="shared" si="75"/>
        <v>2001</v>
      </c>
      <c r="B2151" s="72" t="str">
        <f t="shared" si="76"/>
        <v>Mar</v>
      </c>
      <c r="C2151" s="74">
        <v>36973</v>
      </c>
      <c r="D2151" s="47">
        <v>15.180555</v>
      </c>
      <c r="E2151" s="47">
        <v>15.694445</v>
      </c>
      <c r="F2151" s="47">
        <v>15.166667</v>
      </c>
      <c r="G2151" s="47">
        <v>15.597222</v>
      </c>
      <c r="H2151" s="73">
        <v>13.530106999999999</v>
      </c>
      <c r="I2151" s="73">
        <v>1296000</v>
      </c>
    </row>
    <row r="2152" spans="1:9" x14ac:dyDescent="0.3">
      <c r="A2152" s="72" t="str">
        <f t="shared" si="75"/>
        <v>2001</v>
      </c>
      <c r="B2152" s="72" t="str">
        <f t="shared" si="76"/>
        <v>Mar</v>
      </c>
      <c r="C2152" s="74">
        <v>36976</v>
      </c>
      <c r="D2152" s="47">
        <v>15.5625</v>
      </c>
      <c r="E2152" s="47">
        <v>15.638889000000001</v>
      </c>
      <c r="F2152" s="47">
        <v>15.25</v>
      </c>
      <c r="G2152" s="47">
        <v>15.277778</v>
      </c>
      <c r="H2152" s="73">
        <v>13.253</v>
      </c>
      <c r="I2152" s="73">
        <v>462700</v>
      </c>
    </row>
    <row r="2153" spans="1:9" x14ac:dyDescent="0.3">
      <c r="A2153" s="72" t="str">
        <f t="shared" si="75"/>
        <v>2001</v>
      </c>
      <c r="B2153" s="72" t="str">
        <f t="shared" si="76"/>
        <v>Mar</v>
      </c>
      <c r="C2153" s="74">
        <v>36977</v>
      </c>
      <c r="D2153" s="47">
        <v>15.305555</v>
      </c>
      <c r="E2153" s="47">
        <v>15.944445</v>
      </c>
      <c r="F2153" s="47">
        <v>15.166667</v>
      </c>
      <c r="G2153" s="47">
        <v>15.583333</v>
      </c>
      <c r="H2153" s="73">
        <v>13.518060999999999</v>
      </c>
      <c r="I2153" s="73">
        <v>1372600</v>
      </c>
    </row>
    <row r="2154" spans="1:9" x14ac:dyDescent="0.3">
      <c r="A2154" s="72" t="str">
        <f t="shared" si="75"/>
        <v>2001</v>
      </c>
      <c r="B2154" s="72" t="str">
        <f t="shared" si="76"/>
        <v>Mar</v>
      </c>
      <c r="C2154" s="74">
        <v>36978</v>
      </c>
      <c r="D2154" s="47">
        <v>15.555555</v>
      </c>
      <c r="E2154" s="47">
        <v>15.944445</v>
      </c>
      <c r="F2154" s="47">
        <v>15.333333</v>
      </c>
      <c r="G2154" s="47">
        <v>15.861110999999999</v>
      </c>
      <c r="H2154" s="73">
        <v>13.759024999999999</v>
      </c>
      <c r="I2154" s="73">
        <v>652200</v>
      </c>
    </row>
    <row r="2155" spans="1:9" x14ac:dyDescent="0.3">
      <c r="A2155" s="72" t="str">
        <f t="shared" si="75"/>
        <v>2001</v>
      </c>
      <c r="B2155" s="72" t="str">
        <f t="shared" si="76"/>
        <v>Mar</v>
      </c>
      <c r="C2155" s="74">
        <v>36979</v>
      </c>
      <c r="D2155" s="47">
        <v>15.923610999999999</v>
      </c>
      <c r="E2155" s="47">
        <v>16.527778999999999</v>
      </c>
      <c r="F2155" s="47">
        <v>15.916667</v>
      </c>
      <c r="G2155" s="47">
        <v>16.055554999999998</v>
      </c>
      <c r="H2155" s="73">
        <v>13.927701000000001</v>
      </c>
      <c r="I2155" s="73">
        <v>883900</v>
      </c>
    </row>
    <row r="2156" spans="1:9" x14ac:dyDescent="0.3">
      <c r="A2156" s="72" t="str">
        <f t="shared" si="75"/>
        <v>2001</v>
      </c>
      <c r="B2156" s="72" t="str">
        <f t="shared" si="76"/>
        <v>Mar</v>
      </c>
      <c r="C2156" s="74">
        <v>36980</v>
      </c>
      <c r="D2156" s="47">
        <v>16</v>
      </c>
      <c r="E2156" s="47">
        <v>16.444445000000002</v>
      </c>
      <c r="F2156" s="47">
        <v>15.444445</v>
      </c>
      <c r="G2156" s="47">
        <v>16.361111000000001</v>
      </c>
      <c r="H2156" s="73">
        <v>14.19276</v>
      </c>
      <c r="I2156" s="73">
        <v>651600</v>
      </c>
    </row>
    <row r="2157" spans="1:9" x14ac:dyDescent="0.3">
      <c r="A2157" s="72" t="str">
        <f t="shared" si="75"/>
        <v>2001</v>
      </c>
      <c r="B2157" s="72" t="str">
        <f t="shared" si="76"/>
        <v>Apr</v>
      </c>
      <c r="C2157" s="74">
        <v>36983</v>
      </c>
      <c r="D2157" s="47">
        <v>16.361111000000001</v>
      </c>
      <c r="E2157" s="47">
        <v>16.388888999999999</v>
      </c>
      <c r="F2157" s="47">
        <v>15.722222</v>
      </c>
      <c r="G2157" s="47">
        <v>15.722222</v>
      </c>
      <c r="H2157" s="73">
        <v>13.638541999999999</v>
      </c>
      <c r="I2157" s="73">
        <v>483900</v>
      </c>
    </row>
    <row r="2158" spans="1:9" x14ac:dyDescent="0.3">
      <c r="A2158" s="72" t="str">
        <f t="shared" si="75"/>
        <v>2001</v>
      </c>
      <c r="B2158" s="72" t="str">
        <f t="shared" si="76"/>
        <v>Apr</v>
      </c>
      <c r="C2158" s="74">
        <v>36984</v>
      </c>
      <c r="D2158" s="47">
        <v>15.791667</v>
      </c>
      <c r="E2158" s="47">
        <v>15.791667</v>
      </c>
      <c r="F2158" s="47">
        <v>14.388889000000001</v>
      </c>
      <c r="G2158" s="47">
        <v>14.888889000000001</v>
      </c>
      <c r="H2158" s="73">
        <v>12.915652</v>
      </c>
      <c r="I2158" s="73">
        <v>1428700</v>
      </c>
    </row>
    <row r="2159" spans="1:9" x14ac:dyDescent="0.3">
      <c r="A2159" s="72" t="str">
        <f t="shared" si="75"/>
        <v>2001</v>
      </c>
      <c r="B2159" s="72" t="str">
        <f t="shared" si="76"/>
        <v>Apr</v>
      </c>
      <c r="C2159" s="74">
        <v>36985</v>
      </c>
      <c r="D2159" s="47">
        <v>14.805555</v>
      </c>
      <c r="E2159" s="47">
        <v>15.222222</v>
      </c>
      <c r="F2159" s="47">
        <v>14.805555</v>
      </c>
      <c r="G2159" s="47">
        <v>15</v>
      </c>
      <c r="H2159" s="73">
        <v>13.012034999999999</v>
      </c>
      <c r="I2159" s="73">
        <v>1912600</v>
      </c>
    </row>
    <row r="2160" spans="1:9" x14ac:dyDescent="0.3">
      <c r="A2160" s="72" t="str">
        <f t="shared" si="75"/>
        <v>2001</v>
      </c>
      <c r="B2160" s="72" t="str">
        <f t="shared" si="76"/>
        <v>Apr</v>
      </c>
      <c r="C2160" s="74">
        <v>36986</v>
      </c>
      <c r="D2160" s="47">
        <v>15.305555</v>
      </c>
      <c r="E2160" s="47">
        <v>15.916667</v>
      </c>
      <c r="F2160" s="47">
        <v>15.277778</v>
      </c>
      <c r="G2160" s="47">
        <v>15.583333</v>
      </c>
      <c r="H2160" s="73">
        <v>13.518060999999999</v>
      </c>
      <c r="I2160" s="73">
        <v>996000</v>
      </c>
    </row>
    <row r="2161" spans="1:9" x14ac:dyDescent="0.3">
      <c r="A2161" s="72" t="str">
        <f t="shared" si="75"/>
        <v>2001</v>
      </c>
      <c r="B2161" s="72" t="str">
        <f t="shared" si="76"/>
        <v>Apr</v>
      </c>
      <c r="C2161" s="74">
        <v>36987</v>
      </c>
      <c r="D2161" s="47">
        <v>15.555555</v>
      </c>
      <c r="E2161" s="47">
        <v>15.555555</v>
      </c>
      <c r="F2161" s="47">
        <v>14.833333</v>
      </c>
      <c r="G2161" s="47">
        <v>15.222222</v>
      </c>
      <c r="H2161" s="73">
        <v>13.204808</v>
      </c>
      <c r="I2161" s="73">
        <v>522000</v>
      </c>
    </row>
    <row r="2162" spans="1:9" x14ac:dyDescent="0.3">
      <c r="A2162" s="72" t="str">
        <f t="shared" si="75"/>
        <v>2001</v>
      </c>
      <c r="B2162" s="72" t="str">
        <f t="shared" si="76"/>
        <v>Apr</v>
      </c>
      <c r="C2162" s="74">
        <v>36990</v>
      </c>
      <c r="D2162" s="47">
        <v>15.333333</v>
      </c>
      <c r="E2162" s="47">
        <v>15.924443999999999</v>
      </c>
      <c r="F2162" s="47">
        <v>14.866667</v>
      </c>
      <c r="G2162" s="47">
        <v>14.884444</v>
      </c>
      <c r="H2162" s="73">
        <v>12.911797</v>
      </c>
      <c r="I2162" s="73">
        <v>761100</v>
      </c>
    </row>
    <row r="2163" spans="1:9" x14ac:dyDescent="0.3">
      <c r="A2163" s="72" t="str">
        <f t="shared" si="75"/>
        <v>2001</v>
      </c>
      <c r="B2163" s="72" t="str">
        <f t="shared" si="76"/>
        <v>Apr</v>
      </c>
      <c r="C2163" s="74">
        <v>36991</v>
      </c>
      <c r="D2163" s="47">
        <v>14.933332999999999</v>
      </c>
      <c r="E2163" s="47">
        <v>15.946667</v>
      </c>
      <c r="F2163" s="47">
        <v>14.928889</v>
      </c>
      <c r="G2163" s="47">
        <v>15.844443999999999</v>
      </c>
      <c r="H2163" s="73">
        <v>13.744565</v>
      </c>
      <c r="I2163" s="73">
        <v>1015300</v>
      </c>
    </row>
    <row r="2164" spans="1:9" x14ac:dyDescent="0.3">
      <c r="A2164" s="72" t="str">
        <f t="shared" si="75"/>
        <v>2001</v>
      </c>
      <c r="B2164" s="72" t="str">
        <f t="shared" si="76"/>
        <v>Apr</v>
      </c>
      <c r="C2164" s="74">
        <v>36992</v>
      </c>
      <c r="D2164" s="47">
        <v>15.737778</v>
      </c>
      <c r="E2164" s="47">
        <v>16.088888000000001</v>
      </c>
      <c r="F2164" s="47">
        <v>15.257778</v>
      </c>
      <c r="G2164" s="47">
        <v>15.28</v>
      </c>
      <c r="H2164" s="73">
        <v>13.25493</v>
      </c>
      <c r="I2164" s="73">
        <v>382500</v>
      </c>
    </row>
    <row r="2165" spans="1:9" x14ac:dyDescent="0.3">
      <c r="A2165" s="72" t="str">
        <f t="shared" si="75"/>
        <v>2001</v>
      </c>
      <c r="B2165" s="72" t="str">
        <f t="shared" si="76"/>
        <v>Apr</v>
      </c>
      <c r="C2165" s="74">
        <v>36993</v>
      </c>
      <c r="D2165" s="47">
        <v>15.2</v>
      </c>
      <c r="E2165" s="47">
        <v>15.222222</v>
      </c>
      <c r="F2165" s="47">
        <v>14.955556</v>
      </c>
      <c r="G2165" s="47">
        <v>15.088889</v>
      </c>
      <c r="H2165" s="73">
        <v>13.089143999999999</v>
      </c>
      <c r="I2165" s="73">
        <v>1295200</v>
      </c>
    </row>
    <row r="2166" spans="1:9" x14ac:dyDescent="0.3">
      <c r="A2166" s="72" t="str">
        <f t="shared" si="75"/>
        <v>2001</v>
      </c>
      <c r="B2166" s="72" t="str">
        <f t="shared" si="76"/>
        <v>Apr</v>
      </c>
      <c r="C2166" s="74">
        <v>36997</v>
      </c>
      <c r="D2166" s="47">
        <v>15.088889</v>
      </c>
      <c r="E2166" s="47">
        <v>15.111110999999999</v>
      </c>
      <c r="F2166" s="47">
        <v>14.608889</v>
      </c>
      <c r="G2166" s="47">
        <v>14.711111000000001</v>
      </c>
      <c r="H2166" s="73">
        <v>12.761433</v>
      </c>
      <c r="I2166" s="73">
        <v>990600</v>
      </c>
    </row>
    <row r="2167" spans="1:9" x14ac:dyDescent="0.3">
      <c r="A2167" s="72" t="str">
        <f t="shared" si="75"/>
        <v>2001</v>
      </c>
      <c r="B2167" s="72" t="str">
        <f t="shared" si="76"/>
        <v>Apr</v>
      </c>
      <c r="C2167" s="74">
        <v>36998</v>
      </c>
      <c r="D2167" s="47">
        <v>14.666667</v>
      </c>
      <c r="E2167" s="47">
        <v>14.977777</v>
      </c>
      <c r="F2167" s="47">
        <v>14.666667</v>
      </c>
      <c r="G2167" s="47">
        <v>14.844443999999999</v>
      </c>
      <c r="H2167" s="73">
        <v>12.877098</v>
      </c>
      <c r="I2167" s="73">
        <v>452400</v>
      </c>
    </row>
    <row r="2168" spans="1:9" x14ac:dyDescent="0.3">
      <c r="A2168" s="72" t="str">
        <f t="shared" si="75"/>
        <v>2001</v>
      </c>
      <c r="B2168" s="72" t="str">
        <f t="shared" si="76"/>
        <v>Apr</v>
      </c>
      <c r="C2168" s="74">
        <v>36999</v>
      </c>
      <c r="D2168" s="47">
        <v>14.857778</v>
      </c>
      <c r="E2168" s="47">
        <v>16</v>
      </c>
      <c r="F2168" s="47">
        <v>14.822222</v>
      </c>
      <c r="G2168" s="47">
        <v>15.542222000000001</v>
      </c>
      <c r="H2168" s="73">
        <v>13.482398999999999</v>
      </c>
      <c r="I2168" s="73">
        <v>2186200</v>
      </c>
    </row>
    <row r="2169" spans="1:9" x14ac:dyDescent="0.3">
      <c r="A2169" s="72" t="str">
        <f t="shared" si="75"/>
        <v>2001</v>
      </c>
      <c r="B2169" s="72" t="str">
        <f t="shared" si="76"/>
        <v>Apr</v>
      </c>
      <c r="C2169" s="74">
        <v>37000</v>
      </c>
      <c r="D2169" s="47">
        <v>15.551111000000001</v>
      </c>
      <c r="E2169" s="47">
        <v>15.804444</v>
      </c>
      <c r="F2169" s="47">
        <v>14.84</v>
      </c>
      <c r="G2169" s="47">
        <v>15.111110999999999</v>
      </c>
      <c r="H2169" s="73">
        <v>13.108421</v>
      </c>
      <c r="I2169" s="73">
        <v>1476100</v>
      </c>
    </row>
    <row r="2170" spans="1:9" x14ac:dyDescent="0.3">
      <c r="A2170" s="72" t="str">
        <f t="shared" si="75"/>
        <v>2001</v>
      </c>
      <c r="B2170" s="72" t="str">
        <f t="shared" si="76"/>
        <v>Apr</v>
      </c>
      <c r="C2170" s="74">
        <v>37001</v>
      </c>
      <c r="D2170" s="47">
        <v>15.777778</v>
      </c>
      <c r="E2170" s="47">
        <v>15.888889000000001</v>
      </c>
      <c r="F2170" s="47">
        <v>15.466666</v>
      </c>
      <c r="G2170" s="47">
        <v>15.684443999999999</v>
      </c>
      <c r="H2170" s="73">
        <v>13.605767999999999</v>
      </c>
      <c r="I2170" s="73">
        <v>2905600</v>
      </c>
    </row>
    <row r="2171" spans="1:9" x14ac:dyDescent="0.3">
      <c r="A2171" s="72" t="str">
        <f t="shared" si="75"/>
        <v>2001</v>
      </c>
      <c r="B2171" s="72" t="str">
        <f t="shared" si="76"/>
        <v>Apr</v>
      </c>
      <c r="C2171" s="74">
        <v>37004</v>
      </c>
      <c r="D2171" s="47">
        <v>15.564444999999999</v>
      </c>
      <c r="E2171" s="47">
        <v>15.866667</v>
      </c>
      <c r="F2171" s="47">
        <v>15.555555</v>
      </c>
      <c r="G2171" s="47">
        <v>15.791111000000001</v>
      </c>
      <c r="H2171" s="73">
        <v>13.698297999999999</v>
      </c>
      <c r="I2171" s="73">
        <v>892300</v>
      </c>
    </row>
    <row r="2172" spans="1:9" x14ac:dyDescent="0.3">
      <c r="A2172" s="72" t="str">
        <f t="shared" si="75"/>
        <v>2001</v>
      </c>
      <c r="B2172" s="72" t="str">
        <f t="shared" si="76"/>
        <v>Apr</v>
      </c>
      <c r="C2172" s="74">
        <v>37005</v>
      </c>
      <c r="D2172" s="47">
        <v>15.782222000000001</v>
      </c>
      <c r="E2172" s="47">
        <v>15.786667</v>
      </c>
      <c r="F2172" s="47">
        <v>15.488889</v>
      </c>
      <c r="G2172" s="47">
        <v>15.626666999999999</v>
      </c>
      <c r="H2172" s="73">
        <v>13.555649000000001</v>
      </c>
      <c r="I2172" s="73">
        <v>532300</v>
      </c>
    </row>
    <row r="2173" spans="1:9" x14ac:dyDescent="0.3">
      <c r="A2173" s="72" t="str">
        <f t="shared" si="75"/>
        <v>2001</v>
      </c>
      <c r="B2173" s="72" t="str">
        <f t="shared" si="76"/>
        <v>Apr</v>
      </c>
      <c r="C2173" s="74">
        <v>37006</v>
      </c>
      <c r="D2173" s="47">
        <v>15.671111</v>
      </c>
      <c r="E2173" s="47">
        <v>16.844443999999999</v>
      </c>
      <c r="F2173" s="47">
        <v>15.662222</v>
      </c>
      <c r="G2173" s="47">
        <v>16.822222</v>
      </c>
      <c r="H2173" s="73">
        <v>14.592757000000001</v>
      </c>
      <c r="I2173" s="73">
        <v>911200</v>
      </c>
    </row>
    <row r="2174" spans="1:9" x14ac:dyDescent="0.3">
      <c r="A2174" s="72" t="str">
        <f t="shared" si="75"/>
        <v>2001</v>
      </c>
      <c r="B2174" s="72" t="str">
        <f t="shared" si="76"/>
        <v>Apr</v>
      </c>
      <c r="C2174" s="74">
        <v>37007</v>
      </c>
      <c r="D2174" s="47">
        <v>16.844443999999999</v>
      </c>
      <c r="E2174" s="47">
        <v>16.911111999999999</v>
      </c>
      <c r="F2174" s="47">
        <v>16.173334000000001</v>
      </c>
      <c r="G2174" s="47">
        <v>16.266666000000001</v>
      </c>
      <c r="H2174" s="73">
        <v>14.110830999999999</v>
      </c>
      <c r="I2174" s="73">
        <v>607000</v>
      </c>
    </row>
    <row r="2175" spans="1:9" x14ac:dyDescent="0.3">
      <c r="A2175" s="72" t="str">
        <f t="shared" si="75"/>
        <v>2001</v>
      </c>
      <c r="B2175" s="72" t="str">
        <f t="shared" si="76"/>
        <v>Apr</v>
      </c>
      <c r="C2175" s="74">
        <v>37008</v>
      </c>
      <c r="D2175" s="47">
        <v>16.43111</v>
      </c>
      <c r="E2175" s="47">
        <v>16.444445000000002</v>
      </c>
      <c r="F2175" s="47">
        <v>15.848889</v>
      </c>
      <c r="G2175" s="47">
        <v>16.355556</v>
      </c>
      <c r="H2175" s="73">
        <v>14.187939999999999</v>
      </c>
      <c r="I2175" s="73">
        <v>287100</v>
      </c>
    </row>
    <row r="2176" spans="1:9" x14ac:dyDescent="0.3">
      <c r="A2176" s="72" t="str">
        <f t="shared" si="75"/>
        <v>2001</v>
      </c>
      <c r="B2176" s="72" t="str">
        <f t="shared" si="76"/>
        <v>Apr</v>
      </c>
      <c r="C2176" s="74">
        <v>37011</v>
      </c>
      <c r="D2176" s="47">
        <v>16.355556</v>
      </c>
      <c r="E2176" s="47">
        <v>17.177778</v>
      </c>
      <c r="F2176" s="47">
        <v>16.311111</v>
      </c>
      <c r="G2176" s="47">
        <v>16.915555999999999</v>
      </c>
      <c r="H2176" s="73">
        <v>14.673721</v>
      </c>
      <c r="I2176" s="73">
        <v>751200</v>
      </c>
    </row>
    <row r="2177" spans="1:9" x14ac:dyDescent="0.3">
      <c r="A2177" s="72" t="str">
        <f t="shared" si="75"/>
        <v>2001</v>
      </c>
      <c r="B2177" s="72" t="str">
        <f t="shared" si="76"/>
        <v>May</v>
      </c>
      <c r="C2177" s="74">
        <v>37012</v>
      </c>
      <c r="D2177" s="47">
        <v>16.897777999999999</v>
      </c>
      <c r="E2177" s="47">
        <v>17.244444000000001</v>
      </c>
      <c r="F2177" s="47">
        <v>16.755555999999999</v>
      </c>
      <c r="G2177" s="47">
        <v>17.239999999999998</v>
      </c>
      <c r="H2177" s="73">
        <v>14.955171999999999</v>
      </c>
      <c r="I2177" s="73">
        <v>560700</v>
      </c>
    </row>
    <row r="2178" spans="1:9" x14ac:dyDescent="0.3">
      <c r="A2178" s="72" t="str">
        <f t="shared" si="75"/>
        <v>2001</v>
      </c>
      <c r="B2178" s="72" t="str">
        <f t="shared" si="76"/>
        <v>May</v>
      </c>
      <c r="C2178" s="74">
        <v>37013</v>
      </c>
      <c r="D2178" s="47">
        <v>17.262222000000001</v>
      </c>
      <c r="E2178" s="47">
        <v>17.866667</v>
      </c>
      <c r="F2178" s="47">
        <v>17.088888000000001</v>
      </c>
      <c r="G2178" s="47">
        <v>17.484444</v>
      </c>
      <c r="H2178" s="73">
        <v>15.167211</v>
      </c>
      <c r="I2178" s="73">
        <v>720000</v>
      </c>
    </row>
    <row r="2179" spans="1:9" x14ac:dyDescent="0.3">
      <c r="A2179" s="72" t="str">
        <f t="shared" ref="A2179:A2242" si="77">TEXT(C2179,"YYYY")</f>
        <v>2001</v>
      </c>
      <c r="B2179" s="72" t="str">
        <f t="shared" ref="B2179:B2242" si="78">TEXT(C2179,"MMM")</f>
        <v>May</v>
      </c>
      <c r="C2179" s="74">
        <v>37014</v>
      </c>
      <c r="D2179" s="47">
        <v>17.48</v>
      </c>
      <c r="E2179" s="47">
        <v>17.506665999999999</v>
      </c>
      <c r="F2179" s="47">
        <v>16.791111000000001</v>
      </c>
      <c r="G2179" s="47">
        <v>16.866667</v>
      </c>
      <c r="H2179" s="73">
        <v>14.631309999999999</v>
      </c>
      <c r="I2179" s="73">
        <v>741600</v>
      </c>
    </row>
    <row r="2180" spans="1:9" x14ac:dyDescent="0.3">
      <c r="A2180" s="72" t="str">
        <f t="shared" si="77"/>
        <v>2001</v>
      </c>
      <c r="B2180" s="72" t="str">
        <f t="shared" si="78"/>
        <v>May</v>
      </c>
      <c r="C2180" s="74">
        <v>37015</v>
      </c>
      <c r="D2180" s="47">
        <v>16.755555999999999</v>
      </c>
      <c r="E2180" s="47">
        <v>16.866667</v>
      </c>
      <c r="F2180" s="47">
        <v>16.48</v>
      </c>
      <c r="G2180" s="47">
        <v>16.822222</v>
      </c>
      <c r="H2180" s="73">
        <v>14.592757000000001</v>
      </c>
      <c r="I2180" s="73">
        <v>495600</v>
      </c>
    </row>
    <row r="2181" spans="1:9" x14ac:dyDescent="0.3">
      <c r="A2181" s="72" t="str">
        <f t="shared" si="77"/>
        <v>2001</v>
      </c>
      <c r="B2181" s="72" t="str">
        <f t="shared" si="78"/>
        <v>May</v>
      </c>
      <c r="C2181" s="74">
        <v>37018</v>
      </c>
      <c r="D2181" s="47">
        <v>16.84</v>
      </c>
      <c r="E2181" s="47">
        <v>16.933332</v>
      </c>
      <c r="F2181" s="47">
        <v>16.733333999999999</v>
      </c>
      <c r="G2181" s="47">
        <v>16.799999</v>
      </c>
      <c r="H2181" s="73">
        <v>14.57348</v>
      </c>
      <c r="I2181" s="73">
        <v>310900</v>
      </c>
    </row>
    <row r="2182" spans="1:9" x14ac:dyDescent="0.3">
      <c r="A2182" s="72" t="str">
        <f t="shared" si="77"/>
        <v>2001</v>
      </c>
      <c r="B2182" s="72" t="str">
        <f t="shared" si="78"/>
        <v>May</v>
      </c>
      <c r="C2182" s="74">
        <v>37019</v>
      </c>
      <c r="D2182" s="47">
        <v>16.888888999999999</v>
      </c>
      <c r="E2182" s="47">
        <v>16.937778000000002</v>
      </c>
      <c r="F2182" s="47">
        <v>16.777778999999999</v>
      </c>
      <c r="G2182" s="47">
        <v>16.933332</v>
      </c>
      <c r="H2182" s="73">
        <v>14.689142</v>
      </c>
      <c r="I2182" s="73">
        <v>686700</v>
      </c>
    </row>
    <row r="2183" spans="1:9" x14ac:dyDescent="0.3">
      <c r="A2183" s="72" t="str">
        <f t="shared" si="77"/>
        <v>2001</v>
      </c>
      <c r="B2183" s="72" t="str">
        <f t="shared" si="78"/>
        <v>May</v>
      </c>
      <c r="C2183" s="74">
        <v>37020</v>
      </c>
      <c r="D2183" s="47">
        <v>16.760000000000002</v>
      </c>
      <c r="E2183" s="47">
        <v>16.799999</v>
      </c>
      <c r="F2183" s="47">
        <v>16.595555999999998</v>
      </c>
      <c r="G2183" s="47">
        <v>16.711110999999999</v>
      </c>
      <c r="H2183" s="73">
        <v>14.496371</v>
      </c>
      <c r="I2183" s="73">
        <v>600000</v>
      </c>
    </row>
    <row r="2184" spans="1:9" x14ac:dyDescent="0.3">
      <c r="A2184" s="72" t="str">
        <f t="shared" si="77"/>
        <v>2001</v>
      </c>
      <c r="B2184" s="72" t="str">
        <f t="shared" si="78"/>
        <v>May</v>
      </c>
      <c r="C2184" s="74">
        <v>37021</v>
      </c>
      <c r="D2184" s="47">
        <v>16.768888</v>
      </c>
      <c r="E2184" s="47">
        <v>16.933332</v>
      </c>
      <c r="F2184" s="47">
        <v>16.719999000000001</v>
      </c>
      <c r="G2184" s="47">
        <v>16.777778999999999</v>
      </c>
      <c r="H2184" s="73">
        <v>14.554205</v>
      </c>
      <c r="I2184" s="73">
        <v>446800</v>
      </c>
    </row>
    <row r="2185" spans="1:9" x14ac:dyDescent="0.3">
      <c r="A2185" s="72" t="str">
        <f t="shared" si="77"/>
        <v>2001</v>
      </c>
      <c r="B2185" s="72" t="str">
        <f t="shared" si="78"/>
        <v>May</v>
      </c>
      <c r="C2185" s="74">
        <v>37022</v>
      </c>
      <c r="D2185" s="47">
        <v>16.666665999999999</v>
      </c>
      <c r="E2185" s="47">
        <v>16.666665999999999</v>
      </c>
      <c r="F2185" s="47">
        <v>16</v>
      </c>
      <c r="G2185" s="47">
        <v>16.195554999999999</v>
      </c>
      <c r="H2185" s="73">
        <v>14.049143000000001</v>
      </c>
      <c r="I2185" s="73">
        <v>2270400</v>
      </c>
    </row>
    <row r="2186" spans="1:9" x14ac:dyDescent="0.3">
      <c r="A2186" s="72" t="str">
        <f t="shared" si="77"/>
        <v>2001</v>
      </c>
      <c r="B2186" s="72" t="str">
        <f t="shared" si="78"/>
        <v>May</v>
      </c>
      <c r="C2186" s="74">
        <v>37025</v>
      </c>
      <c r="D2186" s="47">
        <v>16.106667000000002</v>
      </c>
      <c r="E2186" s="47">
        <v>16.200001</v>
      </c>
      <c r="F2186" s="47">
        <v>15.977777</v>
      </c>
      <c r="G2186" s="47">
        <v>15.991111</v>
      </c>
      <c r="H2186" s="73">
        <v>13.871791999999999</v>
      </c>
      <c r="I2186" s="73">
        <v>482100</v>
      </c>
    </row>
    <row r="2187" spans="1:9" x14ac:dyDescent="0.3">
      <c r="A2187" s="72" t="str">
        <f t="shared" si="77"/>
        <v>2001</v>
      </c>
      <c r="B2187" s="72" t="str">
        <f t="shared" si="78"/>
        <v>May</v>
      </c>
      <c r="C2187" s="74">
        <v>37026</v>
      </c>
      <c r="D2187" s="47">
        <v>16</v>
      </c>
      <c r="E2187" s="47">
        <v>16.871110999999999</v>
      </c>
      <c r="F2187" s="47">
        <v>16</v>
      </c>
      <c r="G2187" s="47">
        <v>16.666665999999999</v>
      </c>
      <c r="H2187" s="73">
        <v>14.457815999999999</v>
      </c>
      <c r="I2187" s="73">
        <v>423000</v>
      </c>
    </row>
    <row r="2188" spans="1:9" x14ac:dyDescent="0.3">
      <c r="A2188" s="72" t="str">
        <f t="shared" si="77"/>
        <v>2001</v>
      </c>
      <c r="B2188" s="72" t="str">
        <f t="shared" si="78"/>
        <v>May</v>
      </c>
      <c r="C2188" s="74">
        <v>37027</v>
      </c>
      <c r="D2188" s="47">
        <v>16.488890000000001</v>
      </c>
      <c r="E2188" s="47">
        <v>17.142220999999999</v>
      </c>
      <c r="F2188" s="47">
        <v>16.422222000000001</v>
      </c>
      <c r="G2188" s="47">
        <v>16.844443999999999</v>
      </c>
      <c r="H2188" s="73">
        <v>14.612038</v>
      </c>
      <c r="I2188" s="73">
        <v>505500</v>
      </c>
    </row>
    <row r="2189" spans="1:9" x14ac:dyDescent="0.3">
      <c r="A2189" s="72" t="str">
        <f t="shared" si="77"/>
        <v>2001</v>
      </c>
      <c r="B2189" s="72" t="str">
        <f t="shared" si="78"/>
        <v>May</v>
      </c>
      <c r="C2189" s="74">
        <v>37028</v>
      </c>
      <c r="D2189" s="47">
        <v>16.879999000000002</v>
      </c>
      <c r="E2189" s="47">
        <v>16.942222999999998</v>
      </c>
      <c r="F2189" s="47">
        <v>16.333334000000001</v>
      </c>
      <c r="G2189" s="47">
        <v>16.711110999999999</v>
      </c>
      <c r="H2189" s="73">
        <v>14.496371</v>
      </c>
      <c r="I2189" s="73">
        <v>789700</v>
      </c>
    </row>
    <row r="2190" spans="1:9" x14ac:dyDescent="0.3">
      <c r="A2190" s="72" t="str">
        <f t="shared" si="77"/>
        <v>2001</v>
      </c>
      <c r="B2190" s="72" t="str">
        <f t="shared" si="78"/>
        <v>May</v>
      </c>
      <c r="C2190" s="74">
        <v>37029</v>
      </c>
      <c r="D2190" s="47">
        <v>16.706666999999999</v>
      </c>
      <c r="E2190" s="47">
        <v>16.733333999999999</v>
      </c>
      <c r="F2190" s="47">
        <v>16.248888000000001</v>
      </c>
      <c r="G2190" s="47">
        <v>16.248888000000001</v>
      </c>
      <c r="H2190" s="73">
        <v>14.095407</v>
      </c>
      <c r="I2190" s="73">
        <v>487900</v>
      </c>
    </row>
    <row r="2191" spans="1:9" x14ac:dyDescent="0.3">
      <c r="A2191" s="72" t="str">
        <f t="shared" si="77"/>
        <v>2001</v>
      </c>
      <c r="B2191" s="72" t="str">
        <f t="shared" si="78"/>
        <v>May</v>
      </c>
      <c r="C2191" s="74">
        <v>37032</v>
      </c>
      <c r="D2191" s="47">
        <v>16.257777999999998</v>
      </c>
      <c r="E2191" s="47">
        <v>16.266666000000001</v>
      </c>
      <c r="F2191" s="47">
        <v>16.106667000000002</v>
      </c>
      <c r="G2191" s="47">
        <v>16.177778</v>
      </c>
      <c r="H2191" s="73">
        <v>14.033723999999999</v>
      </c>
      <c r="I2191" s="73">
        <v>721500</v>
      </c>
    </row>
    <row r="2192" spans="1:9" x14ac:dyDescent="0.3">
      <c r="A2192" s="72" t="str">
        <f t="shared" si="77"/>
        <v>2001</v>
      </c>
      <c r="B2192" s="72" t="str">
        <f t="shared" si="78"/>
        <v>May</v>
      </c>
      <c r="C2192" s="74">
        <v>37033</v>
      </c>
      <c r="D2192" s="47">
        <v>16.222221000000001</v>
      </c>
      <c r="E2192" s="47">
        <v>16.266666000000001</v>
      </c>
      <c r="F2192" s="47">
        <v>16.044445</v>
      </c>
      <c r="G2192" s="47">
        <v>16.044445</v>
      </c>
      <c r="H2192" s="73">
        <v>13.918062000000001</v>
      </c>
      <c r="I2192" s="73">
        <v>555300</v>
      </c>
    </row>
    <row r="2193" spans="1:9" x14ac:dyDescent="0.3">
      <c r="A2193" s="72" t="str">
        <f t="shared" si="77"/>
        <v>2001</v>
      </c>
      <c r="B2193" s="72" t="str">
        <f t="shared" si="78"/>
        <v>May</v>
      </c>
      <c r="C2193" s="74">
        <v>37034</v>
      </c>
      <c r="D2193" s="47">
        <v>16.071111999999999</v>
      </c>
      <c r="E2193" s="47">
        <v>16.235555999999999</v>
      </c>
      <c r="F2193" s="47">
        <v>15.866667</v>
      </c>
      <c r="G2193" s="47">
        <v>15.902222999999999</v>
      </c>
      <c r="H2193" s="73">
        <v>13.794686</v>
      </c>
      <c r="I2193" s="73">
        <v>1054500</v>
      </c>
    </row>
    <row r="2194" spans="1:9" x14ac:dyDescent="0.3">
      <c r="A2194" s="72" t="str">
        <f t="shared" si="77"/>
        <v>2001</v>
      </c>
      <c r="B2194" s="72" t="str">
        <f t="shared" si="78"/>
        <v>May</v>
      </c>
      <c r="C2194" s="74">
        <v>37035</v>
      </c>
      <c r="D2194" s="47">
        <v>15.866667</v>
      </c>
      <c r="E2194" s="47">
        <v>15.955556</v>
      </c>
      <c r="F2194" s="47">
        <v>15.111110999999999</v>
      </c>
      <c r="G2194" s="47">
        <v>15.333333</v>
      </c>
      <c r="H2194" s="73">
        <v>13.301190999999999</v>
      </c>
      <c r="I2194" s="73">
        <v>1894200</v>
      </c>
    </row>
    <row r="2195" spans="1:9" x14ac:dyDescent="0.3">
      <c r="A2195" s="72" t="str">
        <f t="shared" si="77"/>
        <v>2001</v>
      </c>
      <c r="B2195" s="72" t="str">
        <f t="shared" si="78"/>
        <v>May</v>
      </c>
      <c r="C2195" s="74">
        <v>37036</v>
      </c>
      <c r="D2195" s="47">
        <v>15.368888999999999</v>
      </c>
      <c r="E2195" s="47">
        <v>15.733333999999999</v>
      </c>
      <c r="F2195" s="47">
        <v>15.368888999999999</v>
      </c>
      <c r="G2195" s="47">
        <v>15.684443999999999</v>
      </c>
      <c r="H2195" s="73">
        <v>13.605767999999999</v>
      </c>
      <c r="I2195" s="73">
        <v>1397400</v>
      </c>
    </row>
    <row r="2196" spans="1:9" x14ac:dyDescent="0.3">
      <c r="A2196" s="72" t="str">
        <f t="shared" si="77"/>
        <v>2001</v>
      </c>
      <c r="B2196" s="72" t="str">
        <f t="shared" si="78"/>
        <v>May</v>
      </c>
      <c r="C2196" s="74">
        <v>37040</v>
      </c>
      <c r="D2196" s="47">
        <v>15.533334</v>
      </c>
      <c r="E2196" s="47">
        <v>16.280000999999999</v>
      </c>
      <c r="F2196" s="47">
        <v>15.528888999999999</v>
      </c>
      <c r="G2196" s="47">
        <v>15.977777</v>
      </c>
      <c r="H2196" s="73">
        <v>13.860227</v>
      </c>
      <c r="I2196" s="73">
        <v>808200</v>
      </c>
    </row>
    <row r="2197" spans="1:9" x14ac:dyDescent="0.3">
      <c r="A2197" s="72" t="str">
        <f t="shared" si="77"/>
        <v>2001</v>
      </c>
      <c r="B2197" s="72" t="str">
        <f t="shared" si="78"/>
        <v>May</v>
      </c>
      <c r="C2197" s="74">
        <v>37041</v>
      </c>
      <c r="D2197" s="47">
        <v>15.902222999999999</v>
      </c>
      <c r="E2197" s="47">
        <v>16.177778</v>
      </c>
      <c r="F2197" s="47">
        <v>15.897778000000001</v>
      </c>
      <c r="G2197" s="47">
        <v>15.982222999999999</v>
      </c>
      <c r="H2197" s="73">
        <v>13.864083000000001</v>
      </c>
      <c r="I2197" s="73">
        <v>479700</v>
      </c>
    </row>
    <row r="2198" spans="1:9" x14ac:dyDescent="0.3">
      <c r="A2198" s="72" t="str">
        <f t="shared" si="77"/>
        <v>2001</v>
      </c>
      <c r="B2198" s="72" t="str">
        <f t="shared" si="78"/>
        <v>May</v>
      </c>
      <c r="C2198" s="74">
        <v>37042</v>
      </c>
      <c r="D2198" s="47">
        <v>16.066668</v>
      </c>
      <c r="E2198" s="47">
        <v>16.066668</v>
      </c>
      <c r="F2198" s="47">
        <v>15.044444</v>
      </c>
      <c r="G2198" s="47">
        <v>15.453333000000001</v>
      </c>
      <c r="H2198" s="73">
        <v>13.405289</v>
      </c>
      <c r="I2198" s="73">
        <v>1883700</v>
      </c>
    </row>
    <row r="2199" spans="1:9" x14ac:dyDescent="0.3">
      <c r="A2199" s="72" t="str">
        <f t="shared" si="77"/>
        <v>2001</v>
      </c>
      <c r="B2199" s="72" t="str">
        <f t="shared" si="78"/>
        <v>Jun</v>
      </c>
      <c r="C2199" s="74">
        <v>37043</v>
      </c>
      <c r="D2199" s="47">
        <v>15.466666</v>
      </c>
      <c r="E2199" s="47">
        <v>15.644444</v>
      </c>
      <c r="F2199" s="47">
        <v>15.173333</v>
      </c>
      <c r="G2199" s="47">
        <v>15.377777999999999</v>
      </c>
      <c r="H2199" s="73">
        <v>13.339746</v>
      </c>
      <c r="I2199" s="73">
        <v>937800</v>
      </c>
    </row>
    <row r="2200" spans="1:9" x14ac:dyDescent="0.3">
      <c r="A2200" s="72" t="str">
        <f t="shared" si="77"/>
        <v>2001</v>
      </c>
      <c r="B2200" s="72" t="str">
        <f t="shared" si="78"/>
        <v>Jun</v>
      </c>
      <c r="C2200" s="74">
        <v>37046</v>
      </c>
      <c r="D2200" s="47">
        <v>15.351111</v>
      </c>
      <c r="E2200" s="47">
        <v>15.44</v>
      </c>
      <c r="F2200" s="47">
        <v>14.844443999999999</v>
      </c>
      <c r="G2200" s="47">
        <v>14.857778</v>
      </c>
      <c r="H2200" s="73">
        <v>12.888667</v>
      </c>
      <c r="I2200" s="73">
        <v>929400</v>
      </c>
    </row>
    <row r="2201" spans="1:9" x14ac:dyDescent="0.3">
      <c r="A2201" s="72" t="str">
        <f t="shared" si="77"/>
        <v>2001</v>
      </c>
      <c r="B2201" s="72" t="str">
        <f t="shared" si="78"/>
        <v>Jun</v>
      </c>
      <c r="C2201" s="74">
        <v>37047</v>
      </c>
      <c r="D2201" s="47">
        <v>14.866667</v>
      </c>
      <c r="E2201" s="47">
        <v>14.888889000000001</v>
      </c>
      <c r="F2201" s="47">
        <v>14.133333</v>
      </c>
      <c r="G2201" s="47">
        <v>14.76</v>
      </c>
      <c r="H2201" s="73">
        <v>12.803846999999999</v>
      </c>
      <c r="I2201" s="73">
        <v>2114200</v>
      </c>
    </row>
    <row r="2202" spans="1:9" x14ac:dyDescent="0.3">
      <c r="A2202" s="72" t="str">
        <f t="shared" si="77"/>
        <v>2001</v>
      </c>
      <c r="B2202" s="72" t="str">
        <f t="shared" si="78"/>
        <v>Jun</v>
      </c>
      <c r="C2202" s="74">
        <v>37048</v>
      </c>
      <c r="D2202" s="47">
        <v>14.755554999999999</v>
      </c>
      <c r="E2202" s="47">
        <v>15.133333</v>
      </c>
      <c r="F2202" s="47">
        <v>14.675554999999999</v>
      </c>
      <c r="G2202" s="47">
        <v>14.933332999999999</v>
      </c>
      <c r="H2202" s="73">
        <v>12.954205</v>
      </c>
      <c r="I2202" s="73">
        <v>1427100</v>
      </c>
    </row>
    <row r="2203" spans="1:9" x14ac:dyDescent="0.3">
      <c r="A2203" s="72" t="str">
        <f t="shared" si="77"/>
        <v>2001</v>
      </c>
      <c r="B2203" s="72" t="str">
        <f t="shared" si="78"/>
        <v>Jun</v>
      </c>
      <c r="C2203" s="74">
        <v>37049</v>
      </c>
      <c r="D2203" s="47">
        <v>14.986667000000001</v>
      </c>
      <c r="E2203" s="47">
        <v>15.622222000000001</v>
      </c>
      <c r="F2203" s="47">
        <v>14.955556</v>
      </c>
      <c r="G2203" s="47">
        <v>15.444445</v>
      </c>
      <c r="H2203" s="73">
        <v>13.397577</v>
      </c>
      <c r="I2203" s="73">
        <v>678600</v>
      </c>
    </row>
    <row r="2204" spans="1:9" x14ac:dyDescent="0.3">
      <c r="A2204" s="72" t="str">
        <f t="shared" si="77"/>
        <v>2001</v>
      </c>
      <c r="B2204" s="72" t="str">
        <f t="shared" si="78"/>
        <v>Jun</v>
      </c>
      <c r="C2204" s="74">
        <v>37050</v>
      </c>
      <c r="D2204" s="47">
        <v>15.417778</v>
      </c>
      <c r="E2204" s="47">
        <v>16.013334</v>
      </c>
      <c r="F2204" s="47">
        <v>15.377777999999999</v>
      </c>
      <c r="G2204" s="47">
        <v>15.942223</v>
      </c>
      <c r="H2204" s="73">
        <v>13.829385</v>
      </c>
      <c r="I2204" s="73">
        <v>644100</v>
      </c>
    </row>
    <row r="2205" spans="1:9" x14ac:dyDescent="0.3">
      <c r="A2205" s="72" t="str">
        <f t="shared" si="77"/>
        <v>2001</v>
      </c>
      <c r="B2205" s="72" t="str">
        <f t="shared" si="78"/>
        <v>Jun</v>
      </c>
      <c r="C2205" s="74">
        <v>37053</v>
      </c>
      <c r="D2205" s="47">
        <v>15.782222000000001</v>
      </c>
      <c r="E2205" s="47">
        <v>15.977777</v>
      </c>
      <c r="F2205" s="47">
        <v>15.773334</v>
      </c>
      <c r="G2205" s="47">
        <v>15.893333</v>
      </c>
      <c r="H2205" s="73">
        <v>13.786977</v>
      </c>
      <c r="I2205" s="73">
        <v>508200</v>
      </c>
    </row>
    <row r="2206" spans="1:9" x14ac:dyDescent="0.3">
      <c r="A2206" s="72" t="str">
        <f t="shared" si="77"/>
        <v>2001</v>
      </c>
      <c r="B2206" s="72" t="str">
        <f t="shared" si="78"/>
        <v>Jun</v>
      </c>
      <c r="C2206" s="74">
        <v>37054</v>
      </c>
      <c r="D2206" s="47">
        <v>15.755554999999999</v>
      </c>
      <c r="E2206" s="47">
        <v>16.222221000000001</v>
      </c>
      <c r="F2206" s="47">
        <v>15.626666999999999</v>
      </c>
      <c r="G2206" s="47">
        <v>16.177778</v>
      </c>
      <c r="H2206" s="73">
        <v>14.033723999999999</v>
      </c>
      <c r="I2206" s="73">
        <v>917500</v>
      </c>
    </row>
    <row r="2207" spans="1:9" x14ac:dyDescent="0.3">
      <c r="A2207" s="72" t="str">
        <f t="shared" si="77"/>
        <v>2001</v>
      </c>
      <c r="B2207" s="72" t="str">
        <f t="shared" si="78"/>
        <v>Jun</v>
      </c>
      <c r="C2207" s="74">
        <v>37055</v>
      </c>
      <c r="D2207" s="47">
        <v>16.044445</v>
      </c>
      <c r="E2207" s="47">
        <v>16.533332999999999</v>
      </c>
      <c r="F2207" s="47">
        <v>16.044445</v>
      </c>
      <c r="G2207" s="47">
        <v>16.182221999999999</v>
      </c>
      <c r="H2207" s="73">
        <v>14.037578</v>
      </c>
      <c r="I2207" s="73">
        <v>526600</v>
      </c>
    </row>
    <row r="2208" spans="1:9" x14ac:dyDescent="0.3">
      <c r="A2208" s="72" t="str">
        <f t="shared" si="77"/>
        <v>2001</v>
      </c>
      <c r="B2208" s="72" t="str">
        <f t="shared" si="78"/>
        <v>Jun</v>
      </c>
      <c r="C2208" s="74">
        <v>37056</v>
      </c>
      <c r="D2208" s="47">
        <v>16.102222000000001</v>
      </c>
      <c r="E2208" s="47">
        <v>16.244444000000001</v>
      </c>
      <c r="F2208" s="47">
        <v>15.92</v>
      </c>
      <c r="G2208" s="47">
        <v>16.017778</v>
      </c>
      <c r="H2208" s="73">
        <v>13.894926</v>
      </c>
      <c r="I2208" s="73">
        <v>492900</v>
      </c>
    </row>
    <row r="2209" spans="1:9" x14ac:dyDescent="0.3">
      <c r="A2209" s="72" t="str">
        <f t="shared" si="77"/>
        <v>2001</v>
      </c>
      <c r="B2209" s="72" t="str">
        <f t="shared" si="78"/>
        <v>Jun</v>
      </c>
      <c r="C2209" s="74">
        <v>37057</v>
      </c>
      <c r="D2209" s="47">
        <v>16.075555999999999</v>
      </c>
      <c r="E2209" s="47">
        <v>16.262222000000001</v>
      </c>
      <c r="F2209" s="47">
        <v>15.688889</v>
      </c>
      <c r="G2209" s="47">
        <v>15.955556</v>
      </c>
      <c r="H2209" s="73">
        <v>13.840951</v>
      </c>
      <c r="I2209" s="73">
        <v>590800</v>
      </c>
    </row>
    <row r="2210" spans="1:9" x14ac:dyDescent="0.3">
      <c r="A2210" s="72" t="str">
        <f t="shared" si="77"/>
        <v>2001</v>
      </c>
      <c r="B2210" s="72" t="str">
        <f t="shared" si="78"/>
        <v>Jun</v>
      </c>
      <c r="C2210" s="74">
        <v>37060</v>
      </c>
      <c r="D2210" s="47">
        <v>15.911111</v>
      </c>
      <c r="E2210" s="47">
        <v>16.106667000000002</v>
      </c>
      <c r="F2210" s="47">
        <v>15.764443999999999</v>
      </c>
      <c r="G2210" s="47">
        <v>16.031110999999999</v>
      </c>
      <c r="H2210" s="73">
        <v>13.906492</v>
      </c>
      <c r="I2210" s="73">
        <v>708000</v>
      </c>
    </row>
    <row r="2211" spans="1:9" x14ac:dyDescent="0.3">
      <c r="A2211" s="72" t="str">
        <f t="shared" si="77"/>
        <v>2001</v>
      </c>
      <c r="B2211" s="72" t="str">
        <f t="shared" si="78"/>
        <v>Jun</v>
      </c>
      <c r="C2211" s="74">
        <v>37061</v>
      </c>
      <c r="D2211" s="47">
        <v>16.333334000000001</v>
      </c>
      <c r="E2211" s="47">
        <v>16.366667</v>
      </c>
      <c r="F2211" s="47">
        <v>15.733333999999999</v>
      </c>
      <c r="G2211" s="47">
        <v>16.133333</v>
      </c>
      <c r="H2211" s="73">
        <v>13.995167</v>
      </c>
      <c r="I2211" s="73">
        <v>426600</v>
      </c>
    </row>
    <row r="2212" spans="1:9" x14ac:dyDescent="0.3">
      <c r="A2212" s="72" t="str">
        <f t="shared" si="77"/>
        <v>2001</v>
      </c>
      <c r="B2212" s="72" t="str">
        <f t="shared" si="78"/>
        <v>Jun</v>
      </c>
      <c r="C2212" s="74">
        <v>37062</v>
      </c>
      <c r="D2212" s="47">
        <v>16.260000000000002</v>
      </c>
      <c r="E2212" s="47">
        <v>16.799999</v>
      </c>
      <c r="F2212" s="47">
        <v>16.073333999999999</v>
      </c>
      <c r="G2212" s="47">
        <v>16.399999999999999</v>
      </c>
      <c r="H2212" s="73">
        <v>14.226495999999999</v>
      </c>
      <c r="I2212" s="73">
        <v>598900</v>
      </c>
    </row>
    <row r="2213" spans="1:9" x14ac:dyDescent="0.3">
      <c r="A2213" s="72" t="str">
        <f t="shared" si="77"/>
        <v>2001</v>
      </c>
      <c r="B2213" s="72" t="str">
        <f t="shared" si="78"/>
        <v>Jun</v>
      </c>
      <c r="C2213" s="74">
        <v>37063</v>
      </c>
      <c r="D2213" s="47">
        <v>16.52</v>
      </c>
      <c r="E2213" s="47">
        <v>17.786667000000001</v>
      </c>
      <c r="F2213" s="47">
        <v>16.333334000000001</v>
      </c>
      <c r="G2213" s="47">
        <v>17.780000999999999</v>
      </c>
      <c r="H2213" s="73">
        <v>15.423598</v>
      </c>
      <c r="I2213" s="73">
        <v>724800</v>
      </c>
    </row>
    <row r="2214" spans="1:9" x14ac:dyDescent="0.3">
      <c r="A2214" s="72" t="str">
        <f t="shared" si="77"/>
        <v>2001</v>
      </c>
      <c r="B2214" s="72" t="str">
        <f t="shared" si="78"/>
        <v>Jun</v>
      </c>
      <c r="C2214" s="74">
        <v>37064</v>
      </c>
      <c r="D2214" s="47">
        <v>17.780000999999999</v>
      </c>
      <c r="E2214" s="47">
        <v>17.780000999999999</v>
      </c>
      <c r="F2214" s="47">
        <v>16.333334000000001</v>
      </c>
      <c r="G2214" s="47">
        <v>17.066668</v>
      </c>
      <c r="H2214" s="73">
        <v>14.804803</v>
      </c>
      <c r="I2214" s="73">
        <v>652300</v>
      </c>
    </row>
    <row r="2215" spans="1:9" x14ac:dyDescent="0.3">
      <c r="A2215" s="72" t="str">
        <f t="shared" si="77"/>
        <v>2001</v>
      </c>
      <c r="B2215" s="72" t="str">
        <f t="shared" si="78"/>
        <v>Jun</v>
      </c>
      <c r="C2215" s="74">
        <v>37067</v>
      </c>
      <c r="D2215" s="47">
        <v>17.413333999999999</v>
      </c>
      <c r="E2215" s="47">
        <v>17.459999</v>
      </c>
      <c r="F2215" s="47">
        <v>17.066668</v>
      </c>
      <c r="G2215" s="47">
        <v>17.280000999999999</v>
      </c>
      <c r="H2215" s="73">
        <v>14.989867</v>
      </c>
      <c r="I2215" s="73">
        <v>705600</v>
      </c>
    </row>
    <row r="2216" spans="1:9" x14ac:dyDescent="0.3">
      <c r="A2216" s="72" t="str">
        <f t="shared" si="77"/>
        <v>2001</v>
      </c>
      <c r="B2216" s="72" t="str">
        <f t="shared" si="78"/>
        <v>Jun</v>
      </c>
      <c r="C2216" s="74">
        <v>37068</v>
      </c>
      <c r="D2216" s="47">
        <v>17.299999</v>
      </c>
      <c r="E2216" s="47">
        <v>17.306667000000001</v>
      </c>
      <c r="F2216" s="47">
        <v>16.333334000000001</v>
      </c>
      <c r="G2216" s="47">
        <v>16.593333999999999</v>
      </c>
      <c r="H2216" s="73">
        <v>14.394209</v>
      </c>
      <c r="I2216" s="73">
        <v>1117800</v>
      </c>
    </row>
    <row r="2217" spans="1:9" x14ac:dyDescent="0.3">
      <c r="A2217" s="72" t="str">
        <f t="shared" si="77"/>
        <v>2001</v>
      </c>
      <c r="B2217" s="72" t="str">
        <f t="shared" si="78"/>
        <v>Jun</v>
      </c>
      <c r="C2217" s="74">
        <v>37069</v>
      </c>
      <c r="D2217" s="47">
        <v>16.653334000000001</v>
      </c>
      <c r="E2217" s="47">
        <v>17.253333999999999</v>
      </c>
      <c r="F2217" s="47">
        <v>16.433332</v>
      </c>
      <c r="G2217" s="47">
        <v>16.973333</v>
      </c>
      <c r="H2217" s="73">
        <v>14.723843</v>
      </c>
      <c r="I2217" s="73">
        <v>649000</v>
      </c>
    </row>
    <row r="2218" spans="1:9" x14ac:dyDescent="0.3">
      <c r="A2218" s="72" t="str">
        <f t="shared" si="77"/>
        <v>2001</v>
      </c>
      <c r="B2218" s="72" t="str">
        <f t="shared" si="78"/>
        <v>Jun</v>
      </c>
      <c r="C2218" s="74">
        <v>37070</v>
      </c>
      <c r="D2218" s="47">
        <v>16.973333</v>
      </c>
      <c r="E2218" s="47">
        <v>18.066668</v>
      </c>
      <c r="F2218" s="47">
        <v>16.866667</v>
      </c>
      <c r="G2218" s="47">
        <v>17.966667000000001</v>
      </c>
      <c r="H2218" s="73">
        <v>15.585528999999999</v>
      </c>
      <c r="I2218" s="73">
        <v>1763200</v>
      </c>
    </row>
    <row r="2219" spans="1:9" x14ac:dyDescent="0.3">
      <c r="A2219" s="72" t="str">
        <f t="shared" si="77"/>
        <v>2001</v>
      </c>
      <c r="B2219" s="72" t="str">
        <f t="shared" si="78"/>
        <v>Jun</v>
      </c>
      <c r="C2219" s="74">
        <v>37071</v>
      </c>
      <c r="D2219" s="47">
        <v>17.959999</v>
      </c>
      <c r="E2219" s="47">
        <v>19</v>
      </c>
      <c r="F2219" s="47">
        <v>17.899999999999999</v>
      </c>
      <c r="G2219" s="47">
        <v>18.866667</v>
      </c>
      <c r="H2219" s="73">
        <v>16.366250999999998</v>
      </c>
      <c r="I2219" s="73">
        <v>1848400</v>
      </c>
    </row>
    <row r="2220" spans="1:9" x14ac:dyDescent="0.3">
      <c r="A2220" s="72" t="str">
        <f t="shared" si="77"/>
        <v>2001</v>
      </c>
      <c r="B2220" s="72" t="str">
        <f t="shared" si="78"/>
        <v>Jul</v>
      </c>
      <c r="C2220" s="74">
        <v>37074</v>
      </c>
      <c r="D2220" s="47">
        <v>18.673334000000001</v>
      </c>
      <c r="E2220" s="47">
        <v>18.940000999999999</v>
      </c>
      <c r="F2220" s="47">
        <v>18.433332</v>
      </c>
      <c r="G2220" s="47">
        <v>18.446667000000001</v>
      </c>
      <c r="H2220" s="73">
        <v>16.001912999999998</v>
      </c>
      <c r="I2220" s="73">
        <v>944700</v>
      </c>
    </row>
    <row r="2221" spans="1:9" x14ac:dyDescent="0.3">
      <c r="A2221" s="72" t="str">
        <f t="shared" si="77"/>
        <v>2001</v>
      </c>
      <c r="B2221" s="72" t="str">
        <f t="shared" si="78"/>
        <v>Jul</v>
      </c>
      <c r="C2221" s="74">
        <v>37075</v>
      </c>
      <c r="D2221" s="47">
        <v>18.379999000000002</v>
      </c>
      <c r="E2221" s="47">
        <v>18.433332</v>
      </c>
      <c r="F2221" s="47">
        <v>17.733333999999999</v>
      </c>
      <c r="G2221" s="47">
        <v>18.253333999999999</v>
      </c>
      <c r="H2221" s="73">
        <v>15.834203</v>
      </c>
      <c r="I2221" s="73">
        <v>257500</v>
      </c>
    </row>
    <row r="2222" spans="1:9" x14ac:dyDescent="0.3">
      <c r="A2222" s="72" t="str">
        <f t="shared" si="77"/>
        <v>2001</v>
      </c>
      <c r="B2222" s="72" t="str">
        <f t="shared" si="78"/>
        <v>Jul</v>
      </c>
      <c r="C2222" s="74">
        <v>37077</v>
      </c>
      <c r="D2222" s="47">
        <v>18.100000000000001</v>
      </c>
      <c r="E2222" s="47">
        <v>18.760000000000002</v>
      </c>
      <c r="F2222" s="47">
        <v>17.866667</v>
      </c>
      <c r="G2222" s="47">
        <v>18.013334</v>
      </c>
      <c r="H2222" s="73">
        <v>15.626011</v>
      </c>
      <c r="I2222" s="73">
        <v>541200</v>
      </c>
    </row>
    <row r="2223" spans="1:9" x14ac:dyDescent="0.3">
      <c r="A2223" s="72" t="str">
        <f t="shared" si="77"/>
        <v>2001</v>
      </c>
      <c r="B2223" s="72" t="str">
        <f t="shared" si="78"/>
        <v>Jul</v>
      </c>
      <c r="C2223" s="74">
        <v>37078</v>
      </c>
      <c r="D2223" s="47">
        <v>17.866667</v>
      </c>
      <c r="E2223" s="47">
        <v>18.066668</v>
      </c>
      <c r="F2223" s="47">
        <v>17.573333999999999</v>
      </c>
      <c r="G2223" s="47">
        <v>17.933332</v>
      </c>
      <c r="H2223" s="73">
        <v>15.556613</v>
      </c>
      <c r="I2223" s="73">
        <v>298200</v>
      </c>
    </row>
    <row r="2224" spans="1:9" x14ac:dyDescent="0.3">
      <c r="A2224" s="72" t="str">
        <f t="shared" si="77"/>
        <v>2001</v>
      </c>
      <c r="B2224" s="72" t="str">
        <f t="shared" si="78"/>
        <v>Jul</v>
      </c>
      <c r="C2224" s="74">
        <v>37081</v>
      </c>
      <c r="D2224" s="47">
        <v>17.913333999999999</v>
      </c>
      <c r="E2224" s="47">
        <v>18.246666000000001</v>
      </c>
      <c r="F2224" s="47">
        <v>17.533332999999999</v>
      </c>
      <c r="G2224" s="47">
        <v>17.920000000000002</v>
      </c>
      <c r="H2224" s="73">
        <v>15.545042</v>
      </c>
      <c r="I2224" s="73">
        <v>631200</v>
      </c>
    </row>
    <row r="2225" spans="1:9" x14ac:dyDescent="0.3">
      <c r="A2225" s="72" t="str">
        <f t="shared" si="77"/>
        <v>2001</v>
      </c>
      <c r="B2225" s="72" t="str">
        <f t="shared" si="78"/>
        <v>Jul</v>
      </c>
      <c r="C2225" s="74">
        <v>37082</v>
      </c>
      <c r="D2225" s="47">
        <v>17.933332</v>
      </c>
      <c r="E2225" s="47">
        <v>18.233333999999999</v>
      </c>
      <c r="F2225" s="47">
        <v>17.733333999999999</v>
      </c>
      <c r="G2225" s="47">
        <v>17.966667000000001</v>
      </c>
      <c r="H2225" s="73">
        <v>15.585528999999999</v>
      </c>
      <c r="I2225" s="73">
        <v>474900</v>
      </c>
    </row>
    <row r="2226" spans="1:9" x14ac:dyDescent="0.3">
      <c r="A2226" s="72" t="str">
        <f t="shared" si="77"/>
        <v>2001</v>
      </c>
      <c r="B2226" s="72" t="str">
        <f t="shared" si="78"/>
        <v>Jul</v>
      </c>
      <c r="C2226" s="74">
        <v>37083</v>
      </c>
      <c r="D2226" s="47">
        <v>17.959999</v>
      </c>
      <c r="E2226" s="47">
        <v>18.079999999999998</v>
      </c>
      <c r="F2226" s="47">
        <v>17.68</v>
      </c>
      <c r="G2226" s="47">
        <v>17.926666000000001</v>
      </c>
      <c r="H2226" s="73">
        <v>15.550833000000001</v>
      </c>
      <c r="I2226" s="73">
        <v>233800</v>
      </c>
    </row>
    <row r="2227" spans="1:9" x14ac:dyDescent="0.3">
      <c r="A2227" s="72" t="str">
        <f t="shared" si="77"/>
        <v>2001</v>
      </c>
      <c r="B2227" s="72" t="str">
        <f t="shared" si="78"/>
        <v>Jul</v>
      </c>
      <c r="C2227" s="74">
        <v>37084</v>
      </c>
      <c r="D2227" s="47">
        <v>18.413333999999999</v>
      </c>
      <c r="E2227" s="47">
        <v>18.746666000000001</v>
      </c>
      <c r="F2227" s="47">
        <v>18.239999999999998</v>
      </c>
      <c r="G2227" s="47">
        <v>18.646667000000001</v>
      </c>
      <c r="H2227" s="73">
        <v>16.175408999999998</v>
      </c>
      <c r="I2227" s="73">
        <v>615100</v>
      </c>
    </row>
    <row r="2228" spans="1:9" x14ac:dyDescent="0.3">
      <c r="A2228" s="72" t="str">
        <f t="shared" si="77"/>
        <v>2001</v>
      </c>
      <c r="B2228" s="72" t="str">
        <f t="shared" si="78"/>
        <v>Jul</v>
      </c>
      <c r="C2228" s="74">
        <v>37085</v>
      </c>
      <c r="D2228" s="47">
        <v>18.733333999999999</v>
      </c>
      <c r="E2228" s="47">
        <v>19.066668</v>
      </c>
      <c r="F2228" s="47">
        <v>18.686665999999999</v>
      </c>
      <c r="G2228" s="47">
        <v>19.033332999999999</v>
      </c>
      <c r="H2228" s="73">
        <v>16.510828</v>
      </c>
      <c r="I2228" s="73">
        <v>698800</v>
      </c>
    </row>
    <row r="2229" spans="1:9" x14ac:dyDescent="0.3">
      <c r="A2229" s="72" t="str">
        <f t="shared" si="77"/>
        <v>2001</v>
      </c>
      <c r="B2229" s="72" t="str">
        <f t="shared" si="78"/>
        <v>Jul</v>
      </c>
      <c r="C2229" s="74">
        <v>37088</v>
      </c>
      <c r="D2229" s="47">
        <v>19.106667000000002</v>
      </c>
      <c r="E2229" s="47">
        <v>20.239999999999998</v>
      </c>
      <c r="F2229" s="47">
        <v>19.100000000000001</v>
      </c>
      <c r="G2229" s="47">
        <v>20.013334</v>
      </c>
      <c r="H2229" s="73">
        <v>17.360952000000001</v>
      </c>
      <c r="I2229" s="73">
        <v>919500</v>
      </c>
    </row>
    <row r="2230" spans="1:9" x14ac:dyDescent="0.3">
      <c r="A2230" s="72" t="str">
        <f t="shared" si="77"/>
        <v>2001</v>
      </c>
      <c r="B2230" s="72" t="str">
        <f t="shared" si="78"/>
        <v>Jul</v>
      </c>
      <c r="C2230" s="74">
        <v>37089</v>
      </c>
      <c r="D2230" s="47">
        <v>20.299999</v>
      </c>
      <c r="E2230" s="47">
        <v>21.046666999999999</v>
      </c>
      <c r="F2230" s="47">
        <v>19.966667000000001</v>
      </c>
      <c r="G2230" s="47">
        <v>20.733333999999999</v>
      </c>
      <c r="H2230" s="73">
        <v>17.985524999999999</v>
      </c>
      <c r="I2230" s="73">
        <v>916200</v>
      </c>
    </row>
    <row r="2231" spans="1:9" x14ac:dyDescent="0.3">
      <c r="A2231" s="72" t="str">
        <f t="shared" si="77"/>
        <v>2001</v>
      </c>
      <c r="B2231" s="72" t="str">
        <f t="shared" si="78"/>
        <v>Jul</v>
      </c>
      <c r="C2231" s="74">
        <v>37090</v>
      </c>
      <c r="D2231" s="47">
        <v>20.633333</v>
      </c>
      <c r="E2231" s="47">
        <v>20.666665999999999</v>
      </c>
      <c r="F2231" s="47">
        <v>19.873332999999999</v>
      </c>
      <c r="G2231" s="47">
        <v>20.399999999999999</v>
      </c>
      <c r="H2231" s="73">
        <v>17.696373000000001</v>
      </c>
      <c r="I2231" s="73">
        <v>1369300</v>
      </c>
    </row>
    <row r="2232" spans="1:9" x14ac:dyDescent="0.3">
      <c r="A2232" s="72" t="str">
        <f t="shared" si="77"/>
        <v>2001</v>
      </c>
      <c r="B2232" s="72" t="str">
        <f t="shared" si="78"/>
        <v>Jul</v>
      </c>
      <c r="C2232" s="74">
        <v>37091</v>
      </c>
      <c r="D2232" s="47">
        <v>20.433332</v>
      </c>
      <c r="E2232" s="47">
        <v>20.493334000000001</v>
      </c>
      <c r="F2232" s="47">
        <v>19.879999000000002</v>
      </c>
      <c r="G2232" s="47">
        <v>20.100000000000001</v>
      </c>
      <c r="H2232" s="73">
        <v>17.436129000000001</v>
      </c>
      <c r="I2232" s="73">
        <v>1412200</v>
      </c>
    </row>
    <row r="2233" spans="1:9" x14ac:dyDescent="0.3">
      <c r="A2233" s="72" t="str">
        <f t="shared" si="77"/>
        <v>2001</v>
      </c>
      <c r="B2233" s="72" t="str">
        <f t="shared" si="78"/>
        <v>Jul</v>
      </c>
      <c r="C2233" s="74">
        <v>37092</v>
      </c>
      <c r="D2233" s="47">
        <v>20.393332999999998</v>
      </c>
      <c r="E2233" s="47">
        <v>21.413333999999999</v>
      </c>
      <c r="F2233" s="47">
        <v>20.066668</v>
      </c>
      <c r="G2233" s="47">
        <v>21.066668</v>
      </c>
      <c r="H2233" s="73">
        <v>18.274681000000001</v>
      </c>
      <c r="I2233" s="73">
        <v>1110100</v>
      </c>
    </row>
    <row r="2234" spans="1:9" x14ac:dyDescent="0.3">
      <c r="A2234" s="72" t="str">
        <f t="shared" si="77"/>
        <v>2001</v>
      </c>
      <c r="B2234" s="72" t="str">
        <f t="shared" si="78"/>
        <v>Jul</v>
      </c>
      <c r="C2234" s="74">
        <v>37095</v>
      </c>
      <c r="D2234" s="47">
        <v>21.26</v>
      </c>
      <c r="E2234" s="47">
        <v>21.973333</v>
      </c>
      <c r="F2234" s="47">
        <v>21.106667000000002</v>
      </c>
      <c r="G2234" s="47">
        <v>21.540001</v>
      </c>
      <c r="H2234" s="73">
        <v>18.685286000000001</v>
      </c>
      <c r="I2234" s="73">
        <v>1565500</v>
      </c>
    </row>
    <row r="2235" spans="1:9" x14ac:dyDescent="0.3">
      <c r="A2235" s="72" t="str">
        <f t="shared" si="77"/>
        <v>2001</v>
      </c>
      <c r="B2235" s="72" t="str">
        <f t="shared" si="78"/>
        <v>Jul</v>
      </c>
      <c r="C2235" s="74">
        <v>37096</v>
      </c>
      <c r="D2235" s="47">
        <v>21.6</v>
      </c>
      <c r="E2235" s="47">
        <v>21.6</v>
      </c>
      <c r="F2235" s="47">
        <v>20.5</v>
      </c>
      <c r="G2235" s="47">
        <v>20.66</v>
      </c>
      <c r="H2235" s="73">
        <v>17.921914999999998</v>
      </c>
      <c r="I2235" s="73">
        <v>1500600</v>
      </c>
    </row>
    <row r="2236" spans="1:9" x14ac:dyDescent="0.3">
      <c r="A2236" s="72" t="str">
        <f t="shared" si="77"/>
        <v>2001</v>
      </c>
      <c r="B2236" s="72" t="str">
        <f t="shared" si="78"/>
        <v>Jul</v>
      </c>
      <c r="C2236" s="74">
        <v>37097</v>
      </c>
      <c r="D2236" s="47">
        <v>20.626667000000001</v>
      </c>
      <c r="E2236" s="47">
        <v>20.713332999999999</v>
      </c>
      <c r="F2236" s="47">
        <v>19.799999</v>
      </c>
      <c r="G2236" s="47">
        <v>20</v>
      </c>
      <c r="H2236" s="73">
        <v>17.349385999999999</v>
      </c>
      <c r="I2236" s="73">
        <v>1338600</v>
      </c>
    </row>
    <row r="2237" spans="1:9" x14ac:dyDescent="0.3">
      <c r="A2237" s="72" t="str">
        <f t="shared" si="77"/>
        <v>2001</v>
      </c>
      <c r="B2237" s="72" t="str">
        <f t="shared" si="78"/>
        <v>Jul</v>
      </c>
      <c r="C2237" s="74">
        <v>37098</v>
      </c>
      <c r="D2237" s="47">
        <v>20.153334000000001</v>
      </c>
      <c r="E2237" s="47">
        <v>20.526667</v>
      </c>
      <c r="F2237" s="47">
        <v>19.753333999999999</v>
      </c>
      <c r="G2237" s="47">
        <v>20.360001</v>
      </c>
      <c r="H2237" s="73">
        <v>17.661667000000001</v>
      </c>
      <c r="I2237" s="73">
        <v>649900</v>
      </c>
    </row>
    <row r="2238" spans="1:9" x14ac:dyDescent="0.3">
      <c r="A2238" s="72" t="str">
        <f t="shared" si="77"/>
        <v>2001</v>
      </c>
      <c r="B2238" s="72" t="str">
        <f t="shared" si="78"/>
        <v>Jul</v>
      </c>
      <c r="C2238" s="74">
        <v>37099</v>
      </c>
      <c r="D2238" s="47">
        <v>20.360001</v>
      </c>
      <c r="E2238" s="47">
        <v>20.399999999999999</v>
      </c>
      <c r="F2238" s="47">
        <v>19.833334000000001</v>
      </c>
      <c r="G2238" s="47">
        <v>19.993334000000001</v>
      </c>
      <c r="H2238" s="73">
        <v>17.343596999999999</v>
      </c>
      <c r="I2238" s="73">
        <v>206800</v>
      </c>
    </row>
    <row r="2239" spans="1:9" x14ac:dyDescent="0.3">
      <c r="A2239" s="72" t="str">
        <f t="shared" si="77"/>
        <v>2001</v>
      </c>
      <c r="B2239" s="72" t="str">
        <f t="shared" si="78"/>
        <v>Jul</v>
      </c>
      <c r="C2239" s="74">
        <v>37102</v>
      </c>
      <c r="D2239" s="47">
        <v>20.126667000000001</v>
      </c>
      <c r="E2239" s="47">
        <v>20.653334000000001</v>
      </c>
      <c r="F2239" s="47">
        <v>19.739999999999998</v>
      </c>
      <c r="G2239" s="47">
        <v>20.506665999999999</v>
      </c>
      <c r="H2239" s="73">
        <v>17.788895</v>
      </c>
      <c r="I2239" s="73">
        <v>373500</v>
      </c>
    </row>
    <row r="2240" spans="1:9" x14ac:dyDescent="0.3">
      <c r="A2240" s="72" t="str">
        <f t="shared" si="77"/>
        <v>2001</v>
      </c>
      <c r="B2240" s="72" t="str">
        <f t="shared" si="78"/>
        <v>Jul</v>
      </c>
      <c r="C2240" s="74">
        <v>37103</v>
      </c>
      <c r="D2240" s="47">
        <v>20.653334000000001</v>
      </c>
      <c r="E2240" s="47">
        <v>20.66</v>
      </c>
      <c r="F2240" s="47">
        <v>19.973333</v>
      </c>
      <c r="G2240" s="47">
        <v>20.266666000000001</v>
      </c>
      <c r="H2240" s="73">
        <v>17.580705999999999</v>
      </c>
      <c r="I2240" s="73">
        <v>816000</v>
      </c>
    </row>
    <row r="2241" spans="1:9" x14ac:dyDescent="0.3">
      <c r="A2241" s="72" t="str">
        <f t="shared" si="77"/>
        <v>2001</v>
      </c>
      <c r="B2241" s="72" t="str">
        <f t="shared" si="78"/>
        <v>Aug</v>
      </c>
      <c r="C2241" s="74">
        <v>37104</v>
      </c>
      <c r="D2241" s="47">
        <v>20.166665999999999</v>
      </c>
      <c r="E2241" s="47">
        <v>20.293333000000001</v>
      </c>
      <c r="F2241" s="47">
        <v>19.506665999999999</v>
      </c>
      <c r="G2241" s="47">
        <v>20.139999</v>
      </c>
      <c r="H2241" s="73">
        <v>17.470831</v>
      </c>
      <c r="I2241" s="73">
        <v>589000</v>
      </c>
    </row>
    <row r="2242" spans="1:9" x14ac:dyDescent="0.3">
      <c r="A2242" s="72" t="str">
        <f t="shared" si="77"/>
        <v>2001</v>
      </c>
      <c r="B2242" s="72" t="str">
        <f t="shared" si="78"/>
        <v>Aug</v>
      </c>
      <c r="C2242" s="74">
        <v>37105</v>
      </c>
      <c r="D2242" s="47">
        <v>20.246666000000001</v>
      </c>
      <c r="E2242" s="47">
        <v>20.733333999999999</v>
      </c>
      <c r="F2242" s="47">
        <v>20.200001</v>
      </c>
      <c r="G2242" s="47">
        <v>20.546666999999999</v>
      </c>
      <c r="H2242" s="73">
        <v>17.823599000000002</v>
      </c>
      <c r="I2242" s="73">
        <v>600700</v>
      </c>
    </row>
    <row r="2243" spans="1:9" x14ac:dyDescent="0.3">
      <c r="A2243" s="72" t="str">
        <f t="shared" ref="A2243:A2306" si="79">TEXT(C2243,"YYYY")</f>
        <v>2001</v>
      </c>
      <c r="B2243" s="72" t="str">
        <f t="shared" ref="B2243:B2306" si="80">TEXT(C2243,"MMM")</f>
        <v>Aug</v>
      </c>
      <c r="C2243" s="74">
        <v>37106</v>
      </c>
      <c r="D2243" s="47">
        <v>20.74</v>
      </c>
      <c r="E2243" s="47">
        <v>21.18</v>
      </c>
      <c r="F2243" s="47">
        <v>20.513334</v>
      </c>
      <c r="G2243" s="47">
        <v>21.033332999999999</v>
      </c>
      <c r="H2243" s="73">
        <v>18.245766</v>
      </c>
      <c r="I2243" s="73">
        <v>442500</v>
      </c>
    </row>
    <row r="2244" spans="1:9" x14ac:dyDescent="0.3">
      <c r="A2244" s="72" t="str">
        <f t="shared" si="79"/>
        <v>2001</v>
      </c>
      <c r="B2244" s="72" t="str">
        <f t="shared" si="80"/>
        <v>Aug</v>
      </c>
      <c r="C2244" s="74">
        <v>37109</v>
      </c>
      <c r="D2244" s="47">
        <v>21.066668</v>
      </c>
      <c r="E2244" s="47">
        <v>21.066668</v>
      </c>
      <c r="F2244" s="47">
        <v>20.306667000000001</v>
      </c>
      <c r="G2244" s="47">
        <v>20.433332</v>
      </c>
      <c r="H2244" s="73">
        <v>17.725287999999999</v>
      </c>
      <c r="I2244" s="73">
        <v>325600</v>
      </c>
    </row>
    <row r="2245" spans="1:9" x14ac:dyDescent="0.3">
      <c r="A2245" s="72" t="str">
        <f t="shared" si="79"/>
        <v>2001</v>
      </c>
      <c r="B2245" s="72" t="str">
        <f t="shared" si="80"/>
        <v>Aug</v>
      </c>
      <c r="C2245" s="74">
        <v>37110</v>
      </c>
      <c r="D2245" s="47">
        <v>20.399999999999999</v>
      </c>
      <c r="E2245" s="47">
        <v>20.5</v>
      </c>
      <c r="F2245" s="47">
        <v>19.600000000000001</v>
      </c>
      <c r="G2245" s="47">
        <v>19.933332</v>
      </c>
      <c r="H2245" s="73">
        <v>17.291550000000001</v>
      </c>
      <c r="I2245" s="73">
        <v>416800</v>
      </c>
    </row>
    <row r="2246" spans="1:9" x14ac:dyDescent="0.3">
      <c r="A2246" s="72" t="str">
        <f t="shared" si="79"/>
        <v>2001</v>
      </c>
      <c r="B2246" s="72" t="str">
        <f t="shared" si="80"/>
        <v>Aug</v>
      </c>
      <c r="C2246" s="74">
        <v>37111</v>
      </c>
      <c r="D2246" s="47">
        <v>19.739999999999998</v>
      </c>
      <c r="E2246" s="47">
        <v>20.166665999999999</v>
      </c>
      <c r="F2246" s="47">
        <v>19.686665999999999</v>
      </c>
      <c r="G2246" s="47">
        <v>19.780000999999999</v>
      </c>
      <c r="H2246" s="73">
        <v>17.158546000000001</v>
      </c>
      <c r="I2246" s="73">
        <v>188800</v>
      </c>
    </row>
    <row r="2247" spans="1:9" x14ac:dyDescent="0.3">
      <c r="A2247" s="72" t="str">
        <f t="shared" si="79"/>
        <v>2001</v>
      </c>
      <c r="B2247" s="72" t="str">
        <f t="shared" si="80"/>
        <v>Aug</v>
      </c>
      <c r="C2247" s="74">
        <v>37112</v>
      </c>
      <c r="D2247" s="47">
        <v>19.666665999999999</v>
      </c>
      <c r="E2247" s="47">
        <v>19.799999</v>
      </c>
      <c r="F2247" s="47">
        <v>19.193332999999999</v>
      </c>
      <c r="G2247" s="47">
        <v>19.233333999999999</v>
      </c>
      <c r="H2247" s="73">
        <v>16.684324</v>
      </c>
      <c r="I2247" s="73">
        <v>656200</v>
      </c>
    </row>
    <row r="2248" spans="1:9" x14ac:dyDescent="0.3">
      <c r="A2248" s="72" t="str">
        <f t="shared" si="79"/>
        <v>2001</v>
      </c>
      <c r="B2248" s="72" t="str">
        <f t="shared" si="80"/>
        <v>Aug</v>
      </c>
      <c r="C2248" s="74">
        <v>37113</v>
      </c>
      <c r="D2248" s="47">
        <v>19.173334000000001</v>
      </c>
      <c r="E2248" s="47">
        <v>19.326665999999999</v>
      </c>
      <c r="F2248" s="47">
        <v>18.786667000000001</v>
      </c>
      <c r="G2248" s="47">
        <v>19</v>
      </c>
      <c r="H2248" s="73">
        <v>16.481911</v>
      </c>
      <c r="I2248" s="73">
        <v>602500</v>
      </c>
    </row>
    <row r="2249" spans="1:9" x14ac:dyDescent="0.3">
      <c r="A2249" s="72" t="str">
        <f t="shared" si="79"/>
        <v>2001</v>
      </c>
      <c r="B2249" s="72" t="str">
        <f t="shared" si="80"/>
        <v>Aug</v>
      </c>
      <c r="C2249" s="74">
        <v>37116</v>
      </c>
      <c r="D2249" s="47">
        <v>18.933332</v>
      </c>
      <c r="E2249" s="47">
        <v>19.506665999999999</v>
      </c>
      <c r="F2249" s="47">
        <v>18.933332</v>
      </c>
      <c r="G2249" s="47">
        <v>19.353332999999999</v>
      </c>
      <c r="H2249" s="73">
        <v>16.788418</v>
      </c>
      <c r="I2249" s="73">
        <v>1270900</v>
      </c>
    </row>
    <row r="2250" spans="1:9" x14ac:dyDescent="0.3">
      <c r="A2250" s="72" t="str">
        <f t="shared" si="79"/>
        <v>2001</v>
      </c>
      <c r="B2250" s="72" t="str">
        <f t="shared" si="80"/>
        <v>Aug</v>
      </c>
      <c r="C2250" s="74">
        <v>37117</v>
      </c>
      <c r="D2250" s="47">
        <v>19.533332999999999</v>
      </c>
      <c r="E2250" s="47">
        <v>19.799999</v>
      </c>
      <c r="F2250" s="47">
        <v>19.266666000000001</v>
      </c>
      <c r="G2250" s="47">
        <v>19.600000000000001</v>
      </c>
      <c r="H2250" s="73">
        <v>17.002396000000001</v>
      </c>
      <c r="I2250" s="73">
        <v>306700</v>
      </c>
    </row>
    <row r="2251" spans="1:9" x14ac:dyDescent="0.3">
      <c r="A2251" s="72" t="str">
        <f t="shared" si="79"/>
        <v>2001</v>
      </c>
      <c r="B2251" s="72" t="str">
        <f t="shared" si="80"/>
        <v>Aug</v>
      </c>
      <c r="C2251" s="74">
        <v>37118</v>
      </c>
      <c r="D2251" s="47">
        <v>19.533332999999999</v>
      </c>
      <c r="E2251" s="47">
        <v>19.846665999999999</v>
      </c>
      <c r="F2251" s="47">
        <v>19.5</v>
      </c>
      <c r="G2251" s="47">
        <v>19.726666999999999</v>
      </c>
      <c r="H2251" s="73">
        <v>17.112272000000001</v>
      </c>
      <c r="I2251" s="73">
        <v>185700</v>
      </c>
    </row>
    <row r="2252" spans="1:9" x14ac:dyDescent="0.3">
      <c r="A2252" s="72" t="str">
        <f t="shared" si="79"/>
        <v>2001</v>
      </c>
      <c r="B2252" s="72" t="str">
        <f t="shared" si="80"/>
        <v>Aug</v>
      </c>
      <c r="C2252" s="74">
        <v>37119</v>
      </c>
      <c r="D2252" s="47">
        <v>19.733333999999999</v>
      </c>
      <c r="E2252" s="47">
        <v>20.066668</v>
      </c>
      <c r="F2252" s="47">
        <v>19.606667000000002</v>
      </c>
      <c r="G2252" s="47">
        <v>20.033332999999999</v>
      </c>
      <c r="H2252" s="73">
        <v>17.378302000000001</v>
      </c>
      <c r="I2252" s="73">
        <v>405600</v>
      </c>
    </row>
    <row r="2253" spans="1:9" x14ac:dyDescent="0.3">
      <c r="A2253" s="72" t="str">
        <f t="shared" si="79"/>
        <v>2001</v>
      </c>
      <c r="B2253" s="72" t="str">
        <f t="shared" si="80"/>
        <v>Aug</v>
      </c>
      <c r="C2253" s="74">
        <v>37120</v>
      </c>
      <c r="D2253" s="47">
        <v>20.079999999999998</v>
      </c>
      <c r="E2253" s="47">
        <v>20.466667000000001</v>
      </c>
      <c r="F2253" s="47">
        <v>19.799999</v>
      </c>
      <c r="G2253" s="47">
        <v>20.206666999999999</v>
      </c>
      <c r="H2253" s="73">
        <v>17.528663999999999</v>
      </c>
      <c r="I2253" s="73">
        <v>317100</v>
      </c>
    </row>
    <row r="2254" spans="1:9" x14ac:dyDescent="0.3">
      <c r="A2254" s="72" t="str">
        <f t="shared" si="79"/>
        <v>2001</v>
      </c>
      <c r="B2254" s="72" t="str">
        <f t="shared" si="80"/>
        <v>Aug</v>
      </c>
      <c r="C2254" s="74">
        <v>37123</v>
      </c>
      <c r="D2254" s="47">
        <v>20.299999</v>
      </c>
      <c r="E2254" s="47">
        <v>20.466667000000001</v>
      </c>
      <c r="F2254" s="47">
        <v>19.933332</v>
      </c>
      <c r="G2254" s="47">
        <v>20.299999</v>
      </c>
      <c r="H2254" s="73">
        <v>17.609625000000001</v>
      </c>
      <c r="I2254" s="73">
        <v>419100</v>
      </c>
    </row>
    <row r="2255" spans="1:9" x14ac:dyDescent="0.3">
      <c r="A2255" s="72" t="str">
        <f t="shared" si="79"/>
        <v>2001</v>
      </c>
      <c r="B2255" s="72" t="str">
        <f t="shared" si="80"/>
        <v>Aug</v>
      </c>
      <c r="C2255" s="74">
        <v>37124</v>
      </c>
      <c r="D2255" s="47">
        <v>20.399999999999999</v>
      </c>
      <c r="E2255" s="47">
        <v>20.5</v>
      </c>
      <c r="F2255" s="47">
        <v>20.040001</v>
      </c>
      <c r="G2255" s="47">
        <v>20.106667000000002</v>
      </c>
      <c r="H2255" s="73">
        <v>17.441914000000001</v>
      </c>
      <c r="I2255" s="73">
        <v>398100</v>
      </c>
    </row>
    <row r="2256" spans="1:9" x14ac:dyDescent="0.3">
      <c r="A2256" s="72" t="str">
        <f t="shared" si="79"/>
        <v>2001</v>
      </c>
      <c r="B2256" s="72" t="str">
        <f t="shared" si="80"/>
        <v>Aug</v>
      </c>
      <c r="C2256" s="74">
        <v>37125</v>
      </c>
      <c r="D2256" s="47">
        <v>20.100000000000001</v>
      </c>
      <c r="E2256" s="47">
        <v>20.139999</v>
      </c>
      <c r="F2256" s="47">
        <v>19.506665999999999</v>
      </c>
      <c r="G2256" s="47">
        <v>19.799999</v>
      </c>
      <c r="H2256" s="73">
        <v>17.175885999999998</v>
      </c>
      <c r="I2256" s="73">
        <v>769200</v>
      </c>
    </row>
    <row r="2257" spans="1:9" x14ac:dyDescent="0.3">
      <c r="A2257" s="72" t="str">
        <f t="shared" si="79"/>
        <v>2001</v>
      </c>
      <c r="B2257" s="72" t="str">
        <f t="shared" si="80"/>
        <v>Aug</v>
      </c>
      <c r="C2257" s="74">
        <v>37126</v>
      </c>
      <c r="D2257" s="47">
        <v>19.626667000000001</v>
      </c>
      <c r="E2257" s="47">
        <v>20.353332999999999</v>
      </c>
      <c r="F2257" s="47">
        <v>19.600000000000001</v>
      </c>
      <c r="G2257" s="47">
        <v>20.200001</v>
      </c>
      <c r="H2257" s="73">
        <v>17.522874999999999</v>
      </c>
      <c r="I2257" s="73">
        <v>643500</v>
      </c>
    </row>
    <row r="2258" spans="1:9" x14ac:dyDescent="0.3">
      <c r="A2258" s="72" t="str">
        <f t="shared" si="79"/>
        <v>2001</v>
      </c>
      <c r="B2258" s="72" t="str">
        <f t="shared" si="80"/>
        <v>Aug</v>
      </c>
      <c r="C2258" s="74">
        <v>37127</v>
      </c>
      <c r="D2258" s="47">
        <v>20.139999</v>
      </c>
      <c r="E2258" s="47">
        <v>20.533332999999999</v>
      </c>
      <c r="F2258" s="47">
        <v>20.139999</v>
      </c>
      <c r="G2258" s="47">
        <v>20.493334000000001</v>
      </c>
      <c r="H2258" s="73">
        <v>17.777334</v>
      </c>
      <c r="I2258" s="73">
        <v>513400</v>
      </c>
    </row>
    <row r="2259" spans="1:9" x14ac:dyDescent="0.3">
      <c r="A2259" s="72" t="str">
        <f t="shared" si="79"/>
        <v>2001</v>
      </c>
      <c r="B2259" s="72" t="str">
        <f t="shared" si="80"/>
        <v>Aug</v>
      </c>
      <c r="C2259" s="74">
        <v>37130</v>
      </c>
      <c r="D2259" s="47">
        <v>20.559999000000001</v>
      </c>
      <c r="E2259" s="47">
        <v>20.833334000000001</v>
      </c>
      <c r="F2259" s="47">
        <v>20.559999000000001</v>
      </c>
      <c r="G2259" s="47">
        <v>20.633333</v>
      </c>
      <c r="H2259" s="73">
        <v>17.898776999999999</v>
      </c>
      <c r="I2259" s="73">
        <v>455400</v>
      </c>
    </row>
    <row r="2260" spans="1:9" x14ac:dyDescent="0.3">
      <c r="A2260" s="72" t="str">
        <f t="shared" si="79"/>
        <v>2001</v>
      </c>
      <c r="B2260" s="72" t="str">
        <f t="shared" si="80"/>
        <v>Aug</v>
      </c>
      <c r="C2260" s="74">
        <v>37131</v>
      </c>
      <c r="D2260" s="47">
        <v>20.673334000000001</v>
      </c>
      <c r="E2260" s="47">
        <v>20.813334000000001</v>
      </c>
      <c r="F2260" s="47">
        <v>20.6</v>
      </c>
      <c r="G2260" s="47">
        <v>20.653334000000001</v>
      </c>
      <c r="H2260" s="73">
        <v>17.916129999999999</v>
      </c>
      <c r="I2260" s="73">
        <v>627400</v>
      </c>
    </row>
    <row r="2261" spans="1:9" x14ac:dyDescent="0.3">
      <c r="A2261" s="72" t="str">
        <f t="shared" si="79"/>
        <v>2001</v>
      </c>
      <c r="B2261" s="72" t="str">
        <f t="shared" si="80"/>
        <v>Aug</v>
      </c>
      <c r="C2261" s="74">
        <v>37132</v>
      </c>
      <c r="D2261" s="47">
        <v>20.606667000000002</v>
      </c>
      <c r="E2261" s="47">
        <v>20.719999000000001</v>
      </c>
      <c r="F2261" s="47">
        <v>20.100000000000001</v>
      </c>
      <c r="G2261" s="47">
        <v>20.506665999999999</v>
      </c>
      <c r="H2261" s="73">
        <v>17.788895</v>
      </c>
      <c r="I2261" s="73">
        <v>509100</v>
      </c>
    </row>
    <row r="2262" spans="1:9" x14ac:dyDescent="0.3">
      <c r="A2262" s="72" t="str">
        <f t="shared" si="79"/>
        <v>2001</v>
      </c>
      <c r="B2262" s="72" t="str">
        <f t="shared" si="80"/>
        <v>Aug</v>
      </c>
      <c r="C2262" s="74">
        <v>37133</v>
      </c>
      <c r="D2262" s="47">
        <v>20.299999</v>
      </c>
      <c r="E2262" s="47">
        <v>20.5</v>
      </c>
      <c r="F2262" s="47">
        <v>19.846665999999999</v>
      </c>
      <c r="G2262" s="47">
        <v>20.313334000000001</v>
      </c>
      <c r="H2262" s="73">
        <v>17.621196999999999</v>
      </c>
      <c r="I2262" s="73">
        <v>450700</v>
      </c>
    </row>
    <row r="2263" spans="1:9" x14ac:dyDescent="0.3">
      <c r="A2263" s="72" t="str">
        <f t="shared" si="79"/>
        <v>2001</v>
      </c>
      <c r="B2263" s="72" t="str">
        <f t="shared" si="80"/>
        <v>Aug</v>
      </c>
      <c r="C2263" s="74">
        <v>37134</v>
      </c>
      <c r="D2263" s="47">
        <v>20.5</v>
      </c>
      <c r="E2263" s="47">
        <v>20.666665999999999</v>
      </c>
      <c r="F2263" s="47">
        <v>20.233333999999999</v>
      </c>
      <c r="G2263" s="47">
        <v>20.266666000000001</v>
      </c>
      <c r="H2263" s="73">
        <v>17.580705999999999</v>
      </c>
      <c r="I2263" s="73">
        <v>358300</v>
      </c>
    </row>
    <row r="2264" spans="1:9" x14ac:dyDescent="0.3">
      <c r="A2264" s="72" t="str">
        <f t="shared" si="79"/>
        <v>2001</v>
      </c>
      <c r="B2264" s="72" t="str">
        <f t="shared" si="80"/>
        <v>Sep</v>
      </c>
      <c r="C2264" s="74">
        <v>37138</v>
      </c>
      <c r="D2264" s="47">
        <v>20.613333000000001</v>
      </c>
      <c r="E2264" s="47">
        <v>20.633333</v>
      </c>
      <c r="F2264" s="47">
        <v>19.966667000000001</v>
      </c>
      <c r="G2264" s="47">
        <v>19.966667000000001</v>
      </c>
      <c r="H2264" s="73">
        <v>17.320471000000001</v>
      </c>
      <c r="I2264" s="73">
        <v>653100</v>
      </c>
    </row>
    <row r="2265" spans="1:9" x14ac:dyDescent="0.3">
      <c r="A2265" s="72" t="str">
        <f t="shared" si="79"/>
        <v>2001</v>
      </c>
      <c r="B2265" s="72" t="str">
        <f t="shared" si="80"/>
        <v>Sep</v>
      </c>
      <c r="C2265" s="74">
        <v>37139</v>
      </c>
      <c r="D2265" s="47">
        <v>19.933332</v>
      </c>
      <c r="E2265" s="47">
        <v>20.066668</v>
      </c>
      <c r="F2265" s="47">
        <v>19.533332999999999</v>
      </c>
      <c r="G2265" s="47">
        <v>20.066668</v>
      </c>
      <c r="H2265" s="73">
        <v>17.407212999999999</v>
      </c>
      <c r="I2265" s="73">
        <v>339000</v>
      </c>
    </row>
    <row r="2266" spans="1:9" x14ac:dyDescent="0.3">
      <c r="A2266" s="72" t="str">
        <f t="shared" si="79"/>
        <v>2001</v>
      </c>
      <c r="B2266" s="72" t="str">
        <f t="shared" si="80"/>
        <v>Sep</v>
      </c>
      <c r="C2266" s="74">
        <v>37140</v>
      </c>
      <c r="D2266" s="47">
        <v>20.086666000000001</v>
      </c>
      <c r="E2266" s="47">
        <v>20.086666000000001</v>
      </c>
      <c r="F2266" s="47">
        <v>19.100000000000001</v>
      </c>
      <c r="G2266" s="47">
        <v>19.266666000000001</v>
      </c>
      <c r="H2266" s="73">
        <v>16.713238</v>
      </c>
      <c r="I2266" s="73">
        <v>514900</v>
      </c>
    </row>
    <row r="2267" spans="1:9" x14ac:dyDescent="0.3">
      <c r="A2267" s="72" t="str">
        <f t="shared" si="79"/>
        <v>2001</v>
      </c>
      <c r="B2267" s="72" t="str">
        <f t="shared" si="80"/>
        <v>Sep</v>
      </c>
      <c r="C2267" s="74">
        <v>37141</v>
      </c>
      <c r="D2267" s="47">
        <v>19.040001</v>
      </c>
      <c r="E2267" s="47">
        <v>19.5</v>
      </c>
      <c r="F2267" s="47">
        <v>18.833334000000001</v>
      </c>
      <c r="G2267" s="47">
        <v>18.886666999999999</v>
      </c>
      <c r="H2267" s="73">
        <v>16.383602</v>
      </c>
      <c r="I2267" s="73">
        <v>772300</v>
      </c>
    </row>
    <row r="2268" spans="1:9" x14ac:dyDescent="0.3">
      <c r="A2268" s="72" t="str">
        <f t="shared" si="79"/>
        <v>2001</v>
      </c>
      <c r="B2268" s="72" t="str">
        <f t="shared" si="80"/>
        <v>Sep</v>
      </c>
      <c r="C2268" s="74">
        <v>37144</v>
      </c>
      <c r="D2268" s="47">
        <v>18.786667000000001</v>
      </c>
      <c r="E2268" s="47">
        <v>18.833334000000001</v>
      </c>
      <c r="F2268" s="47">
        <v>18.48</v>
      </c>
      <c r="G2268" s="47">
        <v>18.646667000000001</v>
      </c>
      <c r="H2268" s="73">
        <v>16.175408999999998</v>
      </c>
      <c r="I2268" s="73">
        <v>878200</v>
      </c>
    </row>
    <row r="2269" spans="1:9" x14ac:dyDescent="0.3">
      <c r="A2269" s="72" t="str">
        <f t="shared" si="79"/>
        <v>2001</v>
      </c>
      <c r="B2269" s="72" t="str">
        <f t="shared" si="80"/>
        <v>Sep</v>
      </c>
      <c r="C2269" s="74">
        <v>37151</v>
      </c>
      <c r="D2269" s="47">
        <v>18.166665999999999</v>
      </c>
      <c r="E2269" s="47">
        <v>18.166665999999999</v>
      </c>
      <c r="F2269" s="47">
        <v>16.713332999999999</v>
      </c>
      <c r="G2269" s="47">
        <v>16.739999999999998</v>
      </c>
      <c r="H2269" s="73">
        <v>14.521435</v>
      </c>
      <c r="I2269" s="73">
        <v>1724500</v>
      </c>
    </row>
    <row r="2270" spans="1:9" x14ac:dyDescent="0.3">
      <c r="A2270" s="72" t="str">
        <f t="shared" si="79"/>
        <v>2001</v>
      </c>
      <c r="B2270" s="72" t="str">
        <f t="shared" si="80"/>
        <v>Sep</v>
      </c>
      <c r="C2270" s="74">
        <v>37152</v>
      </c>
      <c r="D2270" s="47">
        <v>16.566668</v>
      </c>
      <c r="E2270" s="47">
        <v>17.433332</v>
      </c>
      <c r="F2270" s="47">
        <v>16.420000000000002</v>
      </c>
      <c r="G2270" s="47">
        <v>16.48</v>
      </c>
      <c r="H2270" s="73">
        <v>14.29589</v>
      </c>
      <c r="I2270" s="73">
        <v>1002900</v>
      </c>
    </row>
    <row r="2271" spans="1:9" x14ac:dyDescent="0.3">
      <c r="A2271" s="72" t="str">
        <f t="shared" si="79"/>
        <v>2001</v>
      </c>
      <c r="B2271" s="72" t="str">
        <f t="shared" si="80"/>
        <v>Sep</v>
      </c>
      <c r="C2271" s="74">
        <v>37153</v>
      </c>
      <c r="D2271" s="47">
        <v>16.399999999999999</v>
      </c>
      <c r="E2271" s="47">
        <v>16.766666000000001</v>
      </c>
      <c r="F2271" s="47">
        <v>15.273334</v>
      </c>
      <c r="G2271" s="47">
        <v>15.58</v>
      </c>
      <c r="H2271" s="73">
        <v>13.515167</v>
      </c>
      <c r="I2271" s="73">
        <v>2491200</v>
      </c>
    </row>
    <row r="2272" spans="1:9" x14ac:dyDescent="0.3">
      <c r="A2272" s="72" t="str">
        <f t="shared" si="79"/>
        <v>2001</v>
      </c>
      <c r="B2272" s="72" t="str">
        <f t="shared" si="80"/>
        <v>Sep</v>
      </c>
      <c r="C2272" s="74">
        <v>37154</v>
      </c>
      <c r="D2272" s="47">
        <v>15.5</v>
      </c>
      <c r="E2272" s="47">
        <v>15.666667</v>
      </c>
      <c r="F2272" s="47">
        <v>14.613334</v>
      </c>
      <c r="G2272" s="47">
        <v>14.666667</v>
      </c>
      <c r="H2272" s="73">
        <v>12.72288</v>
      </c>
      <c r="I2272" s="73">
        <v>1472800</v>
      </c>
    </row>
    <row r="2273" spans="1:9" x14ac:dyDescent="0.3">
      <c r="A2273" s="72" t="str">
        <f t="shared" si="79"/>
        <v>2001</v>
      </c>
      <c r="B2273" s="72" t="str">
        <f t="shared" si="80"/>
        <v>Sep</v>
      </c>
      <c r="C2273" s="74">
        <v>37155</v>
      </c>
      <c r="D2273" s="47">
        <v>14.12</v>
      </c>
      <c r="E2273" s="47">
        <v>15.3</v>
      </c>
      <c r="F2273" s="47">
        <v>13.28</v>
      </c>
      <c r="G2273" s="47">
        <v>15.066667000000001</v>
      </c>
      <c r="H2273" s="73">
        <v>13.069868</v>
      </c>
      <c r="I2273" s="73">
        <v>1905700</v>
      </c>
    </row>
    <row r="2274" spans="1:9" x14ac:dyDescent="0.3">
      <c r="A2274" s="72" t="str">
        <f t="shared" si="79"/>
        <v>2001</v>
      </c>
      <c r="B2274" s="72" t="str">
        <f t="shared" si="80"/>
        <v>Sep</v>
      </c>
      <c r="C2274" s="74">
        <v>37158</v>
      </c>
      <c r="D2274" s="47">
        <v>15.3</v>
      </c>
      <c r="E2274" s="47">
        <v>16.626667000000001</v>
      </c>
      <c r="F2274" s="47">
        <v>15.3</v>
      </c>
      <c r="G2274" s="47">
        <v>16.273333000000001</v>
      </c>
      <c r="H2274" s="73">
        <v>14.116612999999999</v>
      </c>
      <c r="I2274" s="73">
        <v>1018000</v>
      </c>
    </row>
    <row r="2275" spans="1:9" x14ac:dyDescent="0.3">
      <c r="A2275" s="72" t="str">
        <f t="shared" si="79"/>
        <v>2001</v>
      </c>
      <c r="B2275" s="72" t="str">
        <f t="shared" si="80"/>
        <v>Sep</v>
      </c>
      <c r="C2275" s="74">
        <v>37159</v>
      </c>
      <c r="D2275" s="47">
        <v>16.299999</v>
      </c>
      <c r="E2275" s="47">
        <v>16.453333000000001</v>
      </c>
      <c r="F2275" s="47">
        <v>15.546666999999999</v>
      </c>
      <c r="G2275" s="47">
        <v>15.926666000000001</v>
      </c>
      <c r="H2275" s="73">
        <v>13.815893000000001</v>
      </c>
      <c r="I2275" s="73">
        <v>843300</v>
      </c>
    </row>
    <row r="2276" spans="1:9" x14ac:dyDescent="0.3">
      <c r="A2276" s="72" t="str">
        <f t="shared" si="79"/>
        <v>2001</v>
      </c>
      <c r="B2276" s="72" t="str">
        <f t="shared" si="80"/>
        <v>Sep</v>
      </c>
      <c r="C2276" s="74">
        <v>37160</v>
      </c>
      <c r="D2276" s="47">
        <v>15.966666</v>
      </c>
      <c r="E2276" s="47">
        <v>15.966666</v>
      </c>
      <c r="F2276" s="47">
        <v>14.746667</v>
      </c>
      <c r="G2276" s="47">
        <v>15</v>
      </c>
      <c r="H2276" s="73">
        <v>13.012034999999999</v>
      </c>
      <c r="I2276" s="73">
        <v>734100</v>
      </c>
    </row>
    <row r="2277" spans="1:9" x14ac:dyDescent="0.3">
      <c r="A2277" s="72" t="str">
        <f t="shared" si="79"/>
        <v>2001</v>
      </c>
      <c r="B2277" s="72" t="str">
        <f t="shared" si="80"/>
        <v>Sep</v>
      </c>
      <c r="C2277" s="74">
        <v>37161</v>
      </c>
      <c r="D2277" s="47">
        <v>14.993333</v>
      </c>
      <c r="E2277" s="47">
        <v>15</v>
      </c>
      <c r="F2277" s="47">
        <v>13.666667</v>
      </c>
      <c r="G2277" s="47">
        <v>13.766666000000001</v>
      </c>
      <c r="H2277" s="73">
        <v>11.942159</v>
      </c>
      <c r="I2277" s="73">
        <v>1999600</v>
      </c>
    </row>
    <row r="2278" spans="1:9" x14ac:dyDescent="0.3">
      <c r="A2278" s="72" t="str">
        <f t="shared" si="79"/>
        <v>2001</v>
      </c>
      <c r="B2278" s="72" t="str">
        <f t="shared" si="80"/>
        <v>Sep</v>
      </c>
      <c r="C2278" s="74">
        <v>37162</v>
      </c>
      <c r="D2278" s="47">
        <v>14.2</v>
      </c>
      <c r="E2278" s="47">
        <v>16.273333000000001</v>
      </c>
      <c r="F2278" s="47">
        <v>14.2</v>
      </c>
      <c r="G2278" s="47">
        <v>15.966666</v>
      </c>
      <c r="H2278" s="73">
        <v>13.850592000000001</v>
      </c>
      <c r="I2278" s="73">
        <v>3805500</v>
      </c>
    </row>
    <row r="2279" spans="1:9" x14ac:dyDescent="0.3">
      <c r="A2279" s="72" t="str">
        <f t="shared" si="79"/>
        <v>2001</v>
      </c>
      <c r="B2279" s="72" t="str">
        <f t="shared" si="80"/>
        <v>Oct</v>
      </c>
      <c r="C2279" s="74">
        <v>37165</v>
      </c>
      <c r="D2279" s="47">
        <v>15.866667</v>
      </c>
      <c r="E2279" s="47">
        <v>16.026667</v>
      </c>
      <c r="F2279" s="47">
        <v>15.466666</v>
      </c>
      <c r="G2279" s="47">
        <v>15.733333999999999</v>
      </c>
      <c r="H2279" s="73">
        <v>13.648180999999999</v>
      </c>
      <c r="I2279" s="73">
        <v>1177000</v>
      </c>
    </row>
    <row r="2280" spans="1:9" x14ac:dyDescent="0.3">
      <c r="A2280" s="72" t="str">
        <f t="shared" si="79"/>
        <v>2001</v>
      </c>
      <c r="B2280" s="72" t="str">
        <f t="shared" si="80"/>
        <v>Oct</v>
      </c>
      <c r="C2280" s="74">
        <v>37166</v>
      </c>
      <c r="D2280" s="47">
        <v>15.78</v>
      </c>
      <c r="E2280" s="47">
        <v>16.239999999999998</v>
      </c>
      <c r="F2280" s="47">
        <v>15.533334</v>
      </c>
      <c r="G2280" s="47">
        <v>16.079999999999998</v>
      </c>
      <c r="H2280" s="73">
        <v>13.948904000000001</v>
      </c>
      <c r="I2280" s="73">
        <v>1167900</v>
      </c>
    </row>
    <row r="2281" spans="1:9" x14ac:dyDescent="0.3">
      <c r="A2281" s="72" t="str">
        <f t="shared" si="79"/>
        <v>2001</v>
      </c>
      <c r="B2281" s="72" t="str">
        <f t="shared" si="80"/>
        <v>Oct</v>
      </c>
      <c r="C2281" s="74">
        <v>37167</v>
      </c>
      <c r="D2281" s="47">
        <v>16.16</v>
      </c>
      <c r="E2281" s="47">
        <v>17.733333999999999</v>
      </c>
      <c r="F2281" s="47">
        <v>15.6</v>
      </c>
      <c r="G2281" s="47">
        <v>17.513334</v>
      </c>
      <c r="H2281" s="73">
        <v>15.192276</v>
      </c>
      <c r="I2281" s="73">
        <v>1927800</v>
      </c>
    </row>
    <row r="2282" spans="1:9" x14ac:dyDescent="0.3">
      <c r="A2282" s="72" t="str">
        <f t="shared" si="79"/>
        <v>2001</v>
      </c>
      <c r="B2282" s="72" t="str">
        <f t="shared" si="80"/>
        <v>Oct</v>
      </c>
      <c r="C2282" s="74">
        <v>37168</v>
      </c>
      <c r="D2282" s="47">
        <v>17.793333000000001</v>
      </c>
      <c r="E2282" s="47">
        <v>17.966667000000001</v>
      </c>
      <c r="F2282" s="47">
        <v>16.733333999999999</v>
      </c>
      <c r="G2282" s="47">
        <v>16.860001</v>
      </c>
      <c r="H2282" s="73">
        <v>14.625533000000001</v>
      </c>
      <c r="I2282" s="73">
        <v>1039200</v>
      </c>
    </row>
    <row r="2283" spans="1:9" x14ac:dyDescent="0.3">
      <c r="A2283" s="72" t="str">
        <f t="shared" si="79"/>
        <v>2001</v>
      </c>
      <c r="B2283" s="72" t="str">
        <f t="shared" si="80"/>
        <v>Oct</v>
      </c>
      <c r="C2283" s="74">
        <v>37169</v>
      </c>
      <c r="D2283" s="47">
        <v>16.833334000000001</v>
      </c>
      <c r="E2283" s="47">
        <v>17.700001</v>
      </c>
      <c r="F2283" s="47">
        <v>16.753333999999999</v>
      </c>
      <c r="G2283" s="47">
        <v>17.073333999999999</v>
      </c>
      <c r="H2283" s="73">
        <v>14.810594</v>
      </c>
      <c r="I2283" s="73">
        <v>1431700</v>
      </c>
    </row>
    <row r="2284" spans="1:9" x14ac:dyDescent="0.3">
      <c r="A2284" s="72" t="str">
        <f t="shared" si="79"/>
        <v>2001</v>
      </c>
      <c r="B2284" s="72" t="str">
        <f t="shared" si="80"/>
        <v>Oct</v>
      </c>
      <c r="C2284" s="74">
        <v>37172</v>
      </c>
      <c r="D2284" s="47">
        <v>17.033332999999999</v>
      </c>
      <c r="E2284" s="47">
        <v>17.040001</v>
      </c>
      <c r="F2284" s="47">
        <v>16.540001</v>
      </c>
      <c r="G2284" s="47">
        <v>16.913333999999999</v>
      </c>
      <c r="H2284" s="73">
        <v>14.671796000000001</v>
      </c>
      <c r="I2284" s="73">
        <v>626400</v>
      </c>
    </row>
    <row r="2285" spans="1:9" x14ac:dyDescent="0.3">
      <c r="A2285" s="72" t="str">
        <f t="shared" si="79"/>
        <v>2001</v>
      </c>
      <c r="B2285" s="72" t="str">
        <f t="shared" si="80"/>
        <v>Oct</v>
      </c>
      <c r="C2285" s="74">
        <v>37173</v>
      </c>
      <c r="D2285" s="47">
        <v>16.700001</v>
      </c>
      <c r="E2285" s="47">
        <v>16.799999</v>
      </c>
      <c r="F2285" s="47">
        <v>16.166665999999999</v>
      </c>
      <c r="G2285" s="47">
        <v>16.513334</v>
      </c>
      <c r="H2285" s="73">
        <v>14.324804</v>
      </c>
      <c r="I2285" s="73">
        <v>642100</v>
      </c>
    </row>
    <row r="2286" spans="1:9" x14ac:dyDescent="0.3">
      <c r="A2286" s="72" t="str">
        <f t="shared" si="79"/>
        <v>2001</v>
      </c>
      <c r="B2286" s="72" t="str">
        <f t="shared" si="80"/>
        <v>Oct</v>
      </c>
      <c r="C2286" s="74">
        <v>37174</v>
      </c>
      <c r="D2286" s="47">
        <v>16.399999999999999</v>
      </c>
      <c r="E2286" s="47">
        <v>17.233333999999999</v>
      </c>
      <c r="F2286" s="47">
        <v>16.333334000000001</v>
      </c>
      <c r="G2286" s="47">
        <v>17.233333999999999</v>
      </c>
      <c r="H2286" s="73">
        <v>14.949384999999999</v>
      </c>
      <c r="I2286" s="73">
        <v>613900</v>
      </c>
    </row>
    <row r="2287" spans="1:9" x14ac:dyDescent="0.3">
      <c r="A2287" s="72" t="str">
        <f t="shared" si="79"/>
        <v>2001</v>
      </c>
      <c r="B2287" s="72" t="str">
        <f t="shared" si="80"/>
        <v>Oct</v>
      </c>
      <c r="C2287" s="74">
        <v>37175</v>
      </c>
      <c r="D2287" s="47">
        <v>17.100000000000001</v>
      </c>
      <c r="E2287" s="47">
        <v>18.600000000000001</v>
      </c>
      <c r="F2287" s="47">
        <v>17.033332999999999</v>
      </c>
      <c r="G2287" s="47">
        <v>18.399999999999999</v>
      </c>
      <c r="H2287" s="73">
        <v>15.961427</v>
      </c>
      <c r="I2287" s="73">
        <v>995800</v>
      </c>
    </row>
    <row r="2288" spans="1:9" x14ac:dyDescent="0.3">
      <c r="A2288" s="72" t="str">
        <f t="shared" si="79"/>
        <v>2001</v>
      </c>
      <c r="B2288" s="72" t="str">
        <f t="shared" si="80"/>
        <v>Oct</v>
      </c>
      <c r="C2288" s="74">
        <v>37176</v>
      </c>
      <c r="D2288" s="47">
        <v>18.326665999999999</v>
      </c>
      <c r="E2288" s="47">
        <v>18.333334000000001</v>
      </c>
      <c r="F2288" s="47">
        <v>16.98</v>
      </c>
      <c r="G2288" s="47">
        <v>17.18</v>
      </c>
      <c r="H2288" s="73">
        <v>14.903121000000001</v>
      </c>
      <c r="I2288" s="73">
        <v>1103700</v>
      </c>
    </row>
    <row r="2289" spans="1:9" x14ac:dyDescent="0.3">
      <c r="A2289" s="72" t="str">
        <f t="shared" si="79"/>
        <v>2001</v>
      </c>
      <c r="B2289" s="72" t="str">
        <f t="shared" si="80"/>
        <v>Oct</v>
      </c>
      <c r="C2289" s="74">
        <v>37179</v>
      </c>
      <c r="D2289" s="47">
        <v>17.126667000000001</v>
      </c>
      <c r="E2289" s="47">
        <v>17.333334000000001</v>
      </c>
      <c r="F2289" s="47">
        <v>16.786667000000001</v>
      </c>
      <c r="G2289" s="47">
        <v>17.239999999999998</v>
      </c>
      <c r="H2289" s="73">
        <v>14.955171999999999</v>
      </c>
      <c r="I2289" s="73">
        <v>493500</v>
      </c>
    </row>
    <row r="2290" spans="1:9" x14ac:dyDescent="0.3">
      <c r="A2290" s="72" t="str">
        <f t="shared" si="79"/>
        <v>2001</v>
      </c>
      <c r="B2290" s="72" t="str">
        <f t="shared" si="80"/>
        <v>Oct</v>
      </c>
      <c r="C2290" s="74">
        <v>37180</v>
      </c>
      <c r="D2290" s="47">
        <v>17.133333</v>
      </c>
      <c r="E2290" s="47">
        <v>18.639999</v>
      </c>
      <c r="F2290" s="47">
        <v>17.133333</v>
      </c>
      <c r="G2290" s="47">
        <v>18.233333999999999</v>
      </c>
      <c r="H2290" s="73">
        <v>15.816857000000001</v>
      </c>
      <c r="I2290" s="73">
        <v>1211500</v>
      </c>
    </row>
    <row r="2291" spans="1:9" x14ac:dyDescent="0.3">
      <c r="A2291" s="72" t="str">
        <f t="shared" si="79"/>
        <v>2001</v>
      </c>
      <c r="B2291" s="72" t="str">
        <f t="shared" si="80"/>
        <v>Oct</v>
      </c>
      <c r="C2291" s="74">
        <v>37181</v>
      </c>
      <c r="D2291" s="47">
        <v>18.333334000000001</v>
      </c>
      <c r="E2291" s="47">
        <v>18.566668</v>
      </c>
      <c r="F2291" s="47">
        <v>17.799999</v>
      </c>
      <c r="G2291" s="47">
        <v>17.973333</v>
      </c>
      <c r="H2291" s="73">
        <v>15.591307</v>
      </c>
      <c r="I2291" s="73">
        <v>1353100</v>
      </c>
    </row>
    <row r="2292" spans="1:9" x14ac:dyDescent="0.3">
      <c r="A2292" s="72" t="str">
        <f t="shared" si="79"/>
        <v>2001</v>
      </c>
      <c r="B2292" s="72" t="str">
        <f t="shared" si="80"/>
        <v>Oct</v>
      </c>
      <c r="C2292" s="74">
        <v>37182</v>
      </c>
      <c r="D2292" s="47">
        <v>17.806667000000001</v>
      </c>
      <c r="E2292" s="47">
        <v>18.033332999999999</v>
      </c>
      <c r="F2292" s="47">
        <v>17.433332</v>
      </c>
      <c r="G2292" s="47">
        <v>17.626667000000001</v>
      </c>
      <c r="H2292" s="73">
        <v>15.29059</v>
      </c>
      <c r="I2292" s="73">
        <v>1005700</v>
      </c>
    </row>
    <row r="2293" spans="1:9" x14ac:dyDescent="0.3">
      <c r="A2293" s="72" t="str">
        <f t="shared" si="79"/>
        <v>2001</v>
      </c>
      <c r="B2293" s="72" t="str">
        <f t="shared" si="80"/>
        <v>Oct</v>
      </c>
      <c r="C2293" s="74">
        <v>37183</v>
      </c>
      <c r="D2293" s="47">
        <v>17.700001</v>
      </c>
      <c r="E2293" s="47">
        <v>18.626667000000001</v>
      </c>
      <c r="F2293" s="47">
        <v>17.639999</v>
      </c>
      <c r="G2293" s="47">
        <v>18.440000999999999</v>
      </c>
      <c r="H2293" s="73">
        <v>15.996129</v>
      </c>
      <c r="I2293" s="73">
        <v>1408300</v>
      </c>
    </row>
    <row r="2294" spans="1:9" x14ac:dyDescent="0.3">
      <c r="A2294" s="72" t="str">
        <f t="shared" si="79"/>
        <v>2001</v>
      </c>
      <c r="B2294" s="72" t="str">
        <f t="shared" si="80"/>
        <v>Oct</v>
      </c>
      <c r="C2294" s="74">
        <v>37186</v>
      </c>
      <c r="D2294" s="47">
        <v>18.453333000000001</v>
      </c>
      <c r="E2294" s="47">
        <v>19.399999999999999</v>
      </c>
      <c r="F2294" s="47">
        <v>18.100000000000001</v>
      </c>
      <c r="G2294" s="47">
        <v>19.399999999999999</v>
      </c>
      <c r="H2294" s="73">
        <v>16.828900999999998</v>
      </c>
      <c r="I2294" s="73">
        <v>909400</v>
      </c>
    </row>
    <row r="2295" spans="1:9" x14ac:dyDescent="0.3">
      <c r="A2295" s="72" t="str">
        <f t="shared" si="79"/>
        <v>2001</v>
      </c>
      <c r="B2295" s="72" t="str">
        <f t="shared" si="80"/>
        <v>Oct</v>
      </c>
      <c r="C2295" s="74">
        <v>37187</v>
      </c>
      <c r="D2295" s="47">
        <v>19.493334000000001</v>
      </c>
      <c r="E2295" s="47">
        <v>19.526667</v>
      </c>
      <c r="F2295" s="47">
        <v>18.506665999999999</v>
      </c>
      <c r="G2295" s="47">
        <v>18.799999</v>
      </c>
      <c r="H2295" s="73">
        <v>16.308416000000001</v>
      </c>
      <c r="I2295" s="73">
        <v>1428600</v>
      </c>
    </row>
    <row r="2296" spans="1:9" x14ac:dyDescent="0.3">
      <c r="A2296" s="72" t="str">
        <f t="shared" si="79"/>
        <v>2001</v>
      </c>
      <c r="B2296" s="72" t="str">
        <f t="shared" si="80"/>
        <v>Oct</v>
      </c>
      <c r="C2296" s="74">
        <v>37188</v>
      </c>
      <c r="D2296" s="47">
        <v>18.780000999999999</v>
      </c>
      <c r="E2296" s="47">
        <v>19.066668</v>
      </c>
      <c r="F2296" s="47">
        <v>18.273333000000001</v>
      </c>
      <c r="G2296" s="47">
        <v>18.446667000000001</v>
      </c>
      <c r="H2296" s="73">
        <v>16.001912999999998</v>
      </c>
      <c r="I2296" s="73">
        <v>422700</v>
      </c>
    </row>
    <row r="2297" spans="1:9" x14ac:dyDescent="0.3">
      <c r="A2297" s="72" t="str">
        <f t="shared" si="79"/>
        <v>2001</v>
      </c>
      <c r="B2297" s="72" t="str">
        <f t="shared" si="80"/>
        <v>Oct</v>
      </c>
      <c r="C2297" s="74">
        <v>37189</v>
      </c>
      <c r="D2297" s="47">
        <v>18.646667000000001</v>
      </c>
      <c r="E2297" s="47">
        <v>19</v>
      </c>
      <c r="F2297" s="47">
        <v>18.299999</v>
      </c>
      <c r="G2297" s="47">
        <v>18.973333</v>
      </c>
      <c r="H2297" s="73">
        <v>16.458781999999999</v>
      </c>
      <c r="I2297" s="73">
        <v>660600</v>
      </c>
    </row>
    <row r="2298" spans="1:9" x14ac:dyDescent="0.3">
      <c r="A2298" s="72" t="str">
        <f t="shared" si="79"/>
        <v>2001</v>
      </c>
      <c r="B2298" s="72" t="str">
        <f t="shared" si="80"/>
        <v>Oct</v>
      </c>
      <c r="C2298" s="74">
        <v>37190</v>
      </c>
      <c r="D2298" s="47">
        <v>18.799999</v>
      </c>
      <c r="E2298" s="47">
        <v>19.666665999999999</v>
      </c>
      <c r="F2298" s="47">
        <v>18.700001</v>
      </c>
      <c r="G2298" s="47">
        <v>19.453333000000001</v>
      </c>
      <c r="H2298" s="73">
        <v>16.875164000000002</v>
      </c>
      <c r="I2298" s="73">
        <v>522600</v>
      </c>
    </row>
    <row r="2299" spans="1:9" x14ac:dyDescent="0.3">
      <c r="A2299" s="72" t="str">
        <f t="shared" si="79"/>
        <v>2001</v>
      </c>
      <c r="B2299" s="72" t="str">
        <f t="shared" si="80"/>
        <v>Oct</v>
      </c>
      <c r="C2299" s="74">
        <v>37193</v>
      </c>
      <c r="D2299" s="47">
        <v>19.406666000000001</v>
      </c>
      <c r="E2299" s="47">
        <v>19.653334000000001</v>
      </c>
      <c r="F2299" s="47">
        <v>18.48</v>
      </c>
      <c r="G2299" s="47">
        <v>18.799999</v>
      </c>
      <c r="H2299" s="73">
        <v>16.308416000000001</v>
      </c>
      <c r="I2299" s="73">
        <v>681300</v>
      </c>
    </row>
    <row r="2300" spans="1:9" x14ac:dyDescent="0.3">
      <c r="A2300" s="72" t="str">
        <f t="shared" si="79"/>
        <v>2001</v>
      </c>
      <c r="B2300" s="72" t="str">
        <f t="shared" si="80"/>
        <v>Oct</v>
      </c>
      <c r="C2300" s="74">
        <v>37194</v>
      </c>
      <c r="D2300" s="47">
        <v>18.793333000000001</v>
      </c>
      <c r="E2300" s="47">
        <v>18.793333000000001</v>
      </c>
      <c r="F2300" s="47">
        <v>17.986666</v>
      </c>
      <c r="G2300" s="47">
        <v>18.406666000000001</v>
      </c>
      <c r="H2300" s="73">
        <v>15.967216000000001</v>
      </c>
      <c r="I2300" s="73">
        <v>775800</v>
      </c>
    </row>
    <row r="2301" spans="1:9" x14ac:dyDescent="0.3">
      <c r="A2301" s="72" t="str">
        <f t="shared" si="79"/>
        <v>2001</v>
      </c>
      <c r="B2301" s="72" t="str">
        <f t="shared" si="80"/>
        <v>Oct</v>
      </c>
      <c r="C2301" s="74">
        <v>37195</v>
      </c>
      <c r="D2301" s="47">
        <v>18.373332999999999</v>
      </c>
      <c r="E2301" s="47">
        <v>19.086666000000001</v>
      </c>
      <c r="F2301" s="47">
        <v>18.373332999999999</v>
      </c>
      <c r="G2301" s="47">
        <v>18.799999</v>
      </c>
      <c r="H2301" s="73">
        <v>16.308416000000001</v>
      </c>
      <c r="I2301" s="73">
        <v>664600</v>
      </c>
    </row>
    <row r="2302" spans="1:9" x14ac:dyDescent="0.3">
      <c r="A2302" s="72" t="str">
        <f t="shared" si="79"/>
        <v>2001</v>
      </c>
      <c r="B2302" s="72" t="str">
        <f t="shared" si="80"/>
        <v>Nov</v>
      </c>
      <c r="C2302" s="74">
        <v>37196</v>
      </c>
      <c r="D2302" s="47">
        <v>18.926666000000001</v>
      </c>
      <c r="E2302" s="47">
        <v>19.459999</v>
      </c>
      <c r="F2302" s="47">
        <v>18.353332999999999</v>
      </c>
      <c r="G2302" s="47">
        <v>19.333334000000001</v>
      </c>
      <c r="H2302" s="73">
        <v>16.771072</v>
      </c>
      <c r="I2302" s="73">
        <v>874600</v>
      </c>
    </row>
    <row r="2303" spans="1:9" x14ac:dyDescent="0.3">
      <c r="A2303" s="72" t="str">
        <f t="shared" si="79"/>
        <v>2001</v>
      </c>
      <c r="B2303" s="72" t="str">
        <f t="shared" si="80"/>
        <v>Nov</v>
      </c>
      <c r="C2303" s="74">
        <v>37197</v>
      </c>
      <c r="D2303" s="47">
        <v>19.533332999999999</v>
      </c>
      <c r="E2303" s="47">
        <v>19.533332999999999</v>
      </c>
      <c r="F2303" s="47">
        <v>18.833334000000001</v>
      </c>
      <c r="G2303" s="47">
        <v>18.913333999999999</v>
      </c>
      <c r="H2303" s="73">
        <v>16.406728999999999</v>
      </c>
      <c r="I2303" s="73">
        <v>499600</v>
      </c>
    </row>
    <row r="2304" spans="1:9" x14ac:dyDescent="0.3">
      <c r="A2304" s="72" t="str">
        <f t="shared" si="79"/>
        <v>2001</v>
      </c>
      <c r="B2304" s="72" t="str">
        <f t="shared" si="80"/>
        <v>Nov</v>
      </c>
      <c r="C2304" s="74">
        <v>37200</v>
      </c>
      <c r="D2304" s="47">
        <v>18.84</v>
      </c>
      <c r="E2304" s="47">
        <v>19.433332</v>
      </c>
      <c r="F2304" s="47">
        <v>18.84</v>
      </c>
      <c r="G2304" s="47">
        <v>19.139999</v>
      </c>
      <c r="H2304" s="73">
        <v>16.603356999999999</v>
      </c>
      <c r="I2304" s="73">
        <v>798600</v>
      </c>
    </row>
    <row r="2305" spans="1:9" x14ac:dyDescent="0.3">
      <c r="A2305" s="72" t="str">
        <f t="shared" si="79"/>
        <v>2001</v>
      </c>
      <c r="B2305" s="72" t="str">
        <f t="shared" si="80"/>
        <v>Nov</v>
      </c>
      <c r="C2305" s="74">
        <v>37201</v>
      </c>
      <c r="D2305" s="47">
        <v>19.200001</v>
      </c>
      <c r="E2305" s="47">
        <v>19.959999</v>
      </c>
      <c r="F2305" s="47">
        <v>19.200001</v>
      </c>
      <c r="G2305" s="47">
        <v>19.873332999999999</v>
      </c>
      <c r="H2305" s="73">
        <v>17.239502000000002</v>
      </c>
      <c r="I2305" s="73">
        <v>512700</v>
      </c>
    </row>
    <row r="2306" spans="1:9" x14ac:dyDescent="0.3">
      <c r="A2306" s="72" t="str">
        <f t="shared" si="79"/>
        <v>2001</v>
      </c>
      <c r="B2306" s="72" t="str">
        <f t="shared" si="80"/>
        <v>Nov</v>
      </c>
      <c r="C2306" s="74">
        <v>37202</v>
      </c>
      <c r="D2306" s="47">
        <v>19.5</v>
      </c>
      <c r="E2306" s="47">
        <v>20.033332999999999</v>
      </c>
      <c r="F2306" s="47">
        <v>19.433332</v>
      </c>
      <c r="G2306" s="47">
        <v>19.533332999999999</v>
      </c>
      <c r="H2306" s="73">
        <v>16.944565000000001</v>
      </c>
      <c r="I2306" s="73">
        <v>305100</v>
      </c>
    </row>
    <row r="2307" spans="1:9" x14ac:dyDescent="0.3">
      <c r="A2307" s="72" t="str">
        <f t="shared" ref="A2307:A2370" si="81">TEXT(C2307,"YYYY")</f>
        <v>2001</v>
      </c>
      <c r="B2307" s="72" t="str">
        <f t="shared" ref="B2307:B2370" si="82">TEXT(C2307,"MMM")</f>
        <v>Nov</v>
      </c>
      <c r="C2307" s="74">
        <v>37203</v>
      </c>
      <c r="D2307" s="47">
        <v>19.5</v>
      </c>
      <c r="E2307" s="47">
        <v>19.84</v>
      </c>
      <c r="F2307" s="47">
        <v>19.413333999999999</v>
      </c>
      <c r="G2307" s="47">
        <v>19.620000999999998</v>
      </c>
      <c r="H2307" s="73">
        <v>17.019746999999999</v>
      </c>
      <c r="I2307" s="73">
        <v>541500</v>
      </c>
    </row>
    <row r="2308" spans="1:9" x14ac:dyDescent="0.3">
      <c r="A2308" s="72" t="str">
        <f t="shared" si="81"/>
        <v>2001</v>
      </c>
      <c r="B2308" s="72" t="str">
        <f t="shared" si="82"/>
        <v>Nov</v>
      </c>
      <c r="C2308" s="74">
        <v>37204</v>
      </c>
      <c r="D2308" s="47">
        <v>19.726666999999999</v>
      </c>
      <c r="E2308" s="47">
        <v>19.993334000000001</v>
      </c>
      <c r="F2308" s="47">
        <v>19.440000999999999</v>
      </c>
      <c r="G2308" s="47">
        <v>19.726666999999999</v>
      </c>
      <c r="H2308" s="73">
        <v>17.112272000000001</v>
      </c>
      <c r="I2308" s="73">
        <v>840100</v>
      </c>
    </row>
    <row r="2309" spans="1:9" x14ac:dyDescent="0.3">
      <c r="A2309" s="72" t="str">
        <f t="shared" si="81"/>
        <v>2001</v>
      </c>
      <c r="B2309" s="72" t="str">
        <f t="shared" si="82"/>
        <v>Nov</v>
      </c>
      <c r="C2309" s="74">
        <v>37207</v>
      </c>
      <c r="D2309" s="47">
        <v>19.700001</v>
      </c>
      <c r="E2309" s="47">
        <v>20.566668</v>
      </c>
      <c r="F2309" s="47">
        <v>19.600000000000001</v>
      </c>
      <c r="G2309" s="47">
        <v>20.406666000000001</v>
      </c>
      <c r="H2309" s="73">
        <v>17.702154</v>
      </c>
      <c r="I2309" s="73">
        <v>879300</v>
      </c>
    </row>
    <row r="2310" spans="1:9" x14ac:dyDescent="0.3">
      <c r="A2310" s="72" t="str">
        <f t="shared" si="81"/>
        <v>2001</v>
      </c>
      <c r="B2310" s="72" t="str">
        <f t="shared" si="82"/>
        <v>Nov</v>
      </c>
      <c r="C2310" s="74">
        <v>37208</v>
      </c>
      <c r="D2310" s="47">
        <v>20.586666000000001</v>
      </c>
      <c r="E2310" s="47">
        <v>21.166665999999999</v>
      </c>
      <c r="F2310" s="47">
        <v>20.506665999999999</v>
      </c>
      <c r="G2310" s="47">
        <v>21.033332999999999</v>
      </c>
      <c r="H2310" s="73">
        <v>18.245766</v>
      </c>
      <c r="I2310" s="73">
        <v>1175100</v>
      </c>
    </row>
    <row r="2311" spans="1:9" x14ac:dyDescent="0.3">
      <c r="A2311" s="72" t="str">
        <f t="shared" si="81"/>
        <v>2001</v>
      </c>
      <c r="B2311" s="72" t="str">
        <f t="shared" si="82"/>
        <v>Nov</v>
      </c>
      <c r="C2311" s="74">
        <v>37209</v>
      </c>
      <c r="D2311" s="47">
        <v>21.1</v>
      </c>
      <c r="E2311" s="47">
        <v>21.586666000000001</v>
      </c>
      <c r="F2311" s="47">
        <v>21.066668</v>
      </c>
      <c r="G2311" s="47">
        <v>21.34</v>
      </c>
      <c r="H2311" s="73">
        <v>18.511787000000002</v>
      </c>
      <c r="I2311" s="73">
        <v>1895800</v>
      </c>
    </row>
    <row r="2312" spans="1:9" x14ac:dyDescent="0.3">
      <c r="A2312" s="72" t="str">
        <f t="shared" si="81"/>
        <v>2001</v>
      </c>
      <c r="B2312" s="72" t="str">
        <f t="shared" si="82"/>
        <v>Nov</v>
      </c>
      <c r="C2312" s="74">
        <v>37210</v>
      </c>
      <c r="D2312" s="47">
        <v>21.233333999999999</v>
      </c>
      <c r="E2312" s="47">
        <v>21.82</v>
      </c>
      <c r="F2312" s="47">
        <v>21.1</v>
      </c>
      <c r="G2312" s="47">
        <v>21.793333000000001</v>
      </c>
      <c r="H2312" s="73">
        <v>18.905045000000001</v>
      </c>
      <c r="I2312" s="73">
        <v>1241800</v>
      </c>
    </row>
    <row r="2313" spans="1:9" x14ac:dyDescent="0.3">
      <c r="A2313" s="72" t="str">
        <f t="shared" si="81"/>
        <v>2001</v>
      </c>
      <c r="B2313" s="72" t="str">
        <f t="shared" si="82"/>
        <v>Nov</v>
      </c>
      <c r="C2313" s="74">
        <v>37211</v>
      </c>
      <c r="D2313" s="47">
        <v>21.606667000000002</v>
      </c>
      <c r="E2313" s="47">
        <v>21.693332999999999</v>
      </c>
      <c r="F2313" s="47">
        <v>20.833334000000001</v>
      </c>
      <c r="G2313" s="47">
        <v>21.26</v>
      </c>
      <c r="H2313" s="73">
        <v>18.442394</v>
      </c>
      <c r="I2313" s="73">
        <v>1362100</v>
      </c>
    </row>
    <row r="2314" spans="1:9" x14ac:dyDescent="0.3">
      <c r="A2314" s="72" t="str">
        <f t="shared" si="81"/>
        <v>2001</v>
      </c>
      <c r="B2314" s="72" t="str">
        <f t="shared" si="82"/>
        <v>Nov</v>
      </c>
      <c r="C2314" s="74">
        <v>37214</v>
      </c>
      <c r="D2314" s="47">
        <v>20.993334000000001</v>
      </c>
      <c r="E2314" s="47">
        <v>21.6</v>
      </c>
      <c r="F2314" s="47">
        <v>20.813334000000001</v>
      </c>
      <c r="G2314" s="47">
        <v>21.266666000000001</v>
      </c>
      <c r="H2314" s="73">
        <v>18.448174999999999</v>
      </c>
      <c r="I2314" s="73">
        <v>970200</v>
      </c>
    </row>
    <row r="2315" spans="1:9" x14ac:dyDescent="0.3">
      <c r="A2315" s="72" t="str">
        <f t="shared" si="81"/>
        <v>2001</v>
      </c>
      <c r="B2315" s="72" t="str">
        <f t="shared" si="82"/>
        <v>Nov</v>
      </c>
      <c r="C2315" s="74">
        <v>37215</v>
      </c>
      <c r="D2315" s="47">
        <v>21.200001</v>
      </c>
      <c r="E2315" s="47">
        <v>21.346665999999999</v>
      </c>
      <c r="F2315" s="47">
        <v>21.040001</v>
      </c>
      <c r="G2315" s="47">
        <v>21.1</v>
      </c>
      <c r="H2315" s="73">
        <v>18.303595999999999</v>
      </c>
      <c r="I2315" s="73">
        <v>307500</v>
      </c>
    </row>
    <row r="2316" spans="1:9" x14ac:dyDescent="0.3">
      <c r="A2316" s="72" t="str">
        <f t="shared" si="81"/>
        <v>2001</v>
      </c>
      <c r="B2316" s="72" t="str">
        <f t="shared" si="82"/>
        <v>Nov</v>
      </c>
      <c r="C2316" s="74">
        <v>37216</v>
      </c>
      <c r="D2316" s="47">
        <v>21.133333</v>
      </c>
      <c r="E2316" s="47">
        <v>21.193332999999999</v>
      </c>
      <c r="F2316" s="47">
        <v>19.546666999999999</v>
      </c>
      <c r="G2316" s="47">
        <v>20.006665999999999</v>
      </c>
      <c r="H2316" s="73">
        <v>17.355162</v>
      </c>
      <c r="I2316" s="73">
        <v>1497100</v>
      </c>
    </row>
    <row r="2317" spans="1:9" x14ac:dyDescent="0.3">
      <c r="A2317" s="72" t="str">
        <f t="shared" si="81"/>
        <v>2001</v>
      </c>
      <c r="B2317" s="72" t="str">
        <f t="shared" si="82"/>
        <v>Nov</v>
      </c>
      <c r="C2317" s="74">
        <v>37218</v>
      </c>
      <c r="D2317" s="47">
        <v>20.233333999999999</v>
      </c>
      <c r="E2317" s="47">
        <v>20.766666000000001</v>
      </c>
      <c r="F2317" s="47">
        <v>20.073333999999999</v>
      </c>
      <c r="G2317" s="47">
        <v>20.76</v>
      </c>
      <c r="H2317" s="73">
        <v>18.008665000000001</v>
      </c>
      <c r="I2317" s="73">
        <v>178300</v>
      </c>
    </row>
    <row r="2318" spans="1:9" x14ac:dyDescent="0.3">
      <c r="A2318" s="72" t="str">
        <f t="shared" si="81"/>
        <v>2001</v>
      </c>
      <c r="B2318" s="72" t="str">
        <f t="shared" si="82"/>
        <v>Nov</v>
      </c>
      <c r="C2318" s="74">
        <v>37221</v>
      </c>
      <c r="D2318" s="47">
        <v>20.146667000000001</v>
      </c>
      <c r="E2318" s="47">
        <v>21.313334000000001</v>
      </c>
      <c r="F2318" s="47">
        <v>20.146667000000001</v>
      </c>
      <c r="G2318" s="47">
        <v>20.966667000000001</v>
      </c>
      <c r="H2318" s="73">
        <v>18.187933000000001</v>
      </c>
      <c r="I2318" s="73">
        <v>623400</v>
      </c>
    </row>
    <row r="2319" spans="1:9" x14ac:dyDescent="0.3">
      <c r="A2319" s="72" t="str">
        <f t="shared" si="81"/>
        <v>2001</v>
      </c>
      <c r="B2319" s="72" t="str">
        <f t="shared" si="82"/>
        <v>Nov</v>
      </c>
      <c r="C2319" s="74">
        <v>37222</v>
      </c>
      <c r="D2319" s="47">
        <v>21.093333999999999</v>
      </c>
      <c r="E2319" s="47">
        <v>21.26</v>
      </c>
      <c r="F2319" s="47">
        <v>20.553332999999999</v>
      </c>
      <c r="G2319" s="47">
        <v>21.26</v>
      </c>
      <c r="H2319" s="73">
        <v>18.442394</v>
      </c>
      <c r="I2319" s="73">
        <v>371700</v>
      </c>
    </row>
    <row r="2320" spans="1:9" x14ac:dyDescent="0.3">
      <c r="A2320" s="72" t="str">
        <f t="shared" si="81"/>
        <v>2001</v>
      </c>
      <c r="B2320" s="72" t="str">
        <f t="shared" si="82"/>
        <v>Nov</v>
      </c>
      <c r="C2320" s="74">
        <v>37223</v>
      </c>
      <c r="D2320" s="47">
        <v>21.26</v>
      </c>
      <c r="E2320" s="47">
        <v>21.266666000000001</v>
      </c>
      <c r="F2320" s="47">
        <v>20.406666000000001</v>
      </c>
      <c r="G2320" s="47">
        <v>20.633333</v>
      </c>
      <c r="H2320" s="73">
        <v>17.898776999999999</v>
      </c>
      <c r="I2320" s="73">
        <v>914100</v>
      </c>
    </row>
    <row r="2321" spans="1:9" x14ac:dyDescent="0.3">
      <c r="A2321" s="72" t="str">
        <f t="shared" si="81"/>
        <v>2001</v>
      </c>
      <c r="B2321" s="72" t="str">
        <f t="shared" si="82"/>
        <v>Nov</v>
      </c>
      <c r="C2321" s="74">
        <v>37224</v>
      </c>
      <c r="D2321" s="47">
        <v>20.646667000000001</v>
      </c>
      <c r="E2321" s="47">
        <v>20.76</v>
      </c>
      <c r="F2321" s="47">
        <v>20.48</v>
      </c>
      <c r="G2321" s="47">
        <v>20.66</v>
      </c>
      <c r="H2321" s="73">
        <v>17.921914999999998</v>
      </c>
      <c r="I2321" s="73">
        <v>422100</v>
      </c>
    </row>
    <row r="2322" spans="1:9" x14ac:dyDescent="0.3">
      <c r="A2322" s="72" t="str">
        <f t="shared" si="81"/>
        <v>2001</v>
      </c>
      <c r="B2322" s="72" t="str">
        <f t="shared" si="82"/>
        <v>Nov</v>
      </c>
      <c r="C2322" s="74">
        <v>37225</v>
      </c>
      <c r="D2322" s="47">
        <v>20.733333999999999</v>
      </c>
      <c r="E2322" s="47">
        <v>21</v>
      </c>
      <c r="F2322" s="47">
        <v>20.533332999999999</v>
      </c>
      <c r="G2322" s="47">
        <v>20.593333999999999</v>
      </c>
      <c r="H2322" s="73">
        <v>17.864073000000001</v>
      </c>
      <c r="I2322" s="73">
        <v>747000</v>
      </c>
    </row>
    <row r="2323" spans="1:9" x14ac:dyDescent="0.3">
      <c r="A2323" s="72" t="str">
        <f t="shared" si="81"/>
        <v>2001</v>
      </c>
      <c r="B2323" s="72" t="str">
        <f t="shared" si="82"/>
        <v>Dec</v>
      </c>
      <c r="C2323" s="74">
        <v>37228</v>
      </c>
      <c r="D2323" s="47">
        <v>20.586666000000001</v>
      </c>
      <c r="E2323" s="47">
        <v>20.766666000000001</v>
      </c>
      <c r="F2323" s="47">
        <v>19.866667</v>
      </c>
      <c r="G2323" s="47">
        <v>20.299999</v>
      </c>
      <c r="H2323" s="73">
        <v>17.609625000000001</v>
      </c>
      <c r="I2323" s="73">
        <v>542500</v>
      </c>
    </row>
    <row r="2324" spans="1:9" x14ac:dyDescent="0.3">
      <c r="A2324" s="72" t="str">
        <f t="shared" si="81"/>
        <v>2001</v>
      </c>
      <c r="B2324" s="72" t="str">
        <f t="shared" si="82"/>
        <v>Dec</v>
      </c>
      <c r="C2324" s="74">
        <v>37229</v>
      </c>
      <c r="D2324" s="47">
        <v>20.299999</v>
      </c>
      <c r="E2324" s="47">
        <v>20.686665999999999</v>
      </c>
      <c r="F2324" s="47">
        <v>20.146667000000001</v>
      </c>
      <c r="G2324" s="47">
        <v>20.686665999999999</v>
      </c>
      <c r="H2324" s="73">
        <v>17.945045</v>
      </c>
      <c r="I2324" s="73">
        <v>521500</v>
      </c>
    </row>
    <row r="2325" spans="1:9" x14ac:dyDescent="0.3">
      <c r="A2325" s="72" t="str">
        <f t="shared" si="81"/>
        <v>2001</v>
      </c>
      <c r="B2325" s="72" t="str">
        <f t="shared" si="82"/>
        <v>Dec</v>
      </c>
      <c r="C2325" s="74">
        <v>37230</v>
      </c>
      <c r="D2325" s="47">
        <v>20.726666999999999</v>
      </c>
      <c r="E2325" s="47">
        <v>23.166665999999999</v>
      </c>
      <c r="F2325" s="47">
        <v>20.673334000000001</v>
      </c>
      <c r="G2325" s="47">
        <v>22.313334000000001</v>
      </c>
      <c r="H2325" s="73">
        <v>19.356127000000001</v>
      </c>
      <c r="I2325" s="73">
        <v>1769200</v>
      </c>
    </row>
    <row r="2326" spans="1:9" x14ac:dyDescent="0.3">
      <c r="A2326" s="72" t="str">
        <f t="shared" si="81"/>
        <v>2001</v>
      </c>
      <c r="B2326" s="72" t="str">
        <f t="shared" si="82"/>
        <v>Dec</v>
      </c>
      <c r="C2326" s="74">
        <v>37231</v>
      </c>
      <c r="D2326" s="47">
        <v>22.726666999999999</v>
      </c>
      <c r="E2326" s="47">
        <v>23.486666</v>
      </c>
      <c r="F2326" s="47">
        <v>21.873332999999999</v>
      </c>
      <c r="G2326" s="47">
        <v>22.753333999999999</v>
      </c>
      <c r="H2326" s="73">
        <v>19.737814</v>
      </c>
      <c r="I2326" s="73">
        <v>2121100</v>
      </c>
    </row>
    <row r="2327" spans="1:9" x14ac:dyDescent="0.3">
      <c r="A2327" s="72" t="str">
        <f t="shared" si="81"/>
        <v>2001</v>
      </c>
      <c r="B2327" s="72" t="str">
        <f t="shared" si="82"/>
        <v>Dec</v>
      </c>
      <c r="C2327" s="74">
        <v>37232</v>
      </c>
      <c r="D2327" s="47">
        <v>22.866667</v>
      </c>
      <c r="E2327" s="47">
        <v>22.866667</v>
      </c>
      <c r="F2327" s="47">
        <v>22.200001</v>
      </c>
      <c r="G2327" s="47">
        <v>22.693332999999999</v>
      </c>
      <c r="H2327" s="73">
        <v>19.685763999999999</v>
      </c>
      <c r="I2327" s="73">
        <v>760500</v>
      </c>
    </row>
    <row r="2328" spans="1:9" x14ac:dyDescent="0.3">
      <c r="A2328" s="72" t="str">
        <f t="shared" si="81"/>
        <v>2001</v>
      </c>
      <c r="B2328" s="72" t="str">
        <f t="shared" si="82"/>
        <v>Dec</v>
      </c>
      <c r="C2328" s="74">
        <v>37235</v>
      </c>
      <c r="D2328" s="47">
        <v>22.620000999999998</v>
      </c>
      <c r="E2328" s="47">
        <v>23.833334000000001</v>
      </c>
      <c r="F2328" s="47">
        <v>22.5</v>
      </c>
      <c r="G2328" s="47">
        <v>23.086666000000001</v>
      </c>
      <c r="H2328" s="73">
        <v>20.026969999999999</v>
      </c>
      <c r="I2328" s="73">
        <v>1032000</v>
      </c>
    </row>
    <row r="2329" spans="1:9" x14ac:dyDescent="0.3">
      <c r="A2329" s="72" t="str">
        <f t="shared" si="81"/>
        <v>2001</v>
      </c>
      <c r="B2329" s="72" t="str">
        <f t="shared" si="82"/>
        <v>Dec</v>
      </c>
      <c r="C2329" s="74">
        <v>37236</v>
      </c>
      <c r="D2329" s="47">
        <v>23.093333999999999</v>
      </c>
      <c r="E2329" s="47">
        <v>24.106667000000002</v>
      </c>
      <c r="F2329" s="47">
        <v>23.093333999999999</v>
      </c>
      <c r="G2329" s="47">
        <v>23.173334000000001</v>
      </c>
      <c r="H2329" s="73">
        <v>20.102150000000002</v>
      </c>
      <c r="I2329" s="73">
        <v>1581000</v>
      </c>
    </row>
    <row r="2330" spans="1:9" x14ac:dyDescent="0.3">
      <c r="A2330" s="72" t="str">
        <f t="shared" si="81"/>
        <v>2001</v>
      </c>
      <c r="B2330" s="72" t="str">
        <f t="shared" si="82"/>
        <v>Dec</v>
      </c>
      <c r="C2330" s="74">
        <v>37237</v>
      </c>
      <c r="D2330" s="47">
        <v>23.186665999999999</v>
      </c>
      <c r="E2330" s="47">
        <v>23.26</v>
      </c>
      <c r="F2330" s="47">
        <v>22.406666000000001</v>
      </c>
      <c r="G2330" s="47">
        <v>22.833334000000001</v>
      </c>
      <c r="H2330" s="73">
        <v>19.807210999999999</v>
      </c>
      <c r="I2330" s="73">
        <v>915300</v>
      </c>
    </row>
    <row r="2331" spans="1:9" x14ac:dyDescent="0.3">
      <c r="A2331" s="72" t="str">
        <f t="shared" si="81"/>
        <v>2001</v>
      </c>
      <c r="B2331" s="72" t="str">
        <f t="shared" si="82"/>
        <v>Dec</v>
      </c>
      <c r="C2331" s="74">
        <v>37238</v>
      </c>
      <c r="D2331" s="47">
        <v>22.66</v>
      </c>
      <c r="E2331" s="47">
        <v>23.533332999999999</v>
      </c>
      <c r="F2331" s="47">
        <v>22.5</v>
      </c>
      <c r="G2331" s="47">
        <v>23.033332999999999</v>
      </c>
      <c r="H2331" s="73">
        <v>19.980706999999999</v>
      </c>
      <c r="I2331" s="73">
        <v>673300</v>
      </c>
    </row>
    <row r="2332" spans="1:9" x14ac:dyDescent="0.3">
      <c r="A2332" s="72" t="str">
        <f t="shared" si="81"/>
        <v>2001</v>
      </c>
      <c r="B2332" s="72" t="str">
        <f t="shared" si="82"/>
        <v>Dec</v>
      </c>
      <c r="C2332" s="74">
        <v>37239</v>
      </c>
      <c r="D2332" s="47">
        <v>23.133333</v>
      </c>
      <c r="E2332" s="47">
        <v>23.833334000000001</v>
      </c>
      <c r="F2332" s="47">
        <v>22.633333</v>
      </c>
      <c r="G2332" s="47">
        <v>23.34</v>
      </c>
      <c r="H2332" s="73">
        <v>20.246735000000001</v>
      </c>
      <c r="I2332" s="73">
        <v>625900</v>
      </c>
    </row>
    <row r="2333" spans="1:9" x14ac:dyDescent="0.3">
      <c r="A2333" s="72" t="str">
        <f t="shared" si="81"/>
        <v>2001</v>
      </c>
      <c r="B2333" s="72" t="str">
        <f t="shared" si="82"/>
        <v>Dec</v>
      </c>
      <c r="C2333" s="74">
        <v>37242</v>
      </c>
      <c r="D2333" s="47">
        <v>23.466667000000001</v>
      </c>
      <c r="E2333" s="47">
        <v>24</v>
      </c>
      <c r="F2333" s="47">
        <v>23.233333999999999</v>
      </c>
      <c r="G2333" s="47">
        <v>23.68</v>
      </c>
      <c r="H2333" s="73">
        <v>20.541668000000001</v>
      </c>
      <c r="I2333" s="73">
        <v>826300</v>
      </c>
    </row>
    <row r="2334" spans="1:9" x14ac:dyDescent="0.3">
      <c r="A2334" s="72" t="str">
        <f t="shared" si="81"/>
        <v>2001</v>
      </c>
      <c r="B2334" s="72" t="str">
        <f t="shared" si="82"/>
        <v>Dec</v>
      </c>
      <c r="C2334" s="74">
        <v>37243</v>
      </c>
      <c r="D2334" s="47">
        <v>23.76</v>
      </c>
      <c r="E2334" s="47">
        <v>24.166665999999999</v>
      </c>
      <c r="F2334" s="47">
        <v>23.4</v>
      </c>
      <c r="G2334" s="47">
        <v>23.853332999999999</v>
      </c>
      <c r="H2334" s="73">
        <v>20.692028000000001</v>
      </c>
      <c r="I2334" s="73">
        <v>544500</v>
      </c>
    </row>
    <row r="2335" spans="1:9" x14ac:dyDescent="0.3">
      <c r="A2335" s="72" t="str">
        <f t="shared" si="81"/>
        <v>2001</v>
      </c>
      <c r="B2335" s="72" t="str">
        <f t="shared" si="82"/>
        <v>Dec</v>
      </c>
      <c r="C2335" s="74">
        <v>37244</v>
      </c>
      <c r="D2335" s="47">
        <v>23.799999</v>
      </c>
      <c r="E2335" s="47">
        <v>23.860001</v>
      </c>
      <c r="F2335" s="47">
        <v>23.360001</v>
      </c>
      <c r="G2335" s="47">
        <v>23.5</v>
      </c>
      <c r="H2335" s="73">
        <v>20.385525000000001</v>
      </c>
      <c r="I2335" s="73">
        <v>431400</v>
      </c>
    </row>
    <row r="2336" spans="1:9" x14ac:dyDescent="0.3">
      <c r="A2336" s="72" t="str">
        <f t="shared" si="81"/>
        <v>2001</v>
      </c>
      <c r="B2336" s="72" t="str">
        <f t="shared" si="82"/>
        <v>Dec</v>
      </c>
      <c r="C2336" s="74">
        <v>37245</v>
      </c>
      <c r="D2336" s="47">
        <v>23.34</v>
      </c>
      <c r="E2336" s="47">
        <v>23.433332</v>
      </c>
      <c r="F2336" s="47">
        <v>22.733333999999999</v>
      </c>
      <c r="G2336" s="47">
        <v>22.866667</v>
      </c>
      <c r="H2336" s="73">
        <v>19.836126</v>
      </c>
      <c r="I2336" s="73">
        <v>759100</v>
      </c>
    </row>
    <row r="2337" spans="1:9" x14ac:dyDescent="0.3">
      <c r="A2337" s="72" t="str">
        <f t="shared" si="81"/>
        <v>2001</v>
      </c>
      <c r="B2337" s="72" t="str">
        <f t="shared" si="82"/>
        <v>Dec</v>
      </c>
      <c r="C2337" s="74">
        <v>37246</v>
      </c>
      <c r="D2337" s="47">
        <v>22.873332999999999</v>
      </c>
      <c r="E2337" s="47">
        <v>23.166665999999999</v>
      </c>
      <c r="F2337" s="47">
        <v>22.366667</v>
      </c>
      <c r="G2337" s="47">
        <v>23.166665999999999</v>
      </c>
      <c r="H2337" s="73">
        <v>20.096367000000001</v>
      </c>
      <c r="I2337" s="73">
        <v>1201500</v>
      </c>
    </row>
    <row r="2338" spans="1:9" x14ac:dyDescent="0.3">
      <c r="A2338" s="72" t="str">
        <f t="shared" si="81"/>
        <v>2001</v>
      </c>
      <c r="B2338" s="72" t="str">
        <f t="shared" si="82"/>
        <v>Dec</v>
      </c>
      <c r="C2338" s="74">
        <v>37249</v>
      </c>
      <c r="D2338" s="47">
        <v>23.200001</v>
      </c>
      <c r="E2338" s="47">
        <v>23.833334000000001</v>
      </c>
      <c r="F2338" s="47">
        <v>23.033332999999999</v>
      </c>
      <c r="G2338" s="47">
        <v>23.66</v>
      </c>
      <c r="H2338" s="73">
        <v>20.524322999999999</v>
      </c>
      <c r="I2338" s="73">
        <v>328300</v>
      </c>
    </row>
    <row r="2339" spans="1:9" x14ac:dyDescent="0.3">
      <c r="A2339" s="72" t="str">
        <f t="shared" si="81"/>
        <v>2001</v>
      </c>
      <c r="B2339" s="72" t="str">
        <f t="shared" si="82"/>
        <v>Dec</v>
      </c>
      <c r="C2339" s="74">
        <v>37251</v>
      </c>
      <c r="D2339" s="47">
        <v>23.700001</v>
      </c>
      <c r="E2339" s="47">
        <v>23.700001</v>
      </c>
      <c r="F2339" s="47">
        <v>23.459999</v>
      </c>
      <c r="G2339" s="47">
        <v>23.66</v>
      </c>
      <c r="H2339" s="73">
        <v>20.524322999999999</v>
      </c>
      <c r="I2339" s="73">
        <v>850900</v>
      </c>
    </row>
    <row r="2340" spans="1:9" x14ac:dyDescent="0.3">
      <c r="A2340" s="72" t="str">
        <f t="shared" si="81"/>
        <v>2001</v>
      </c>
      <c r="B2340" s="72" t="str">
        <f t="shared" si="82"/>
        <v>Dec</v>
      </c>
      <c r="C2340" s="74">
        <v>37252</v>
      </c>
      <c r="D2340" s="47">
        <v>23.6</v>
      </c>
      <c r="E2340" s="47">
        <v>23.860001</v>
      </c>
      <c r="F2340" s="47">
        <v>23.333334000000001</v>
      </c>
      <c r="G2340" s="47">
        <v>23.366667</v>
      </c>
      <c r="H2340" s="73">
        <v>20.269863000000001</v>
      </c>
      <c r="I2340" s="73">
        <v>607900</v>
      </c>
    </row>
    <row r="2341" spans="1:9" x14ac:dyDescent="0.3">
      <c r="A2341" s="72" t="str">
        <f t="shared" si="81"/>
        <v>2001</v>
      </c>
      <c r="B2341" s="72" t="str">
        <f t="shared" si="82"/>
        <v>Dec</v>
      </c>
      <c r="C2341" s="74">
        <v>37253</v>
      </c>
      <c r="D2341" s="47">
        <v>23.4</v>
      </c>
      <c r="E2341" s="47">
        <v>23.433332</v>
      </c>
      <c r="F2341" s="47">
        <v>23.1</v>
      </c>
      <c r="G2341" s="47">
        <v>23.1</v>
      </c>
      <c r="H2341" s="73">
        <v>20.038542</v>
      </c>
      <c r="I2341" s="73">
        <v>677700</v>
      </c>
    </row>
    <row r="2342" spans="1:9" x14ac:dyDescent="0.3">
      <c r="A2342" s="72" t="str">
        <f t="shared" si="81"/>
        <v>2001</v>
      </c>
      <c r="B2342" s="72" t="str">
        <f t="shared" si="82"/>
        <v>Dec</v>
      </c>
      <c r="C2342" s="74">
        <v>37256</v>
      </c>
      <c r="D2342" s="47">
        <v>23.299999</v>
      </c>
      <c r="E2342" s="47">
        <v>23.700001</v>
      </c>
      <c r="F2342" s="47">
        <v>22.973333</v>
      </c>
      <c r="G2342" s="47">
        <v>23.18</v>
      </c>
      <c r="H2342" s="73">
        <v>20.107937</v>
      </c>
      <c r="I2342" s="73">
        <v>1066200</v>
      </c>
    </row>
    <row r="2343" spans="1:9" x14ac:dyDescent="0.3">
      <c r="A2343" s="72" t="str">
        <f t="shared" si="81"/>
        <v>2002</v>
      </c>
      <c r="B2343" s="72" t="str">
        <f t="shared" si="82"/>
        <v>Jan</v>
      </c>
      <c r="C2343" s="74">
        <v>37258</v>
      </c>
      <c r="D2343" s="47">
        <v>23.066668</v>
      </c>
      <c r="E2343" s="47">
        <v>23.333334000000001</v>
      </c>
      <c r="F2343" s="47">
        <v>22.5</v>
      </c>
      <c r="G2343" s="47">
        <v>22.860001</v>
      </c>
      <c r="H2343" s="73">
        <v>19.830347</v>
      </c>
      <c r="I2343" s="73">
        <v>886200</v>
      </c>
    </row>
    <row r="2344" spans="1:9" x14ac:dyDescent="0.3">
      <c r="A2344" s="72" t="str">
        <f t="shared" si="81"/>
        <v>2002</v>
      </c>
      <c r="B2344" s="72" t="str">
        <f t="shared" si="82"/>
        <v>Jan</v>
      </c>
      <c r="C2344" s="74">
        <v>37259</v>
      </c>
      <c r="D2344" s="47">
        <v>22.780000999999999</v>
      </c>
      <c r="E2344" s="47">
        <v>23.233333999999999</v>
      </c>
      <c r="F2344" s="47">
        <v>22.633333</v>
      </c>
      <c r="G2344" s="47">
        <v>23.206666999999999</v>
      </c>
      <c r="H2344" s="73">
        <v>20.131063000000001</v>
      </c>
      <c r="I2344" s="73">
        <v>1090300</v>
      </c>
    </row>
    <row r="2345" spans="1:9" x14ac:dyDescent="0.3">
      <c r="A2345" s="72" t="str">
        <f t="shared" si="81"/>
        <v>2002</v>
      </c>
      <c r="B2345" s="72" t="str">
        <f t="shared" si="82"/>
        <v>Jan</v>
      </c>
      <c r="C2345" s="74">
        <v>37260</v>
      </c>
      <c r="D2345" s="47">
        <v>23.24</v>
      </c>
      <c r="E2345" s="47">
        <v>24.48</v>
      </c>
      <c r="F2345" s="47">
        <v>23.233333999999999</v>
      </c>
      <c r="G2345" s="47">
        <v>24.186665999999999</v>
      </c>
      <c r="H2345" s="73">
        <v>20.981186000000001</v>
      </c>
      <c r="I2345" s="73">
        <v>814000</v>
      </c>
    </row>
    <row r="2346" spans="1:9" x14ac:dyDescent="0.3">
      <c r="A2346" s="72" t="str">
        <f t="shared" si="81"/>
        <v>2002</v>
      </c>
      <c r="B2346" s="72" t="str">
        <f t="shared" si="82"/>
        <v>Jan</v>
      </c>
      <c r="C2346" s="74">
        <v>37263</v>
      </c>
      <c r="D2346" s="47">
        <v>24.333334000000001</v>
      </c>
      <c r="E2346" s="47">
        <v>24.866667</v>
      </c>
      <c r="F2346" s="47">
        <v>24.106667000000002</v>
      </c>
      <c r="G2346" s="47">
        <v>24.233333999999999</v>
      </c>
      <c r="H2346" s="73">
        <v>21.021666</v>
      </c>
      <c r="I2346" s="73">
        <v>981400</v>
      </c>
    </row>
    <row r="2347" spans="1:9" x14ac:dyDescent="0.3">
      <c r="A2347" s="72" t="str">
        <f t="shared" si="81"/>
        <v>2002</v>
      </c>
      <c r="B2347" s="72" t="str">
        <f t="shared" si="82"/>
        <v>Jan</v>
      </c>
      <c r="C2347" s="74">
        <v>37264</v>
      </c>
      <c r="D2347" s="47">
        <v>24.466667000000001</v>
      </c>
      <c r="E2347" s="47">
        <v>25</v>
      </c>
      <c r="F2347" s="47">
        <v>24.333334000000001</v>
      </c>
      <c r="G2347" s="47">
        <v>24.746666000000001</v>
      </c>
      <c r="H2347" s="73">
        <v>21.466971999999998</v>
      </c>
      <c r="I2347" s="73">
        <v>554500</v>
      </c>
    </row>
    <row r="2348" spans="1:9" x14ac:dyDescent="0.3">
      <c r="A2348" s="72" t="str">
        <f t="shared" si="81"/>
        <v>2002</v>
      </c>
      <c r="B2348" s="72" t="str">
        <f t="shared" si="82"/>
        <v>Jan</v>
      </c>
      <c r="C2348" s="74">
        <v>37265</v>
      </c>
      <c r="D2348" s="47">
        <v>24.799999</v>
      </c>
      <c r="E2348" s="47">
        <v>25.166665999999999</v>
      </c>
      <c r="F2348" s="47">
        <v>24.113333000000001</v>
      </c>
      <c r="G2348" s="47">
        <v>24.266666000000001</v>
      </c>
      <c r="H2348" s="73">
        <v>21.050577000000001</v>
      </c>
      <c r="I2348" s="73">
        <v>648700</v>
      </c>
    </row>
    <row r="2349" spans="1:9" x14ac:dyDescent="0.3">
      <c r="A2349" s="72" t="str">
        <f t="shared" si="81"/>
        <v>2002</v>
      </c>
      <c r="B2349" s="72" t="str">
        <f t="shared" si="82"/>
        <v>Jan</v>
      </c>
      <c r="C2349" s="74">
        <v>37266</v>
      </c>
      <c r="D2349" s="47">
        <v>24.273333000000001</v>
      </c>
      <c r="E2349" s="47">
        <v>24.633333</v>
      </c>
      <c r="F2349" s="47">
        <v>24</v>
      </c>
      <c r="G2349" s="47">
        <v>24.360001</v>
      </c>
      <c r="H2349" s="73">
        <v>21.131544000000002</v>
      </c>
      <c r="I2349" s="73">
        <v>402100</v>
      </c>
    </row>
    <row r="2350" spans="1:9" x14ac:dyDescent="0.3">
      <c r="A2350" s="72" t="str">
        <f t="shared" si="81"/>
        <v>2002</v>
      </c>
      <c r="B2350" s="72" t="str">
        <f t="shared" si="82"/>
        <v>Jan</v>
      </c>
      <c r="C2350" s="74">
        <v>37267</v>
      </c>
      <c r="D2350" s="47">
        <v>24.306667000000001</v>
      </c>
      <c r="E2350" s="47">
        <v>24.459999</v>
      </c>
      <c r="F2350" s="47">
        <v>23.799999</v>
      </c>
      <c r="G2350" s="47">
        <v>23.833334000000001</v>
      </c>
      <c r="H2350" s="73">
        <v>20.674679000000001</v>
      </c>
      <c r="I2350" s="73">
        <v>328200</v>
      </c>
    </row>
    <row r="2351" spans="1:9" x14ac:dyDescent="0.3">
      <c r="A2351" s="72" t="str">
        <f t="shared" si="81"/>
        <v>2002</v>
      </c>
      <c r="B2351" s="72" t="str">
        <f t="shared" si="82"/>
        <v>Jan</v>
      </c>
      <c r="C2351" s="74">
        <v>37270</v>
      </c>
      <c r="D2351" s="47">
        <v>23.793333000000001</v>
      </c>
      <c r="E2351" s="47">
        <v>23.833334000000001</v>
      </c>
      <c r="F2351" s="47">
        <v>23.306667000000001</v>
      </c>
      <c r="G2351" s="47">
        <v>23.346665999999999</v>
      </c>
      <c r="H2351" s="73">
        <v>20.252511999999999</v>
      </c>
      <c r="I2351" s="73">
        <v>332200</v>
      </c>
    </row>
    <row r="2352" spans="1:9" x14ac:dyDescent="0.3">
      <c r="A2352" s="72" t="str">
        <f t="shared" si="81"/>
        <v>2002</v>
      </c>
      <c r="B2352" s="72" t="str">
        <f t="shared" si="82"/>
        <v>Jan</v>
      </c>
      <c r="C2352" s="74">
        <v>37271</v>
      </c>
      <c r="D2352" s="47">
        <v>23.466667000000001</v>
      </c>
      <c r="E2352" s="47">
        <v>24.066668</v>
      </c>
      <c r="F2352" s="47">
        <v>23.086666000000001</v>
      </c>
      <c r="G2352" s="47">
        <v>23.299999</v>
      </c>
      <c r="H2352" s="73">
        <v>20.212029999999999</v>
      </c>
      <c r="I2352" s="73">
        <v>906300</v>
      </c>
    </row>
    <row r="2353" spans="1:9" x14ac:dyDescent="0.3">
      <c r="A2353" s="72" t="str">
        <f t="shared" si="81"/>
        <v>2002</v>
      </c>
      <c r="B2353" s="72" t="str">
        <f t="shared" si="82"/>
        <v>Jan</v>
      </c>
      <c r="C2353" s="74">
        <v>37272</v>
      </c>
      <c r="D2353" s="47">
        <v>23.133333</v>
      </c>
      <c r="E2353" s="47">
        <v>23.5</v>
      </c>
      <c r="F2353" s="47">
        <v>22.766666000000001</v>
      </c>
      <c r="G2353" s="47">
        <v>22.860001</v>
      </c>
      <c r="H2353" s="73">
        <v>19.830347</v>
      </c>
      <c r="I2353" s="73">
        <v>739200</v>
      </c>
    </row>
    <row r="2354" spans="1:9" x14ac:dyDescent="0.3">
      <c r="A2354" s="72" t="str">
        <f t="shared" si="81"/>
        <v>2002</v>
      </c>
      <c r="B2354" s="72" t="str">
        <f t="shared" si="82"/>
        <v>Jan</v>
      </c>
      <c r="C2354" s="74">
        <v>37273</v>
      </c>
      <c r="D2354" s="47">
        <v>23.033332999999999</v>
      </c>
      <c r="E2354" s="47">
        <v>23.299999</v>
      </c>
      <c r="F2354" s="47">
        <v>22.666665999999999</v>
      </c>
      <c r="G2354" s="47">
        <v>23.033332999999999</v>
      </c>
      <c r="H2354" s="73">
        <v>19.980706999999999</v>
      </c>
      <c r="I2354" s="73">
        <v>1013100</v>
      </c>
    </row>
    <row r="2355" spans="1:9" x14ac:dyDescent="0.3">
      <c r="A2355" s="72" t="str">
        <f t="shared" si="81"/>
        <v>2002</v>
      </c>
      <c r="B2355" s="72" t="str">
        <f t="shared" si="82"/>
        <v>Jan</v>
      </c>
      <c r="C2355" s="74">
        <v>37274</v>
      </c>
      <c r="D2355" s="47">
        <v>22.933332</v>
      </c>
      <c r="E2355" s="47">
        <v>23.4</v>
      </c>
      <c r="F2355" s="47">
        <v>22.379999000000002</v>
      </c>
      <c r="G2355" s="47">
        <v>23.206666999999999</v>
      </c>
      <c r="H2355" s="73">
        <v>20.131063000000001</v>
      </c>
      <c r="I2355" s="73">
        <v>1240900</v>
      </c>
    </row>
    <row r="2356" spans="1:9" x14ac:dyDescent="0.3">
      <c r="A2356" s="72" t="str">
        <f t="shared" si="81"/>
        <v>2002</v>
      </c>
      <c r="B2356" s="72" t="str">
        <f t="shared" si="82"/>
        <v>Jan</v>
      </c>
      <c r="C2356" s="74">
        <v>37278</v>
      </c>
      <c r="D2356" s="47">
        <v>23.273333000000001</v>
      </c>
      <c r="E2356" s="47">
        <v>23.473333</v>
      </c>
      <c r="F2356" s="47">
        <v>22.959999</v>
      </c>
      <c r="G2356" s="47">
        <v>23.186665999999999</v>
      </c>
      <c r="H2356" s="73">
        <v>20.113714000000002</v>
      </c>
      <c r="I2356" s="73">
        <v>276600</v>
      </c>
    </row>
    <row r="2357" spans="1:9" x14ac:dyDescent="0.3">
      <c r="A2357" s="72" t="str">
        <f t="shared" si="81"/>
        <v>2002</v>
      </c>
      <c r="B2357" s="72" t="str">
        <f t="shared" si="82"/>
        <v>Jan</v>
      </c>
      <c r="C2357" s="74">
        <v>37279</v>
      </c>
      <c r="D2357" s="47">
        <v>23.066668</v>
      </c>
      <c r="E2357" s="47">
        <v>23.486666</v>
      </c>
      <c r="F2357" s="47">
        <v>22.84</v>
      </c>
      <c r="G2357" s="47">
        <v>23.373332999999999</v>
      </c>
      <c r="H2357" s="73">
        <v>20.275645999999998</v>
      </c>
      <c r="I2357" s="73">
        <v>418200</v>
      </c>
    </row>
    <row r="2358" spans="1:9" x14ac:dyDescent="0.3">
      <c r="A2358" s="72" t="str">
        <f t="shared" si="81"/>
        <v>2002</v>
      </c>
      <c r="B2358" s="72" t="str">
        <f t="shared" si="82"/>
        <v>Jan</v>
      </c>
      <c r="C2358" s="74">
        <v>37280</v>
      </c>
      <c r="D2358" s="47">
        <v>23.366667</v>
      </c>
      <c r="E2358" s="47">
        <v>23.866667</v>
      </c>
      <c r="F2358" s="47">
        <v>23.273333000000001</v>
      </c>
      <c r="G2358" s="47">
        <v>23.433332</v>
      </c>
      <c r="H2358" s="73">
        <v>20.327691999999999</v>
      </c>
      <c r="I2358" s="73">
        <v>313600</v>
      </c>
    </row>
    <row r="2359" spans="1:9" x14ac:dyDescent="0.3">
      <c r="A2359" s="72" t="str">
        <f t="shared" si="81"/>
        <v>2002</v>
      </c>
      <c r="B2359" s="72" t="str">
        <f t="shared" si="82"/>
        <v>Jan</v>
      </c>
      <c r="C2359" s="74">
        <v>37281</v>
      </c>
      <c r="D2359" s="47">
        <v>23.4</v>
      </c>
      <c r="E2359" s="47">
        <v>23.5</v>
      </c>
      <c r="F2359" s="47">
        <v>22.566668</v>
      </c>
      <c r="G2359" s="47">
        <v>23</v>
      </c>
      <c r="H2359" s="73">
        <v>19.951792000000001</v>
      </c>
      <c r="I2359" s="73">
        <v>553500</v>
      </c>
    </row>
    <row r="2360" spans="1:9" x14ac:dyDescent="0.3">
      <c r="A2360" s="72" t="str">
        <f t="shared" si="81"/>
        <v>2002</v>
      </c>
      <c r="B2360" s="72" t="str">
        <f t="shared" si="82"/>
        <v>Jan</v>
      </c>
      <c r="C2360" s="74">
        <v>37284</v>
      </c>
      <c r="D2360" s="47">
        <v>23.053332999999999</v>
      </c>
      <c r="E2360" s="47">
        <v>23.233333999999999</v>
      </c>
      <c r="F2360" s="47">
        <v>22.74</v>
      </c>
      <c r="G2360" s="47">
        <v>23.033332999999999</v>
      </c>
      <c r="H2360" s="73">
        <v>19.980706999999999</v>
      </c>
      <c r="I2360" s="73">
        <v>465700</v>
      </c>
    </row>
    <row r="2361" spans="1:9" x14ac:dyDescent="0.3">
      <c r="A2361" s="72" t="str">
        <f t="shared" si="81"/>
        <v>2002</v>
      </c>
      <c r="B2361" s="72" t="str">
        <f t="shared" si="82"/>
        <v>Jan</v>
      </c>
      <c r="C2361" s="74">
        <v>37285</v>
      </c>
      <c r="D2361" s="47">
        <v>23.093333999999999</v>
      </c>
      <c r="E2361" s="47">
        <v>23.126667000000001</v>
      </c>
      <c r="F2361" s="47">
        <v>22.4</v>
      </c>
      <c r="G2361" s="47">
        <v>22.553332999999999</v>
      </c>
      <c r="H2361" s="73">
        <v>19.564319999999999</v>
      </c>
      <c r="I2361" s="73">
        <v>368400</v>
      </c>
    </row>
    <row r="2362" spans="1:9" x14ac:dyDescent="0.3">
      <c r="A2362" s="72" t="str">
        <f t="shared" si="81"/>
        <v>2002</v>
      </c>
      <c r="B2362" s="72" t="str">
        <f t="shared" si="82"/>
        <v>Jan</v>
      </c>
      <c r="C2362" s="74">
        <v>37286</v>
      </c>
      <c r="D2362" s="47">
        <v>22.526667</v>
      </c>
      <c r="E2362" s="47">
        <v>23.366667</v>
      </c>
      <c r="F2362" s="47">
        <v>22</v>
      </c>
      <c r="G2362" s="47">
        <v>23.299999</v>
      </c>
      <c r="H2362" s="73">
        <v>20.212029999999999</v>
      </c>
      <c r="I2362" s="73">
        <v>784900</v>
      </c>
    </row>
    <row r="2363" spans="1:9" x14ac:dyDescent="0.3">
      <c r="A2363" s="72" t="str">
        <f t="shared" si="81"/>
        <v>2002</v>
      </c>
      <c r="B2363" s="72" t="str">
        <f t="shared" si="82"/>
        <v>Jan</v>
      </c>
      <c r="C2363" s="74">
        <v>37287</v>
      </c>
      <c r="D2363" s="47">
        <v>23.366667</v>
      </c>
      <c r="E2363" s="47">
        <v>24.553332999999999</v>
      </c>
      <c r="F2363" s="47">
        <v>23.333334000000001</v>
      </c>
      <c r="G2363" s="47">
        <v>23.933332</v>
      </c>
      <c r="H2363" s="73">
        <v>20.761423000000001</v>
      </c>
      <c r="I2363" s="73">
        <v>2062600</v>
      </c>
    </row>
    <row r="2364" spans="1:9" x14ac:dyDescent="0.3">
      <c r="A2364" s="72" t="str">
        <f t="shared" si="81"/>
        <v>2002</v>
      </c>
      <c r="B2364" s="72" t="str">
        <f t="shared" si="82"/>
        <v>Feb</v>
      </c>
      <c r="C2364" s="74">
        <v>37288</v>
      </c>
      <c r="D2364" s="47">
        <v>25.033332999999999</v>
      </c>
      <c r="E2364" s="47">
        <v>25.233333999999999</v>
      </c>
      <c r="F2364" s="47">
        <v>24.506665999999999</v>
      </c>
      <c r="G2364" s="47">
        <v>24.633333</v>
      </c>
      <c r="H2364" s="73">
        <v>21.368653999999999</v>
      </c>
      <c r="I2364" s="73">
        <v>1714300</v>
      </c>
    </row>
    <row r="2365" spans="1:9" x14ac:dyDescent="0.3">
      <c r="A2365" s="72" t="str">
        <f t="shared" si="81"/>
        <v>2002</v>
      </c>
      <c r="B2365" s="72" t="str">
        <f t="shared" si="82"/>
        <v>Feb</v>
      </c>
      <c r="C2365" s="74">
        <v>37291</v>
      </c>
      <c r="D2365" s="47">
        <v>24.833334000000001</v>
      </c>
      <c r="E2365" s="47">
        <v>24.84</v>
      </c>
      <c r="F2365" s="47">
        <v>24.4</v>
      </c>
      <c r="G2365" s="47">
        <v>24.6</v>
      </c>
      <c r="H2365" s="73">
        <v>21.339741</v>
      </c>
      <c r="I2365" s="73">
        <v>750000</v>
      </c>
    </row>
    <row r="2366" spans="1:9" x14ac:dyDescent="0.3">
      <c r="A2366" s="72" t="str">
        <f t="shared" si="81"/>
        <v>2002</v>
      </c>
      <c r="B2366" s="72" t="str">
        <f t="shared" si="82"/>
        <v>Feb</v>
      </c>
      <c r="C2366" s="74">
        <v>37292</v>
      </c>
      <c r="D2366" s="47">
        <v>24.626667000000001</v>
      </c>
      <c r="E2366" s="47">
        <v>24.626667000000001</v>
      </c>
      <c r="F2366" s="47">
        <v>23.84</v>
      </c>
      <c r="G2366" s="47">
        <v>24.34</v>
      </c>
      <c r="H2366" s="73">
        <v>21.114201000000001</v>
      </c>
      <c r="I2366" s="73">
        <v>1522600</v>
      </c>
    </row>
    <row r="2367" spans="1:9" x14ac:dyDescent="0.3">
      <c r="A2367" s="72" t="str">
        <f t="shared" si="81"/>
        <v>2002</v>
      </c>
      <c r="B2367" s="72" t="str">
        <f t="shared" si="82"/>
        <v>Feb</v>
      </c>
      <c r="C2367" s="74">
        <v>37293</v>
      </c>
      <c r="D2367" s="47">
        <v>24.4</v>
      </c>
      <c r="E2367" s="47">
        <v>24.486666</v>
      </c>
      <c r="F2367" s="47">
        <v>23.666665999999999</v>
      </c>
      <c r="G2367" s="47">
        <v>23.693332999999999</v>
      </c>
      <c r="H2367" s="73">
        <v>20.553234</v>
      </c>
      <c r="I2367" s="73">
        <v>930100</v>
      </c>
    </row>
    <row r="2368" spans="1:9" x14ac:dyDescent="0.3">
      <c r="A2368" s="72" t="str">
        <f t="shared" si="81"/>
        <v>2002</v>
      </c>
      <c r="B2368" s="72" t="str">
        <f t="shared" si="82"/>
        <v>Feb</v>
      </c>
      <c r="C2368" s="74">
        <v>37294</v>
      </c>
      <c r="D2368" s="47">
        <v>23.826665999999999</v>
      </c>
      <c r="E2368" s="47">
        <v>23.826665999999999</v>
      </c>
      <c r="F2368" s="47">
        <v>23.073333999999999</v>
      </c>
      <c r="G2368" s="47">
        <v>23.139999</v>
      </c>
      <c r="H2368" s="73">
        <v>20.073232999999998</v>
      </c>
      <c r="I2368" s="73">
        <v>703600</v>
      </c>
    </row>
    <row r="2369" spans="1:9" x14ac:dyDescent="0.3">
      <c r="A2369" s="72" t="str">
        <f t="shared" si="81"/>
        <v>2002</v>
      </c>
      <c r="B2369" s="72" t="str">
        <f t="shared" si="82"/>
        <v>Feb</v>
      </c>
      <c r="C2369" s="74">
        <v>37295</v>
      </c>
      <c r="D2369" s="47">
        <v>23.166665999999999</v>
      </c>
      <c r="E2369" s="47">
        <v>23.4</v>
      </c>
      <c r="F2369" s="47">
        <v>22.506665999999999</v>
      </c>
      <c r="G2369" s="47">
        <v>22.713332999999999</v>
      </c>
      <c r="H2369" s="73">
        <v>19.703116999999999</v>
      </c>
      <c r="I2369" s="73">
        <v>1064800</v>
      </c>
    </row>
    <row r="2370" spans="1:9" x14ac:dyDescent="0.3">
      <c r="A2370" s="72" t="str">
        <f t="shared" si="81"/>
        <v>2002</v>
      </c>
      <c r="B2370" s="72" t="str">
        <f t="shared" si="82"/>
        <v>Feb</v>
      </c>
      <c r="C2370" s="74">
        <v>37298</v>
      </c>
      <c r="D2370" s="47">
        <v>22.76</v>
      </c>
      <c r="E2370" s="47">
        <v>22.993334000000001</v>
      </c>
      <c r="F2370" s="47">
        <v>22.533332999999999</v>
      </c>
      <c r="G2370" s="47">
        <v>22.686665999999999</v>
      </c>
      <c r="H2370" s="73">
        <v>19.679983</v>
      </c>
      <c r="I2370" s="73">
        <v>706900</v>
      </c>
    </row>
    <row r="2371" spans="1:9" x14ac:dyDescent="0.3">
      <c r="A2371" s="72" t="str">
        <f t="shared" ref="A2371:A2434" si="83">TEXT(C2371,"YYYY")</f>
        <v>2002</v>
      </c>
      <c r="B2371" s="72" t="str">
        <f t="shared" ref="B2371:B2434" si="84">TEXT(C2371,"MMM")</f>
        <v>Feb</v>
      </c>
      <c r="C2371" s="74">
        <v>37299</v>
      </c>
      <c r="D2371" s="47">
        <v>22.633333</v>
      </c>
      <c r="E2371" s="47">
        <v>23.166665999999999</v>
      </c>
      <c r="F2371" s="47">
        <v>22.6</v>
      </c>
      <c r="G2371" s="47">
        <v>22.700001</v>
      </c>
      <c r="H2371" s="73">
        <v>19.691552999999999</v>
      </c>
      <c r="I2371" s="73">
        <v>360300</v>
      </c>
    </row>
    <row r="2372" spans="1:9" x14ac:dyDescent="0.3">
      <c r="A2372" s="72" t="str">
        <f t="shared" si="83"/>
        <v>2002</v>
      </c>
      <c r="B2372" s="72" t="str">
        <f t="shared" si="84"/>
        <v>Feb</v>
      </c>
      <c r="C2372" s="74">
        <v>37300</v>
      </c>
      <c r="D2372" s="47">
        <v>22.733333999999999</v>
      </c>
      <c r="E2372" s="47">
        <v>23.533332999999999</v>
      </c>
      <c r="F2372" s="47">
        <v>22.706666999999999</v>
      </c>
      <c r="G2372" s="47">
        <v>23.366667</v>
      </c>
      <c r="H2372" s="73">
        <v>20.269863000000001</v>
      </c>
      <c r="I2372" s="73">
        <v>651100</v>
      </c>
    </row>
    <row r="2373" spans="1:9" x14ac:dyDescent="0.3">
      <c r="A2373" s="72" t="str">
        <f t="shared" si="83"/>
        <v>2002</v>
      </c>
      <c r="B2373" s="72" t="str">
        <f t="shared" si="84"/>
        <v>Feb</v>
      </c>
      <c r="C2373" s="74">
        <v>37301</v>
      </c>
      <c r="D2373" s="47">
        <v>23.333334000000001</v>
      </c>
      <c r="E2373" s="47">
        <v>23.4</v>
      </c>
      <c r="F2373" s="47">
        <v>22.946667000000001</v>
      </c>
      <c r="G2373" s="47">
        <v>23.093333999999999</v>
      </c>
      <c r="H2373" s="73">
        <v>20.032747000000001</v>
      </c>
      <c r="I2373" s="73">
        <v>359800</v>
      </c>
    </row>
    <row r="2374" spans="1:9" x14ac:dyDescent="0.3">
      <c r="A2374" s="72" t="str">
        <f t="shared" si="83"/>
        <v>2002</v>
      </c>
      <c r="B2374" s="72" t="str">
        <f t="shared" si="84"/>
        <v>Feb</v>
      </c>
      <c r="C2374" s="74">
        <v>37302</v>
      </c>
      <c r="D2374" s="47">
        <v>23.059999000000001</v>
      </c>
      <c r="E2374" s="47">
        <v>23.166665999999999</v>
      </c>
      <c r="F2374" s="47">
        <v>22.606667000000002</v>
      </c>
      <c r="G2374" s="47">
        <v>22.799999</v>
      </c>
      <c r="H2374" s="73">
        <v>19.778296000000001</v>
      </c>
      <c r="I2374" s="73">
        <v>370600</v>
      </c>
    </row>
    <row r="2375" spans="1:9" x14ac:dyDescent="0.3">
      <c r="A2375" s="72" t="str">
        <f t="shared" si="83"/>
        <v>2002</v>
      </c>
      <c r="B2375" s="72" t="str">
        <f t="shared" si="84"/>
        <v>Feb</v>
      </c>
      <c r="C2375" s="74">
        <v>37306</v>
      </c>
      <c r="D2375" s="47">
        <v>22.793333000000001</v>
      </c>
      <c r="E2375" s="47">
        <v>22.813334000000001</v>
      </c>
      <c r="F2375" s="47">
        <v>22.393332999999998</v>
      </c>
      <c r="G2375" s="47">
        <v>22.459999</v>
      </c>
      <c r="H2375" s="73">
        <v>19.483355</v>
      </c>
      <c r="I2375" s="73">
        <v>760000</v>
      </c>
    </row>
    <row r="2376" spans="1:9" x14ac:dyDescent="0.3">
      <c r="A2376" s="72" t="str">
        <f t="shared" si="83"/>
        <v>2002</v>
      </c>
      <c r="B2376" s="72" t="str">
        <f t="shared" si="84"/>
        <v>Feb</v>
      </c>
      <c r="C2376" s="74">
        <v>37307</v>
      </c>
      <c r="D2376" s="47">
        <v>22.4</v>
      </c>
      <c r="E2376" s="47">
        <v>22.4</v>
      </c>
      <c r="F2376" s="47">
        <v>21.266666000000001</v>
      </c>
      <c r="G2376" s="47">
        <v>21.806667000000001</v>
      </c>
      <c r="H2376" s="73">
        <v>18.916613000000002</v>
      </c>
      <c r="I2376" s="73">
        <v>1890700</v>
      </c>
    </row>
    <row r="2377" spans="1:9" x14ac:dyDescent="0.3">
      <c r="A2377" s="72" t="str">
        <f t="shared" si="83"/>
        <v>2002</v>
      </c>
      <c r="B2377" s="72" t="str">
        <f t="shared" si="84"/>
        <v>Feb</v>
      </c>
      <c r="C2377" s="74">
        <v>37308</v>
      </c>
      <c r="D2377" s="47">
        <v>21.333334000000001</v>
      </c>
      <c r="E2377" s="47">
        <v>22.559999000000001</v>
      </c>
      <c r="F2377" s="47">
        <v>21.166665999999999</v>
      </c>
      <c r="G2377" s="47">
        <v>21.813334000000001</v>
      </c>
      <c r="H2377" s="73">
        <v>18.922391999999999</v>
      </c>
      <c r="I2377" s="73">
        <v>865900</v>
      </c>
    </row>
    <row r="2378" spans="1:9" x14ac:dyDescent="0.3">
      <c r="A2378" s="72" t="str">
        <f t="shared" si="83"/>
        <v>2002</v>
      </c>
      <c r="B2378" s="72" t="str">
        <f t="shared" si="84"/>
        <v>Feb</v>
      </c>
      <c r="C2378" s="74">
        <v>37309</v>
      </c>
      <c r="D2378" s="47">
        <v>21.733333999999999</v>
      </c>
      <c r="E2378" s="47">
        <v>22.4</v>
      </c>
      <c r="F2378" s="47">
        <v>21.68</v>
      </c>
      <c r="G2378" s="47">
        <v>22.200001</v>
      </c>
      <c r="H2378" s="73">
        <v>19.257818</v>
      </c>
      <c r="I2378" s="73">
        <v>279700</v>
      </c>
    </row>
    <row r="2379" spans="1:9" x14ac:dyDescent="0.3">
      <c r="A2379" s="72" t="str">
        <f t="shared" si="83"/>
        <v>2002</v>
      </c>
      <c r="B2379" s="72" t="str">
        <f t="shared" si="84"/>
        <v>Feb</v>
      </c>
      <c r="C2379" s="74">
        <v>37312</v>
      </c>
      <c r="D2379" s="47">
        <v>22.213332999999999</v>
      </c>
      <c r="E2379" s="47">
        <v>22.666665999999999</v>
      </c>
      <c r="F2379" s="47">
        <v>22.200001</v>
      </c>
      <c r="G2379" s="47">
        <v>22.566668</v>
      </c>
      <c r="H2379" s="73">
        <v>19.575886000000001</v>
      </c>
      <c r="I2379" s="73">
        <v>183400</v>
      </c>
    </row>
    <row r="2380" spans="1:9" x14ac:dyDescent="0.3">
      <c r="A2380" s="72" t="str">
        <f t="shared" si="83"/>
        <v>2002</v>
      </c>
      <c r="B2380" s="72" t="str">
        <f t="shared" si="84"/>
        <v>Feb</v>
      </c>
      <c r="C2380" s="74">
        <v>37313</v>
      </c>
      <c r="D2380" s="47">
        <v>22.700001</v>
      </c>
      <c r="E2380" s="47">
        <v>22.786667000000001</v>
      </c>
      <c r="F2380" s="47">
        <v>21.933332</v>
      </c>
      <c r="G2380" s="47">
        <v>22.333334000000001</v>
      </c>
      <c r="H2380" s="73">
        <v>19.373480000000001</v>
      </c>
      <c r="I2380" s="73">
        <v>408900</v>
      </c>
    </row>
    <row r="2381" spans="1:9" x14ac:dyDescent="0.3">
      <c r="A2381" s="72" t="str">
        <f t="shared" si="83"/>
        <v>2002</v>
      </c>
      <c r="B2381" s="72" t="str">
        <f t="shared" si="84"/>
        <v>Feb</v>
      </c>
      <c r="C2381" s="74">
        <v>37314</v>
      </c>
      <c r="D2381" s="47">
        <v>22.386666999999999</v>
      </c>
      <c r="E2381" s="47">
        <v>22.92</v>
      </c>
      <c r="F2381" s="47">
        <v>22.306667000000001</v>
      </c>
      <c r="G2381" s="47">
        <v>22.4</v>
      </c>
      <c r="H2381" s="73">
        <v>19.431311000000001</v>
      </c>
      <c r="I2381" s="73">
        <v>775200</v>
      </c>
    </row>
    <row r="2382" spans="1:9" x14ac:dyDescent="0.3">
      <c r="A2382" s="72" t="str">
        <f t="shared" si="83"/>
        <v>2002</v>
      </c>
      <c r="B2382" s="72" t="str">
        <f t="shared" si="84"/>
        <v>Feb</v>
      </c>
      <c r="C2382" s="74">
        <v>37315</v>
      </c>
      <c r="D2382" s="47">
        <v>22.4</v>
      </c>
      <c r="E2382" s="47">
        <v>22.860001</v>
      </c>
      <c r="F2382" s="47">
        <v>22.4</v>
      </c>
      <c r="G2382" s="47">
        <v>22.74</v>
      </c>
      <c r="H2382" s="73">
        <v>19.72625</v>
      </c>
      <c r="I2382" s="73">
        <v>446700</v>
      </c>
    </row>
    <row r="2383" spans="1:9" x14ac:dyDescent="0.3">
      <c r="A2383" s="72" t="str">
        <f t="shared" si="83"/>
        <v>2002</v>
      </c>
      <c r="B2383" s="72" t="str">
        <f t="shared" si="84"/>
        <v>Mar</v>
      </c>
      <c r="C2383" s="74">
        <v>37316</v>
      </c>
      <c r="D2383" s="47">
        <v>22.766666000000001</v>
      </c>
      <c r="E2383" s="47">
        <v>22.92</v>
      </c>
      <c r="F2383" s="47">
        <v>22.366667</v>
      </c>
      <c r="G2383" s="47">
        <v>22.700001</v>
      </c>
      <c r="H2383" s="73">
        <v>19.691552999999999</v>
      </c>
      <c r="I2383" s="73">
        <v>468600</v>
      </c>
    </row>
    <row r="2384" spans="1:9" x14ac:dyDescent="0.3">
      <c r="A2384" s="72" t="str">
        <f t="shared" si="83"/>
        <v>2002</v>
      </c>
      <c r="B2384" s="72" t="str">
        <f t="shared" si="84"/>
        <v>Mar</v>
      </c>
      <c r="C2384" s="74">
        <v>37319</v>
      </c>
      <c r="D2384" s="47">
        <v>22.866667</v>
      </c>
      <c r="E2384" s="47">
        <v>23.5</v>
      </c>
      <c r="F2384" s="47">
        <v>22.793333000000001</v>
      </c>
      <c r="G2384" s="47">
        <v>23.313334000000001</v>
      </c>
      <c r="H2384" s="73">
        <v>20.223593000000001</v>
      </c>
      <c r="I2384" s="73">
        <v>906000</v>
      </c>
    </row>
    <row r="2385" spans="1:9" x14ac:dyDescent="0.3">
      <c r="A2385" s="72" t="str">
        <f t="shared" si="83"/>
        <v>2002</v>
      </c>
      <c r="B2385" s="72" t="str">
        <f t="shared" si="84"/>
        <v>Mar</v>
      </c>
      <c r="C2385" s="74">
        <v>37320</v>
      </c>
      <c r="D2385" s="47">
        <v>23.333334000000001</v>
      </c>
      <c r="E2385" s="47">
        <v>23.866667</v>
      </c>
      <c r="F2385" s="47">
        <v>23.200001</v>
      </c>
      <c r="G2385" s="47">
        <v>23.473333</v>
      </c>
      <c r="H2385" s="73">
        <v>20.362392</v>
      </c>
      <c r="I2385" s="73">
        <v>1050400</v>
      </c>
    </row>
    <row r="2386" spans="1:9" x14ac:dyDescent="0.3">
      <c r="A2386" s="72" t="str">
        <f t="shared" si="83"/>
        <v>2002</v>
      </c>
      <c r="B2386" s="72" t="str">
        <f t="shared" si="84"/>
        <v>Mar</v>
      </c>
      <c r="C2386" s="74">
        <v>37321</v>
      </c>
      <c r="D2386" s="47">
        <v>23.506665999999999</v>
      </c>
      <c r="E2386" s="47">
        <v>23.9</v>
      </c>
      <c r="F2386" s="47">
        <v>23.166665999999999</v>
      </c>
      <c r="G2386" s="47">
        <v>23.766666000000001</v>
      </c>
      <c r="H2386" s="73">
        <v>20.616844</v>
      </c>
      <c r="I2386" s="73">
        <v>383700</v>
      </c>
    </row>
    <row r="2387" spans="1:9" x14ac:dyDescent="0.3">
      <c r="A2387" s="72" t="str">
        <f t="shared" si="83"/>
        <v>2002</v>
      </c>
      <c r="B2387" s="72" t="str">
        <f t="shared" si="84"/>
        <v>Mar</v>
      </c>
      <c r="C2387" s="74">
        <v>37322</v>
      </c>
      <c r="D2387" s="47">
        <v>23.84</v>
      </c>
      <c r="E2387" s="47">
        <v>23.959999</v>
      </c>
      <c r="F2387" s="47">
        <v>23.133333</v>
      </c>
      <c r="G2387" s="47">
        <v>23.546666999999999</v>
      </c>
      <c r="H2387" s="73">
        <v>20.426010000000002</v>
      </c>
      <c r="I2387" s="73">
        <v>623400</v>
      </c>
    </row>
    <row r="2388" spans="1:9" x14ac:dyDescent="0.3">
      <c r="A2388" s="72" t="str">
        <f t="shared" si="83"/>
        <v>2002</v>
      </c>
      <c r="B2388" s="72" t="str">
        <f t="shared" si="84"/>
        <v>Mar</v>
      </c>
      <c r="C2388" s="74">
        <v>37323</v>
      </c>
      <c r="D2388" s="47">
        <v>23.766666000000001</v>
      </c>
      <c r="E2388" s="47">
        <v>24</v>
      </c>
      <c r="F2388" s="47">
        <v>23.366667</v>
      </c>
      <c r="G2388" s="47">
        <v>23.466667000000001</v>
      </c>
      <c r="H2388" s="73">
        <v>20.356611000000001</v>
      </c>
      <c r="I2388" s="73">
        <v>325300</v>
      </c>
    </row>
    <row r="2389" spans="1:9" x14ac:dyDescent="0.3">
      <c r="A2389" s="72" t="str">
        <f t="shared" si="83"/>
        <v>2002</v>
      </c>
      <c r="B2389" s="72" t="str">
        <f t="shared" si="84"/>
        <v>Mar</v>
      </c>
      <c r="C2389" s="74">
        <v>37326</v>
      </c>
      <c r="D2389" s="47">
        <v>23.666665999999999</v>
      </c>
      <c r="E2389" s="47">
        <v>23.833334000000001</v>
      </c>
      <c r="F2389" s="47">
        <v>22.639999</v>
      </c>
      <c r="G2389" s="47">
        <v>22.686665999999999</v>
      </c>
      <c r="H2389" s="73">
        <v>19.679983</v>
      </c>
      <c r="I2389" s="73">
        <v>762300</v>
      </c>
    </row>
    <row r="2390" spans="1:9" x14ac:dyDescent="0.3">
      <c r="A2390" s="72" t="str">
        <f t="shared" si="83"/>
        <v>2002</v>
      </c>
      <c r="B2390" s="72" t="str">
        <f t="shared" si="84"/>
        <v>Mar</v>
      </c>
      <c r="C2390" s="74">
        <v>37327</v>
      </c>
      <c r="D2390" s="47">
        <v>22.106667000000002</v>
      </c>
      <c r="E2390" s="47">
        <v>22.433332</v>
      </c>
      <c r="F2390" s="47">
        <v>21.833334000000001</v>
      </c>
      <c r="G2390" s="47">
        <v>22</v>
      </c>
      <c r="H2390" s="73">
        <v>19.084320000000002</v>
      </c>
      <c r="I2390" s="73">
        <v>939300</v>
      </c>
    </row>
    <row r="2391" spans="1:9" x14ac:dyDescent="0.3">
      <c r="A2391" s="72" t="str">
        <f t="shared" si="83"/>
        <v>2002</v>
      </c>
      <c r="B2391" s="72" t="str">
        <f t="shared" si="84"/>
        <v>Mar</v>
      </c>
      <c r="C2391" s="74">
        <v>37328</v>
      </c>
      <c r="D2391" s="47">
        <v>21.686665999999999</v>
      </c>
      <c r="E2391" s="47">
        <v>22.546666999999999</v>
      </c>
      <c r="F2391" s="47">
        <v>21.68</v>
      </c>
      <c r="G2391" s="47">
        <v>22.166665999999999</v>
      </c>
      <c r="H2391" s="73">
        <v>19.228901</v>
      </c>
      <c r="I2391" s="73">
        <v>753100</v>
      </c>
    </row>
    <row r="2392" spans="1:9" x14ac:dyDescent="0.3">
      <c r="A2392" s="72" t="str">
        <f t="shared" si="83"/>
        <v>2002</v>
      </c>
      <c r="B2392" s="72" t="str">
        <f t="shared" si="84"/>
        <v>Mar</v>
      </c>
      <c r="C2392" s="74">
        <v>37329</v>
      </c>
      <c r="D2392" s="47">
        <v>22.200001</v>
      </c>
      <c r="E2392" s="47">
        <v>22.92</v>
      </c>
      <c r="F2392" s="47">
        <v>22.200001</v>
      </c>
      <c r="G2392" s="47">
        <v>22.826665999999999</v>
      </c>
      <c r="H2392" s="73">
        <v>19.801428000000001</v>
      </c>
      <c r="I2392" s="73">
        <v>1124500</v>
      </c>
    </row>
    <row r="2393" spans="1:9" x14ac:dyDescent="0.3">
      <c r="A2393" s="72" t="str">
        <f t="shared" si="83"/>
        <v>2002</v>
      </c>
      <c r="B2393" s="72" t="str">
        <f t="shared" si="84"/>
        <v>Mar</v>
      </c>
      <c r="C2393" s="74">
        <v>37330</v>
      </c>
      <c r="D2393" s="47">
        <v>22.6</v>
      </c>
      <c r="E2393" s="47">
        <v>23.4</v>
      </c>
      <c r="F2393" s="47">
        <v>22.593333999999999</v>
      </c>
      <c r="G2393" s="47">
        <v>23.34</v>
      </c>
      <c r="H2393" s="73">
        <v>20.246735000000001</v>
      </c>
      <c r="I2393" s="73">
        <v>751000</v>
      </c>
    </row>
    <row r="2394" spans="1:9" x14ac:dyDescent="0.3">
      <c r="A2394" s="72" t="str">
        <f t="shared" si="83"/>
        <v>2002</v>
      </c>
      <c r="B2394" s="72" t="str">
        <f t="shared" si="84"/>
        <v>Mar</v>
      </c>
      <c r="C2394" s="74">
        <v>37333</v>
      </c>
      <c r="D2394" s="47">
        <v>23.466667000000001</v>
      </c>
      <c r="E2394" s="47">
        <v>23.746666000000001</v>
      </c>
      <c r="F2394" s="47">
        <v>23.266666000000001</v>
      </c>
      <c r="G2394" s="47">
        <v>23.626667000000001</v>
      </c>
      <c r="H2394" s="73">
        <v>20.495405000000002</v>
      </c>
      <c r="I2394" s="73">
        <v>714600</v>
      </c>
    </row>
    <row r="2395" spans="1:9" x14ac:dyDescent="0.3">
      <c r="A2395" s="72" t="str">
        <f t="shared" si="83"/>
        <v>2002</v>
      </c>
      <c r="B2395" s="72" t="str">
        <f t="shared" si="84"/>
        <v>Mar</v>
      </c>
      <c r="C2395" s="74">
        <v>37334</v>
      </c>
      <c r="D2395" s="47">
        <v>23.726666999999999</v>
      </c>
      <c r="E2395" s="47">
        <v>24.186665999999999</v>
      </c>
      <c r="F2395" s="47">
        <v>23.433332</v>
      </c>
      <c r="G2395" s="47">
        <v>24.08</v>
      </c>
      <c r="H2395" s="73">
        <v>20.888659000000001</v>
      </c>
      <c r="I2395" s="73">
        <v>545800</v>
      </c>
    </row>
    <row r="2396" spans="1:9" x14ac:dyDescent="0.3">
      <c r="A2396" s="72" t="str">
        <f t="shared" si="83"/>
        <v>2002</v>
      </c>
      <c r="B2396" s="72" t="str">
        <f t="shared" si="84"/>
        <v>Mar</v>
      </c>
      <c r="C2396" s="74">
        <v>37335</v>
      </c>
      <c r="D2396" s="47">
        <v>24.040001</v>
      </c>
      <c r="E2396" s="47">
        <v>24.333334000000001</v>
      </c>
      <c r="F2396" s="47">
        <v>23.886666999999999</v>
      </c>
      <c r="G2396" s="47">
        <v>24.02</v>
      </c>
      <c r="H2396" s="73">
        <v>20.836607000000001</v>
      </c>
      <c r="I2396" s="73">
        <v>457600</v>
      </c>
    </row>
    <row r="2397" spans="1:9" x14ac:dyDescent="0.3">
      <c r="A2397" s="72" t="str">
        <f t="shared" si="83"/>
        <v>2002</v>
      </c>
      <c r="B2397" s="72" t="str">
        <f t="shared" si="84"/>
        <v>Mar</v>
      </c>
      <c r="C2397" s="74">
        <v>37336</v>
      </c>
      <c r="D2397" s="47">
        <v>24.053332999999999</v>
      </c>
      <c r="E2397" s="47">
        <v>24.333334000000001</v>
      </c>
      <c r="F2397" s="47">
        <v>23.639999</v>
      </c>
      <c r="G2397" s="47">
        <v>24.186665999999999</v>
      </c>
      <c r="H2397" s="73">
        <v>20.981186000000001</v>
      </c>
      <c r="I2397" s="73">
        <v>296800</v>
      </c>
    </row>
    <row r="2398" spans="1:9" x14ac:dyDescent="0.3">
      <c r="A2398" s="72" t="str">
        <f t="shared" si="83"/>
        <v>2002</v>
      </c>
      <c r="B2398" s="72" t="str">
        <f t="shared" si="84"/>
        <v>Mar</v>
      </c>
      <c r="C2398" s="74">
        <v>37337</v>
      </c>
      <c r="D2398" s="47">
        <v>24.213332999999999</v>
      </c>
      <c r="E2398" s="47">
        <v>24.799999</v>
      </c>
      <c r="F2398" s="47">
        <v>23.933332</v>
      </c>
      <c r="G2398" s="47">
        <v>24.1</v>
      </c>
      <c r="H2398" s="73">
        <v>20.906003999999999</v>
      </c>
      <c r="I2398" s="73">
        <v>502500</v>
      </c>
    </row>
    <row r="2399" spans="1:9" x14ac:dyDescent="0.3">
      <c r="A2399" s="72" t="str">
        <f t="shared" si="83"/>
        <v>2002</v>
      </c>
      <c r="B2399" s="72" t="str">
        <f t="shared" si="84"/>
        <v>Mar</v>
      </c>
      <c r="C2399" s="74">
        <v>37340</v>
      </c>
      <c r="D2399" s="47">
        <v>24.040001</v>
      </c>
      <c r="E2399" s="47">
        <v>24.233333999999999</v>
      </c>
      <c r="F2399" s="47">
        <v>23.719999000000001</v>
      </c>
      <c r="G2399" s="47">
        <v>23.873332999999999</v>
      </c>
      <c r="H2399" s="73">
        <v>20.709381</v>
      </c>
      <c r="I2399" s="73">
        <v>385000</v>
      </c>
    </row>
    <row r="2400" spans="1:9" x14ac:dyDescent="0.3">
      <c r="A2400" s="72" t="str">
        <f t="shared" si="83"/>
        <v>2002</v>
      </c>
      <c r="B2400" s="72" t="str">
        <f t="shared" si="84"/>
        <v>Mar</v>
      </c>
      <c r="C2400" s="74">
        <v>37341</v>
      </c>
      <c r="D2400" s="47">
        <v>23.9</v>
      </c>
      <c r="E2400" s="47">
        <v>24.166665999999999</v>
      </c>
      <c r="F2400" s="47">
        <v>23.733333999999999</v>
      </c>
      <c r="G2400" s="47">
        <v>23.973333</v>
      </c>
      <c r="H2400" s="73">
        <v>20.796123999999999</v>
      </c>
      <c r="I2400" s="73">
        <v>281400</v>
      </c>
    </row>
    <row r="2401" spans="1:9" x14ac:dyDescent="0.3">
      <c r="A2401" s="72" t="str">
        <f t="shared" si="83"/>
        <v>2002</v>
      </c>
      <c r="B2401" s="72" t="str">
        <f t="shared" si="84"/>
        <v>Mar</v>
      </c>
      <c r="C2401" s="74">
        <v>37342</v>
      </c>
      <c r="D2401" s="47">
        <v>24.026667</v>
      </c>
      <c r="E2401" s="47">
        <v>24.486666</v>
      </c>
      <c r="F2401" s="47">
        <v>23.9</v>
      </c>
      <c r="G2401" s="47">
        <v>24.366667</v>
      </c>
      <c r="H2401" s="73">
        <v>21.137331</v>
      </c>
      <c r="I2401" s="73">
        <v>288700</v>
      </c>
    </row>
    <row r="2402" spans="1:9" x14ac:dyDescent="0.3">
      <c r="A2402" s="72" t="str">
        <f t="shared" si="83"/>
        <v>2002</v>
      </c>
      <c r="B2402" s="72" t="str">
        <f t="shared" si="84"/>
        <v>Mar</v>
      </c>
      <c r="C2402" s="74">
        <v>37343</v>
      </c>
      <c r="D2402" s="47">
        <v>24.433332</v>
      </c>
      <c r="E2402" s="47">
        <v>24.913333999999999</v>
      </c>
      <c r="F2402" s="47">
        <v>24.433332</v>
      </c>
      <c r="G2402" s="47">
        <v>24.6</v>
      </c>
      <c r="H2402" s="73">
        <v>21.339741</v>
      </c>
      <c r="I2402" s="73">
        <v>553000</v>
      </c>
    </row>
    <row r="2403" spans="1:9" x14ac:dyDescent="0.3">
      <c r="A2403" s="72" t="str">
        <f t="shared" si="83"/>
        <v>2002</v>
      </c>
      <c r="B2403" s="72" t="str">
        <f t="shared" si="84"/>
        <v>Apr</v>
      </c>
      <c r="C2403" s="74">
        <v>37347</v>
      </c>
      <c r="D2403" s="47">
        <v>24.66</v>
      </c>
      <c r="E2403" s="47">
        <v>24.666665999999999</v>
      </c>
      <c r="F2403" s="47">
        <v>24.166665999999999</v>
      </c>
      <c r="G2403" s="47">
        <v>24.200001</v>
      </c>
      <c r="H2403" s="73">
        <v>20.992754000000001</v>
      </c>
      <c r="I2403" s="73">
        <v>460300</v>
      </c>
    </row>
    <row r="2404" spans="1:9" x14ac:dyDescent="0.3">
      <c r="A2404" s="72" t="str">
        <f t="shared" si="83"/>
        <v>2002</v>
      </c>
      <c r="B2404" s="72" t="str">
        <f t="shared" si="84"/>
        <v>Apr</v>
      </c>
      <c r="C2404" s="74">
        <v>37348</v>
      </c>
      <c r="D2404" s="47">
        <v>24.333334000000001</v>
      </c>
      <c r="E2404" s="47">
        <v>24.346665999999999</v>
      </c>
      <c r="F2404" s="47">
        <v>24.08</v>
      </c>
      <c r="G2404" s="47">
        <v>24.253333999999999</v>
      </c>
      <c r="H2404" s="73">
        <v>21.039014999999999</v>
      </c>
      <c r="I2404" s="73">
        <v>359800</v>
      </c>
    </row>
    <row r="2405" spans="1:9" x14ac:dyDescent="0.3">
      <c r="A2405" s="72" t="str">
        <f t="shared" si="83"/>
        <v>2002</v>
      </c>
      <c r="B2405" s="72" t="str">
        <f t="shared" si="84"/>
        <v>Apr</v>
      </c>
      <c r="C2405" s="74">
        <v>37349</v>
      </c>
      <c r="D2405" s="47">
        <v>24.26</v>
      </c>
      <c r="E2405" s="47">
        <v>24.386666999999999</v>
      </c>
      <c r="F2405" s="47">
        <v>23.106667000000002</v>
      </c>
      <c r="G2405" s="47">
        <v>23.693332999999999</v>
      </c>
      <c r="H2405" s="73">
        <v>20.553234</v>
      </c>
      <c r="I2405" s="73">
        <v>481800</v>
      </c>
    </row>
    <row r="2406" spans="1:9" x14ac:dyDescent="0.3">
      <c r="A2406" s="72" t="str">
        <f t="shared" si="83"/>
        <v>2002</v>
      </c>
      <c r="B2406" s="72" t="str">
        <f t="shared" si="84"/>
        <v>Apr</v>
      </c>
      <c r="C2406" s="74">
        <v>37350</v>
      </c>
      <c r="D2406" s="47">
        <v>23.5</v>
      </c>
      <c r="E2406" s="47">
        <v>24.1</v>
      </c>
      <c r="F2406" s="47">
        <v>23.440000999999999</v>
      </c>
      <c r="G2406" s="47">
        <v>23.986666</v>
      </c>
      <c r="H2406" s="73">
        <v>20.807694999999999</v>
      </c>
      <c r="I2406" s="73">
        <v>413200</v>
      </c>
    </row>
    <row r="2407" spans="1:9" x14ac:dyDescent="0.3">
      <c r="A2407" s="72" t="str">
        <f t="shared" si="83"/>
        <v>2002</v>
      </c>
      <c r="B2407" s="72" t="str">
        <f t="shared" si="84"/>
        <v>Apr</v>
      </c>
      <c r="C2407" s="74">
        <v>37351</v>
      </c>
      <c r="D2407" s="47">
        <v>24.053332999999999</v>
      </c>
      <c r="E2407" s="47">
        <v>24.540001</v>
      </c>
      <c r="F2407" s="47">
        <v>23.986666</v>
      </c>
      <c r="G2407" s="47">
        <v>24.493334000000001</v>
      </c>
      <c r="H2407" s="73">
        <v>21.247205999999998</v>
      </c>
      <c r="I2407" s="73">
        <v>336400</v>
      </c>
    </row>
    <row r="2408" spans="1:9" x14ac:dyDescent="0.3">
      <c r="A2408" s="72" t="str">
        <f t="shared" si="83"/>
        <v>2002</v>
      </c>
      <c r="B2408" s="72" t="str">
        <f t="shared" si="84"/>
        <v>Apr</v>
      </c>
      <c r="C2408" s="74">
        <v>37354</v>
      </c>
      <c r="D2408" s="47">
        <v>24.333334000000001</v>
      </c>
      <c r="E2408" s="47">
        <v>25.526667</v>
      </c>
      <c r="F2408" s="47">
        <v>24.053332999999999</v>
      </c>
      <c r="G2408" s="47">
        <v>25.4</v>
      </c>
      <c r="H2408" s="73">
        <v>22.033709999999999</v>
      </c>
      <c r="I2408" s="73">
        <v>699100</v>
      </c>
    </row>
    <row r="2409" spans="1:9" x14ac:dyDescent="0.3">
      <c r="A2409" s="72" t="str">
        <f t="shared" si="83"/>
        <v>2002</v>
      </c>
      <c r="B2409" s="72" t="str">
        <f t="shared" si="84"/>
        <v>Apr</v>
      </c>
      <c r="C2409" s="74">
        <v>37355</v>
      </c>
      <c r="D2409" s="47">
        <v>25.593333999999999</v>
      </c>
      <c r="E2409" s="47">
        <v>26.333334000000001</v>
      </c>
      <c r="F2409" s="47">
        <v>25.299999</v>
      </c>
      <c r="G2409" s="47">
        <v>26.033332999999999</v>
      </c>
      <c r="H2409" s="73">
        <v>22.583113000000001</v>
      </c>
      <c r="I2409" s="73">
        <v>1411800</v>
      </c>
    </row>
    <row r="2410" spans="1:9" x14ac:dyDescent="0.3">
      <c r="A2410" s="72" t="str">
        <f t="shared" si="83"/>
        <v>2002</v>
      </c>
      <c r="B2410" s="72" t="str">
        <f t="shared" si="84"/>
        <v>Apr</v>
      </c>
      <c r="C2410" s="74">
        <v>37356</v>
      </c>
      <c r="D2410" s="47">
        <v>26.166665999999999</v>
      </c>
      <c r="E2410" s="47">
        <v>26.786667000000001</v>
      </c>
      <c r="F2410" s="47">
        <v>26.106667000000002</v>
      </c>
      <c r="G2410" s="47">
        <v>26.566668</v>
      </c>
      <c r="H2410" s="73">
        <v>23.045764999999999</v>
      </c>
      <c r="I2410" s="73">
        <v>995800</v>
      </c>
    </row>
    <row r="2411" spans="1:9" x14ac:dyDescent="0.3">
      <c r="A2411" s="72" t="str">
        <f t="shared" si="83"/>
        <v>2002</v>
      </c>
      <c r="B2411" s="72" t="str">
        <f t="shared" si="84"/>
        <v>Apr</v>
      </c>
      <c r="C2411" s="74">
        <v>37357</v>
      </c>
      <c r="D2411" s="47">
        <v>26.6</v>
      </c>
      <c r="E2411" s="47">
        <v>27.073333999999999</v>
      </c>
      <c r="F2411" s="47">
        <v>26.52</v>
      </c>
      <c r="G2411" s="47">
        <v>26.620000999999998</v>
      </c>
      <c r="H2411" s="73">
        <v>23.092033000000001</v>
      </c>
      <c r="I2411" s="73">
        <v>1412800</v>
      </c>
    </row>
    <row r="2412" spans="1:9" x14ac:dyDescent="0.3">
      <c r="A2412" s="72" t="str">
        <f t="shared" si="83"/>
        <v>2002</v>
      </c>
      <c r="B2412" s="72" t="str">
        <f t="shared" si="84"/>
        <v>Apr</v>
      </c>
      <c r="C2412" s="74">
        <v>37358</v>
      </c>
      <c r="D2412" s="47">
        <v>26.666665999999999</v>
      </c>
      <c r="E2412" s="47">
        <v>27.093333999999999</v>
      </c>
      <c r="F2412" s="47">
        <v>26.426666000000001</v>
      </c>
      <c r="G2412" s="47">
        <v>26.653334000000001</v>
      </c>
      <c r="H2412" s="73">
        <v>23.120939</v>
      </c>
      <c r="I2412" s="73">
        <v>760300</v>
      </c>
    </row>
    <row r="2413" spans="1:9" x14ac:dyDescent="0.3">
      <c r="A2413" s="72" t="str">
        <f t="shared" si="83"/>
        <v>2002</v>
      </c>
      <c r="B2413" s="72" t="str">
        <f t="shared" si="84"/>
        <v>Apr</v>
      </c>
      <c r="C2413" s="74">
        <v>37361</v>
      </c>
      <c r="D2413" s="47">
        <v>26.913333999999999</v>
      </c>
      <c r="E2413" s="47">
        <v>27.200001</v>
      </c>
      <c r="F2413" s="47">
        <v>26.5</v>
      </c>
      <c r="G2413" s="47">
        <v>26.526667</v>
      </c>
      <c r="H2413" s="73">
        <v>23.011066</v>
      </c>
      <c r="I2413" s="73">
        <v>397300</v>
      </c>
    </row>
    <row r="2414" spans="1:9" x14ac:dyDescent="0.3">
      <c r="A2414" s="72" t="str">
        <f t="shared" si="83"/>
        <v>2002</v>
      </c>
      <c r="B2414" s="72" t="str">
        <f t="shared" si="84"/>
        <v>Apr</v>
      </c>
      <c r="C2414" s="74">
        <v>37362</v>
      </c>
      <c r="D2414" s="47">
        <v>26.533332999999999</v>
      </c>
      <c r="E2414" s="47">
        <v>27.326665999999999</v>
      </c>
      <c r="F2414" s="47">
        <v>26.5</v>
      </c>
      <c r="G2414" s="47">
        <v>26.786667000000001</v>
      </c>
      <c r="H2414" s="73">
        <v>23.236609000000001</v>
      </c>
      <c r="I2414" s="73">
        <v>592500</v>
      </c>
    </row>
    <row r="2415" spans="1:9" x14ac:dyDescent="0.3">
      <c r="A2415" s="72" t="str">
        <f t="shared" si="83"/>
        <v>2002</v>
      </c>
      <c r="B2415" s="72" t="str">
        <f t="shared" si="84"/>
        <v>Apr</v>
      </c>
      <c r="C2415" s="74">
        <v>37363</v>
      </c>
      <c r="D2415" s="47">
        <v>26.933332</v>
      </c>
      <c r="E2415" s="47">
        <v>27.166665999999999</v>
      </c>
      <c r="F2415" s="47">
        <v>26.133333</v>
      </c>
      <c r="G2415" s="47">
        <v>26.253333999999999</v>
      </c>
      <c r="H2415" s="73">
        <v>22.773952000000001</v>
      </c>
      <c r="I2415" s="73">
        <v>486600</v>
      </c>
    </row>
    <row r="2416" spans="1:9" x14ac:dyDescent="0.3">
      <c r="A2416" s="72" t="str">
        <f t="shared" si="83"/>
        <v>2002</v>
      </c>
      <c r="B2416" s="72" t="str">
        <f t="shared" si="84"/>
        <v>Apr</v>
      </c>
      <c r="C2416" s="74">
        <v>37364</v>
      </c>
      <c r="D2416" s="47">
        <v>26.379999000000002</v>
      </c>
      <c r="E2416" s="47">
        <v>27.173334000000001</v>
      </c>
      <c r="F2416" s="47">
        <v>26.313334000000001</v>
      </c>
      <c r="G2416" s="47">
        <v>27.066668</v>
      </c>
      <c r="H2416" s="73">
        <v>23.479496000000001</v>
      </c>
      <c r="I2416" s="73">
        <v>681600</v>
      </c>
    </row>
    <row r="2417" spans="1:9" x14ac:dyDescent="0.3">
      <c r="A2417" s="72" t="str">
        <f t="shared" si="83"/>
        <v>2002</v>
      </c>
      <c r="B2417" s="72" t="str">
        <f t="shared" si="84"/>
        <v>Apr</v>
      </c>
      <c r="C2417" s="74">
        <v>37365</v>
      </c>
      <c r="D2417" s="47">
        <v>27.166665999999999</v>
      </c>
      <c r="E2417" s="47">
        <v>27.26</v>
      </c>
      <c r="F2417" s="47">
        <v>26.5</v>
      </c>
      <c r="G2417" s="47">
        <v>26.766666000000001</v>
      </c>
      <c r="H2417" s="73">
        <v>23.219256999999999</v>
      </c>
      <c r="I2417" s="73">
        <v>639100</v>
      </c>
    </row>
    <row r="2418" spans="1:9" x14ac:dyDescent="0.3">
      <c r="A2418" s="72" t="str">
        <f t="shared" si="83"/>
        <v>2002</v>
      </c>
      <c r="B2418" s="72" t="str">
        <f t="shared" si="84"/>
        <v>Apr</v>
      </c>
      <c r="C2418" s="74">
        <v>37368</v>
      </c>
      <c r="D2418" s="47">
        <v>26.833334000000001</v>
      </c>
      <c r="E2418" s="47">
        <v>27.566668</v>
      </c>
      <c r="F2418" s="47">
        <v>26.700001</v>
      </c>
      <c r="G2418" s="47">
        <v>26.753333999999999</v>
      </c>
      <c r="H2418" s="73">
        <v>23.207688999999998</v>
      </c>
      <c r="I2418" s="73">
        <v>804400</v>
      </c>
    </row>
    <row r="2419" spans="1:9" x14ac:dyDescent="0.3">
      <c r="A2419" s="72" t="str">
        <f t="shared" si="83"/>
        <v>2002</v>
      </c>
      <c r="B2419" s="72" t="str">
        <f t="shared" si="84"/>
        <v>Apr</v>
      </c>
      <c r="C2419" s="74">
        <v>37369</v>
      </c>
      <c r="D2419" s="47">
        <v>26.92</v>
      </c>
      <c r="E2419" s="47">
        <v>26.966667000000001</v>
      </c>
      <c r="F2419" s="47">
        <v>25.433332</v>
      </c>
      <c r="G2419" s="47">
        <v>26.633333</v>
      </c>
      <c r="H2419" s="73">
        <v>23.1036</v>
      </c>
      <c r="I2419" s="73">
        <v>4223700</v>
      </c>
    </row>
    <row r="2420" spans="1:9" x14ac:dyDescent="0.3">
      <c r="A2420" s="72" t="str">
        <f t="shared" si="83"/>
        <v>2002</v>
      </c>
      <c r="B2420" s="72" t="str">
        <f t="shared" si="84"/>
        <v>Apr</v>
      </c>
      <c r="C2420" s="74">
        <v>37370</v>
      </c>
      <c r="D2420" s="47">
        <v>26.700001</v>
      </c>
      <c r="E2420" s="47">
        <v>27.213332999999999</v>
      </c>
      <c r="F2420" s="47">
        <v>26.466667000000001</v>
      </c>
      <c r="G2420" s="47">
        <v>27.02</v>
      </c>
      <c r="H2420" s="73">
        <v>23.439015999999999</v>
      </c>
      <c r="I2420" s="73">
        <v>7154200</v>
      </c>
    </row>
    <row r="2421" spans="1:9" x14ac:dyDescent="0.3">
      <c r="A2421" s="72" t="str">
        <f t="shared" si="83"/>
        <v>2002</v>
      </c>
      <c r="B2421" s="72" t="str">
        <f t="shared" si="84"/>
        <v>Apr</v>
      </c>
      <c r="C2421" s="74">
        <v>37371</v>
      </c>
      <c r="D2421" s="47">
        <v>27.013334</v>
      </c>
      <c r="E2421" s="47">
        <v>28.046666999999999</v>
      </c>
      <c r="F2421" s="47">
        <v>26.566668</v>
      </c>
      <c r="G2421" s="47">
        <v>27.893332999999998</v>
      </c>
      <c r="H2421" s="73">
        <v>24.196608000000001</v>
      </c>
      <c r="I2421" s="73">
        <v>2292900</v>
      </c>
    </row>
    <row r="2422" spans="1:9" x14ac:dyDescent="0.3">
      <c r="A2422" s="72" t="str">
        <f t="shared" si="83"/>
        <v>2002</v>
      </c>
      <c r="B2422" s="72" t="str">
        <f t="shared" si="84"/>
        <v>Apr</v>
      </c>
      <c r="C2422" s="74">
        <v>37372</v>
      </c>
      <c r="D2422" s="47">
        <v>28.273333000000001</v>
      </c>
      <c r="E2422" s="47">
        <v>28.653334000000001</v>
      </c>
      <c r="F2422" s="47">
        <v>27</v>
      </c>
      <c r="G2422" s="47">
        <v>27.146667000000001</v>
      </c>
      <c r="H2422" s="73">
        <v>23.548897</v>
      </c>
      <c r="I2422" s="73">
        <v>1356100</v>
      </c>
    </row>
    <row r="2423" spans="1:9" x14ac:dyDescent="0.3">
      <c r="A2423" s="72" t="str">
        <f t="shared" si="83"/>
        <v>2002</v>
      </c>
      <c r="B2423" s="72" t="str">
        <f t="shared" si="84"/>
        <v>Apr</v>
      </c>
      <c r="C2423" s="74">
        <v>37375</v>
      </c>
      <c r="D2423" s="47">
        <v>27.200001</v>
      </c>
      <c r="E2423" s="47">
        <v>27.92</v>
      </c>
      <c r="F2423" s="47">
        <v>27.16</v>
      </c>
      <c r="G2423" s="47">
        <v>27.48</v>
      </c>
      <c r="H2423" s="73">
        <v>23.838052999999999</v>
      </c>
      <c r="I2423" s="73">
        <v>619000</v>
      </c>
    </row>
    <row r="2424" spans="1:9" x14ac:dyDescent="0.3">
      <c r="A2424" s="72" t="str">
        <f t="shared" si="83"/>
        <v>2002</v>
      </c>
      <c r="B2424" s="72" t="str">
        <f t="shared" si="84"/>
        <v>Apr</v>
      </c>
      <c r="C2424" s="74">
        <v>37376</v>
      </c>
      <c r="D2424" s="47">
        <v>27.313334000000001</v>
      </c>
      <c r="E2424" s="47">
        <v>27.866667</v>
      </c>
      <c r="F2424" s="47">
        <v>27.273333000000001</v>
      </c>
      <c r="G2424" s="47">
        <v>27.753333999999999</v>
      </c>
      <c r="H2424" s="73">
        <v>24.075161000000001</v>
      </c>
      <c r="I2424" s="73">
        <v>815400</v>
      </c>
    </row>
    <row r="2425" spans="1:9" x14ac:dyDescent="0.3">
      <c r="A2425" s="72" t="str">
        <f t="shared" si="83"/>
        <v>2002</v>
      </c>
      <c r="B2425" s="72" t="str">
        <f t="shared" si="84"/>
        <v>May</v>
      </c>
      <c r="C2425" s="74">
        <v>37377</v>
      </c>
      <c r="D2425" s="47">
        <v>27.666665999999999</v>
      </c>
      <c r="E2425" s="47">
        <v>27.959999</v>
      </c>
      <c r="F2425" s="47">
        <v>27.373332999999999</v>
      </c>
      <c r="G2425" s="47">
        <v>27.613333000000001</v>
      </c>
      <c r="H2425" s="73">
        <v>23.953711999999999</v>
      </c>
      <c r="I2425" s="73">
        <v>817500</v>
      </c>
    </row>
    <row r="2426" spans="1:9" x14ac:dyDescent="0.3">
      <c r="A2426" s="72" t="str">
        <f t="shared" si="83"/>
        <v>2002</v>
      </c>
      <c r="B2426" s="72" t="str">
        <f t="shared" si="84"/>
        <v>May</v>
      </c>
      <c r="C2426" s="74">
        <v>37378</v>
      </c>
      <c r="D2426" s="47">
        <v>27.853332999999999</v>
      </c>
      <c r="E2426" s="47">
        <v>28.333334000000001</v>
      </c>
      <c r="F2426" s="47">
        <v>27.66</v>
      </c>
      <c r="G2426" s="47">
        <v>28.266666000000001</v>
      </c>
      <c r="H2426" s="73">
        <v>24.52046</v>
      </c>
      <c r="I2426" s="73">
        <v>855100</v>
      </c>
    </row>
    <row r="2427" spans="1:9" x14ac:dyDescent="0.3">
      <c r="A2427" s="72" t="str">
        <f t="shared" si="83"/>
        <v>2002</v>
      </c>
      <c r="B2427" s="72" t="str">
        <f t="shared" si="84"/>
        <v>May</v>
      </c>
      <c r="C2427" s="74">
        <v>37379</v>
      </c>
      <c r="D2427" s="47">
        <v>28.4</v>
      </c>
      <c r="E2427" s="47">
        <v>28.666665999999999</v>
      </c>
      <c r="F2427" s="47">
        <v>28.286667000000001</v>
      </c>
      <c r="G2427" s="47">
        <v>28.286667000000001</v>
      </c>
      <c r="H2427" s="73">
        <v>24.537811000000001</v>
      </c>
      <c r="I2427" s="73">
        <v>785500</v>
      </c>
    </row>
    <row r="2428" spans="1:9" x14ac:dyDescent="0.3">
      <c r="A2428" s="72" t="str">
        <f t="shared" si="83"/>
        <v>2002</v>
      </c>
      <c r="B2428" s="72" t="str">
        <f t="shared" si="84"/>
        <v>May</v>
      </c>
      <c r="C2428" s="74">
        <v>37382</v>
      </c>
      <c r="D2428" s="47">
        <v>28.433332</v>
      </c>
      <c r="E2428" s="47">
        <v>29.033332999999999</v>
      </c>
      <c r="F2428" s="47">
        <v>28.213332999999999</v>
      </c>
      <c r="G2428" s="47">
        <v>28.266666000000001</v>
      </c>
      <c r="H2428" s="73">
        <v>24.52046</v>
      </c>
      <c r="I2428" s="73">
        <v>854700</v>
      </c>
    </row>
    <row r="2429" spans="1:9" x14ac:dyDescent="0.3">
      <c r="A2429" s="72" t="str">
        <f t="shared" si="83"/>
        <v>2002</v>
      </c>
      <c r="B2429" s="72" t="str">
        <f t="shared" si="84"/>
        <v>May</v>
      </c>
      <c r="C2429" s="74">
        <v>37383</v>
      </c>
      <c r="D2429" s="47">
        <v>28.453333000000001</v>
      </c>
      <c r="E2429" s="47">
        <v>28.66</v>
      </c>
      <c r="F2429" s="47">
        <v>27.686665999999999</v>
      </c>
      <c r="G2429" s="47">
        <v>27.780000999999999</v>
      </c>
      <c r="H2429" s="73">
        <v>24.098289000000001</v>
      </c>
      <c r="I2429" s="73">
        <v>895300</v>
      </c>
    </row>
    <row r="2430" spans="1:9" x14ac:dyDescent="0.3">
      <c r="A2430" s="72" t="str">
        <f t="shared" si="83"/>
        <v>2002</v>
      </c>
      <c r="B2430" s="72" t="str">
        <f t="shared" si="84"/>
        <v>May</v>
      </c>
      <c r="C2430" s="74">
        <v>37384</v>
      </c>
      <c r="D2430" s="47">
        <v>28.1</v>
      </c>
      <c r="E2430" s="47">
        <v>28.166665999999999</v>
      </c>
      <c r="F2430" s="47">
        <v>26.799999</v>
      </c>
      <c r="G2430" s="47">
        <v>27.673334000000001</v>
      </c>
      <c r="H2430" s="73">
        <v>24.005762000000001</v>
      </c>
      <c r="I2430" s="73">
        <v>722100</v>
      </c>
    </row>
    <row r="2431" spans="1:9" x14ac:dyDescent="0.3">
      <c r="A2431" s="72" t="str">
        <f t="shared" si="83"/>
        <v>2002</v>
      </c>
      <c r="B2431" s="72" t="str">
        <f t="shared" si="84"/>
        <v>May</v>
      </c>
      <c r="C2431" s="74">
        <v>37385</v>
      </c>
      <c r="D2431" s="47">
        <v>27.68</v>
      </c>
      <c r="E2431" s="47">
        <v>27.82</v>
      </c>
      <c r="F2431" s="47">
        <v>27.273333000000001</v>
      </c>
      <c r="G2431" s="47">
        <v>27.353332999999999</v>
      </c>
      <c r="H2431" s="73">
        <v>23.728169999999999</v>
      </c>
      <c r="I2431" s="73">
        <v>497100</v>
      </c>
    </row>
    <row r="2432" spans="1:9" x14ac:dyDescent="0.3">
      <c r="A2432" s="72" t="str">
        <f t="shared" si="83"/>
        <v>2002</v>
      </c>
      <c r="B2432" s="72" t="str">
        <f t="shared" si="84"/>
        <v>May</v>
      </c>
      <c r="C2432" s="74">
        <v>37386</v>
      </c>
      <c r="D2432" s="47">
        <v>27.493334000000001</v>
      </c>
      <c r="E2432" s="47">
        <v>27.733333999999999</v>
      </c>
      <c r="F2432" s="47">
        <v>27.266666000000001</v>
      </c>
      <c r="G2432" s="47">
        <v>27.453333000000001</v>
      </c>
      <c r="H2432" s="73">
        <v>23.814920000000001</v>
      </c>
      <c r="I2432" s="73">
        <v>295300</v>
      </c>
    </row>
    <row r="2433" spans="1:9" x14ac:dyDescent="0.3">
      <c r="A2433" s="72" t="str">
        <f t="shared" si="83"/>
        <v>2002</v>
      </c>
      <c r="B2433" s="72" t="str">
        <f t="shared" si="84"/>
        <v>May</v>
      </c>
      <c r="C2433" s="74">
        <v>37389</v>
      </c>
      <c r="D2433" s="47">
        <v>27.566668</v>
      </c>
      <c r="E2433" s="47">
        <v>28.08</v>
      </c>
      <c r="F2433" s="47">
        <v>27.5</v>
      </c>
      <c r="G2433" s="47">
        <v>27.786667000000001</v>
      </c>
      <c r="H2433" s="73">
        <v>24.104073</v>
      </c>
      <c r="I2433" s="73">
        <v>606600</v>
      </c>
    </row>
    <row r="2434" spans="1:9" x14ac:dyDescent="0.3">
      <c r="A2434" s="72" t="str">
        <f t="shared" si="83"/>
        <v>2002</v>
      </c>
      <c r="B2434" s="72" t="str">
        <f t="shared" si="84"/>
        <v>May</v>
      </c>
      <c r="C2434" s="74">
        <v>37390</v>
      </c>
      <c r="D2434" s="47">
        <v>27.833334000000001</v>
      </c>
      <c r="E2434" s="47">
        <v>28.033332999999999</v>
      </c>
      <c r="F2434" s="47">
        <v>27.66</v>
      </c>
      <c r="G2434" s="47">
        <v>27.866667</v>
      </c>
      <c r="H2434" s="73">
        <v>24.173470999999999</v>
      </c>
      <c r="I2434" s="73">
        <v>628800</v>
      </c>
    </row>
    <row r="2435" spans="1:9" x14ac:dyDescent="0.3">
      <c r="A2435" s="72" t="str">
        <f t="shared" ref="A2435:A2498" si="85">TEXT(C2435,"YYYY")</f>
        <v>2002</v>
      </c>
      <c r="B2435" s="72" t="str">
        <f t="shared" ref="B2435:B2498" si="86">TEXT(C2435,"MMM")</f>
        <v>May</v>
      </c>
      <c r="C2435" s="74">
        <v>37391</v>
      </c>
      <c r="D2435" s="47">
        <v>27.9</v>
      </c>
      <c r="E2435" s="47">
        <v>28.033332999999999</v>
      </c>
      <c r="F2435" s="47">
        <v>27.533332999999999</v>
      </c>
      <c r="G2435" s="47">
        <v>27.799999</v>
      </c>
      <c r="H2435" s="73">
        <v>24.115641</v>
      </c>
      <c r="I2435" s="73">
        <v>494200</v>
      </c>
    </row>
    <row r="2436" spans="1:9" x14ac:dyDescent="0.3">
      <c r="A2436" s="72" t="str">
        <f t="shared" si="85"/>
        <v>2002</v>
      </c>
      <c r="B2436" s="72" t="str">
        <f t="shared" si="86"/>
        <v>May</v>
      </c>
      <c r="C2436" s="74">
        <v>37392</v>
      </c>
      <c r="D2436" s="47">
        <v>27.806667000000001</v>
      </c>
      <c r="E2436" s="47">
        <v>27.873332999999999</v>
      </c>
      <c r="F2436" s="47">
        <v>27.173334000000001</v>
      </c>
      <c r="G2436" s="47">
        <v>27.433332</v>
      </c>
      <c r="H2436" s="73">
        <v>23.797571000000001</v>
      </c>
      <c r="I2436" s="73">
        <v>489600</v>
      </c>
    </row>
    <row r="2437" spans="1:9" x14ac:dyDescent="0.3">
      <c r="A2437" s="72" t="str">
        <f t="shared" si="85"/>
        <v>2002</v>
      </c>
      <c r="B2437" s="72" t="str">
        <f t="shared" si="86"/>
        <v>May</v>
      </c>
      <c r="C2437" s="74">
        <v>37393</v>
      </c>
      <c r="D2437" s="47">
        <v>27.526667</v>
      </c>
      <c r="E2437" s="47">
        <v>27.766666000000001</v>
      </c>
      <c r="F2437" s="47">
        <v>26.806667000000001</v>
      </c>
      <c r="G2437" s="47">
        <v>27.16</v>
      </c>
      <c r="H2437" s="73">
        <v>23.560455000000001</v>
      </c>
      <c r="I2437" s="73">
        <v>721200</v>
      </c>
    </row>
    <row r="2438" spans="1:9" x14ac:dyDescent="0.3">
      <c r="A2438" s="72" t="str">
        <f t="shared" si="85"/>
        <v>2002</v>
      </c>
      <c r="B2438" s="72" t="str">
        <f t="shared" si="86"/>
        <v>May</v>
      </c>
      <c r="C2438" s="74">
        <v>37396</v>
      </c>
      <c r="D2438" s="47">
        <v>27</v>
      </c>
      <c r="E2438" s="47">
        <v>27.066668</v>
      </c>
      <c r="F2438" s="47">
        <v>26.566668</v>
      </c>
      <c r="G2438" s="47">
        <v>26.639999</v>
      </c>
      <c r="H2438" s="73">
        <v>23.109375</v>
      </c>
      <c r="I2438" s="73">
        <v>637300</v>
      </c>
    </row>
    <row r="2439" spans="1:9" x14ac:dyDescent="0.3">
      <c r="A2439" s="72" t="str">
        <f t="shared" si="85"/>
        <v>2002</v>
      </c>
      <c r="B2439" s="72" t="str">
        <f t="shared" si="86"/>
        <v>May</v>
      </c>
      <c r="C2439" s="74">
        <v>37397</v>
      </c>
      <c r="D2439" s="47">
        <v>26.666665999999999</v>
      </c>
      <c r="E2439" s="47">
        <v>26.806667000000001</v>
      </c>
      <c r="F2439" s="47">
        <v>26.533332999999999</v>
      </c>
      <c r="G2439" s="47">
        <v>26.666665999999999</v>
      </c>
      <c r="H2439" s="73">
        <v>23.132511000000001</v>
      </c>
      <c r="I2439" s="73">
        <v>561000</v>
      </c>
    </row>
    <row r="2440" spans="1:9" x14ac:dyDescent="0.3">
      <c r="A2440" s="72" t="str">
        <f t="shared" si="85"/>
        <v>2002</v>
      </c>
      <c r="B2440" s="72" t="str">
        <f t="shared" si="86"/>
        <v>May</v>
      </c>
      <c r="C2440" s="74">
        <v>37398</v>
      </c>
      <c r="D2440" s="47">
        <v>26.733333999999999</v>
      </c>
      <c r="E2440" s="47">
        <v>26.82</v>
      </c>
      <c r="F2440" s="47">
        <v>26.08</v>
      </c>
      <c r="G2440" s="47">
        <v>26.48</v>
      </c>
      <c r="H2440" s="73">
        <v>22.970585</v>
      </c>
      <c r="I2440" s="73">
        <v>509400</v>
      </c>
    </row>
    <row r="2441" spans="1:9" x14ac:dyDescent="0.3">
      <c r="A2441" s="72" t="str">
        <f t="shared" si="85"/>
        <v>2002</v>
      </c>
      <c r="B2441" s="72" t="str">
        <f t="shared" si="86"/>
        <v>May</v>
      </c>
      <c r="C2441" s="74">
        <v>37399</v>
      </c>
      <c r="D2441" s="47">
        <v>26.493334000000001</v>
      </c>
      <c r="E2441" s="47">
        <v>26.813334000000001</v>
      </c>
      <c r="F2441" s="47">
        <v>26.493334000000001</v>
      </c>
      <c r="G2441" s="47">
        <v>26.766666000000001</v>
      </c>
      <c r="H2441" s="73">
        <v>23.219256999999999</v>
      </c>
      <c r="I2441" s="73">
        <v>259900</v>
      </c>
    </row>
    <row r="2442" spans="1:9" x14ac:dyDescent="0.3">
      <c r="A2442" s="72" t="str">
        <f t="shared" si="85"/>
        <v>2002</v>
      </c>
      <c r="B2442" s="72" t="str">
        <f t="shared" si="86"/>
        <v>May</v>
      </c>
      <c r="C2442" s="74">
        <v>37400</v>
      </c>
      <c r="D2442" s="47">
        <v>26.673334000000001</v>
      </c>
      <c r="E2442" s="47">
        <v>27.006665999999999</v>
      </c>
      <c r="F2442" s="47">
        <v>26.506665999999999</v>
      </c>
      <c r="G2442" s="47">
        <v>26.513334</v>
      </c>
      <c r="H2442" s="73">
        <v>22.999495</v>
      </c>
      <c r="I2442" s="73">
        <v>261400</v>
      </c>
    </row>
    <row r="2443" spans="1:9" x14ac:dyDescent="0.3">
      <c r="A2443" s="72" t="str">
        <f t="shared" si="85"/>
        <v>2002</v>
      </c>
      <c r="B2443" s="72" t="str">
        <f t="shared" si="86"/>
        <v>May</v>
      </c>
      <c r="C2443" s="74">
        <v>37404</v>
      </c>
      <c r="D2443" s="47">
        <v>26.573333999999999</v>
      </c>
      <c r="E2443" s="47">
        <v>26.706666999999999</v>
      </c>
      <c r="F2443" s="47">
        <v>25.806667000000001</v>
      </c>
      <c r="G2443" s="47">
        <v>26.006665999999999</v>
      </c>
      <c r="H2443" s="73">
        <v>22.559982000000002</v>
      </c>
      <c r="I2443" s="73">
        <v>568900</v>
      </c>
    </row>
    <row r="2444" spans="1:9" x14ac:dyDescent="0.3">
      <c r="A2444" s="72" t="str">
        <f t="shared" si="85"/>
        <v>2002</v>
      </c>
      <c r="B2444" s="72" t="str">
        <f t="shared" si="86"/>
        <v>May</v>
      </c>
      <c r="C2444" s="74">
        <v>37405</v>
      </c>
      <c r="D2444" s="47">
        <v>25.959999</v>
      </c>
      <c r="E2444" s="47">
        <v>25.959999</v>
      </c>
      <c r="F2444" s="47">
        <v>25.366667</v>
      </c>
      <c r="G2444" s="47">
        <v>25.453333000000001</v>
      </c>
      <c r="H2444" s="73">
        <v>22.079979000000002</v>
      </c>
      <c r="I2444" s="73">
        <v>1040100</v>
      </c>
    </row>
    <row r="2445" spans="1:9" x14ac:dyDescent="0.3">
      <c r="A2445" s="72" t="str">
        <f t="shared" si="85"/>
        <v>2002</v>
      </c>
      <c r="B2445" s="72" t="str">
        <f t="shared" si="86"/>
        <v>May</v>
      </c>
      <c r="C2445" s="74">
        <v>37406</v>
      </c>
      <c r="D2445" s="47">
        <v>25.433332</v>
      </c>
      <c r="E2445" s="47">
        <v>25.559999000000001</v>
      </c>
      <c r="F2445" s="47">
        <v>24.98</v>
      </c>
      <c r="G2445" s="47">
        <v>25.440000999999999</v>
      </c>
      <c r="H2445" s="73">
        <v>22.068417</v>
      </c>
      <c r="I2445" s="73">
        <v>1024500</v>
      </c>
    </row>
    <row r="2446" spans="1:9" x14ac:dyDescent="0.3">
      <c r="A2446" s="72" t="str">
        <f t="shared" si="85"/>
        <v>2002</v>
      </c>
      <c r="B2446" s="72" t="str">
        <f t="shared" si="86"/>
        <v>May</v>
      </c>
      <c r="C2446" s="74">
        <v>37407</v>
      </c>
      <c r="D2446" s="47">
        <v>25.333334000000001</v>
      </c>
      <c r="E2446" s="47">
        <v>25.733333999999999</v>
      </c>
      <c r="F2446" s="47">
        <v>25.146667000000001</v>
      </c>
      <c r="G2446" s="47">
        <v>25.446667000000001</v>
      </c>
      <c r="H2446" s="73">
        <v>22.074197999999999</v>
      </c>
      <c r="I2446" s="73">
        <v>653400</v>
      </c>
    </row>
    <row r="2447" spans="1:9" x14ac:dyDescent="0.3">
      <c r="A2447" s="72" t="str">
        <f t="shared" si="85"/>
        <v>2002</v>
      </c>
      <c r="B2447" s="72" t="str">
        <f t="shared" si="86"/>
        <v>Jun</v>
      </c>
      <c r="C2447" s="74">
        <v>37410</v>
      </c>
      <c r="D2447" s="47">
        <v>25.5</v>
      </c>
      <c r="E2447" s="47">
        <v>25.706666999999999</v>
      </c>
      <c r="F2447" s="47">
        <v>25.1</v>
      </c>
      <c r="G2447" s="47">
        <v>25.113333000000001</v>
      </c>
      <c r="H2447" s="73">
        <v>21.785042000000001</v>
      </c>
      <c r="I2447" s="73">
        <v>474100</v>
      </c>
    </row>
    <row r="2448" spans="1:9" x14ac:dyDescent="0.3">
      <c r="A2448" s="72" t="str">
        <f t="shared" si="85"/>
        <v>2002</v>
      </c>
      <c r="B2448" s="72" t="str">
        <f t="shared" si="86"/>
        <v>Jun</v>
      </c>
      <c r="C2448" s="74">
        <v>37411</v>
      </c>
      <c r="D2448" s="47">
        <v>25.200001</v>
      </c>
      <c r="E2448" s="47">
        <v>25.58</v>
      </c>
      <c r="F2448" s="47">
        <v>24.620000999999998</v>
      </c>
      <c r="G2448" s="47">
        <v>25.013334</v>
      </c>
      <c r="H2448" s="73">
        <v>21.698294000000001</v>
      </c>
      <c r="I2448" s="73">
        <v>658800</v>
      </c>
    </row>
    <row r="2449" spans="1:9" x14ac:dyDescent="0.3">
      <c r="A2449" s="72" t="str">
        <f t="shared" si="85"/>
        <v>2002</v>
      </c>
      <c r="B2449" s="72" t="str">
        <f t="shared" si="86"/>
        <v>Jun</v>
      </c>
      <c r="C2449" s="74">
        <v>37412</v>
      </c>
      <c r="D2449" s="47">
        <v>25.066668</v>
      </c>
      <c r="E2449" s="47">
        <v>25.733333999999999</v>
      </c>
      <c r="F2449" s="47">
        <v>25.059999000000001</v>
      </c>
      <c r="G2449" s="47">
        <v>25.666665999999999</v>
      </c>
      <c r="H2449" s="73">
        <v>22.265045000000001</v>
      </c>
      <c r="I2449" s="73">
        <v>358600</v>
      </c>
    </row>
    <row r="2450" spans="1:9" x14ac:dyDescent="0.3">
      <c r="A2450" s="72" t="str">
        <f t="shared" si="85"/>
        <v>2002</v>
      </c>
      <c r="B2450" s="72" t="str">
        <f t="shared" si="86"/>
        <v>Jun</v>
      </c>
      <c r="C2450" s="74">
        <v>37413</v>
      </c>
      <c r="D2450" s="47">
        <v>25.653334000000001</v>
      </c>
      <c r="E2450" s="47">
        <v>25.726666999999999</v>
      </c>
      <c r="F2450" s="47">
        <v>25.18</v>
      </c>
      <c r="G2450" s="47">
        <v>25.253333999999999</v>
      </c>
      <c r="H2450" s="73">
        <v>21.906486999999998</v>
      </c>
      <c r="I2450" s="73">
        <v>342300</v>
      </c>
    </row>
    <row r="2451" spans="1:9" x14ac:dyDescent="0.3">
      <c r="A2451" s="72" t="str">
        <f t="shared" si="85"/>
        <v>2002</v>
      </c>
      <c r="B2451" s="72" t="str">
        <f t="shared" si="86"/>
        <v>Jun</v>
      </c>
      <c r="C2451" s="74">
        <v>37414</v>
      </c>
      <c r="D2451" s="47">
        <v>24.68</v>
      </c>
      <c r="E2451" s="47">
        <v>26.106667000000002</v>
      </c>
      <c r="F2451" s="47">
        <v>24.666665999999999</v>
      </c>
      <c r="G2451" s="47">
        <v>25.826665999999999</v>
      </c>
      <c r="H2451" s="73">
        <v>22.403831</v>
      </c>
      <c r="I2451" s="73">
        <v>688200</v>
      </c>
    </row>
    <row r="2452" spans="1:9" x14ac:dyDescent="0.3">
      <c r="A2452" s="72" t="str">
        <f t="shared" si="85"/>
        <v>2002</v>
      </c>
      <c r="B2452" s="72" t="str">
        <f t="shared" si="86"/>
        <v>Jun</v>
      </c>
      <c r="C2452" s="74">
        <v>37417</v>
      </c>
      <c r="D2452" s="47">
        <v>25.986666</v>
      </c>
      <c r="E2452" s="47">
        <v>26.200001</v>
      </c>
      <c r="F2452" s="47">
        <v>25.793333000000001</v>
      </c>
      <c r="G2452" s="47">
        <v>25.826665999999999</v>
      </c>
      <c r="H2452" s="73">
        <v>22.403831</v>
      </c>
      <c r="I2452" s="73">
        <v>332100</v>
      </c>
    </row>
    <row r="2453" spans="1:9" x14ac:dyDescent="0.3">
      <c r="A2453" s="72" t="str">
        <f t="shared" si="85"/>
        <v>2002</v>
      </c>
      <c r="B2453" s="72" t="str">
        <f t="shared" si="86"/>
        <v>Jun</v>
      </c>
      <c r="C2453" s="74">
        <v>37418</v>
      </c>
      <c r="D2453" s="47">
        <v>25.866667</v>
      </c>
      <c r="E2453" s="47">
        <v>26.306667000000001</v>
      </c>
      <c r="F2453" s="47">
        <v>25.24</v>
      </c>
      <c r="G2453" s="47">
        <v>25.24</v>
      </c>
      <c r="H2453" s="73">
        <v>21.894917</v>
      </c>
      <c r="I2453" s="73">
        <v>530500</v>
      </c>
    </row>
    <row r="2454" spans="1:9" x14ac:dyDescent="0.3">
      <c r="A2454" s="72" t="str">
        <f t="shared" si="85"/>
        <v>2002</v>
      </c>
      <c r="B2454" s="72" t="str">
        <f t="shared" si="86"/>
        <v>Jun</v>
      </c>
      <c r="C2454" s="74">
        <v>37419</v>
      </c>
      <c r="D2454" s="47">
        <v>25.200001</v>
      </c>
      <c r="E2454" s="47">
        <v>25.526667</v>
      </c>
      <c r="F2454" s="47">
        <v>24.700001</v>
      </c>
      <c r="G2454" s="47">
        <v>25.086666000000001</v>
      </c>
      <c r="H2454" s="73">
        <v>21.761913</v>
      </c>
      <c r="I2454" s="73">
        <v>716400</v>
      </c>
    </row>
    <row r="2455" spans="1:9" x14ac:dyDescent="0.3">
      <c r="A2455" s="72" t="str">
        <f t="shared" si="85"/>
        <v>2002</v>
      </c>
      <c r="B2455" s="72" t="str">
        <f t="shared" si="86"/>
        <v>Jun</v>
      </c>
      <c r="C2455" s="74">
        <v>37420</v>
      </c>
      <c r="D2455" s="47">
        <v>24.906666000000001</v>
      </c>
      <c r="E2455" s="47">
        <v>25.24</v>
      </c>
      <c r="F2455" s="47">
        <v>24.780000999999999</v>
      </c>
      <c r="G2455" s="47">
        <v>24.786667000000001</v>
      </c>
      <c r="H2455" s="73">
        <v>21.501673</v>
      </c>
      <c r="I2455" s="73">
        <v>401100</v>
      </c>
    </row>
    <row r="2456" spans="1:9" x14ac:dyDescent="0.3">
      <c r="A2456" s="72" t="str">
        <f t="shared" si="85"/>
        <v>2002</v>
      </c>
      <c r="B2456" s="72" t="str">
        <f t="shared" si="86"/>
        <v>Jun</v>
      </c>
      <c r="C2456" s="74">
        <v>37421</v>
      </c>
      <c r="D2456" s="47">
        <v>24.533332999999999</v>
      </c>
      <c r="E2456" s="47">
        <v>24.666665999999999</v>
      </c>
      <c r="F2456" s="47">
        <v>23.973333</v>
      </c>
      <c r="G2456" s="47">
        <v>24.5</v>
      </c>
      <c r="H2456" s="73">
        <v>21.252988999999999</v>
      </c>
      <c r="I2456" s="73">
        <v>536500</v>
      </c>
    </row>
    <row r="2457" spans="1:9" x14ac:dyDescent="0.3">
      <c r="A2457" s="72" t="str">
        <f t="shared" si="85"/>
        <v>2002</v>
      </c>
      <c r="B2457" s="72" t="str">
        <f t="shared" si="86"/>
        <v>Jun</v>
      </c>
      <c r="C2457" s="74">
        <v>37424</v>
      </c>
      <c r="D2457" s="47">
        <v>24.493334000000001</v>
      </c>
      <c r="E2457" s="47">
        <v>25.213332999999999</v>
      </c>
      <c r="F2457" s="47">
        <v>24.4</v>
      </c>
      <c r="G2457" s="47">
        <v>25.113333000000001</v>
      </c>
      <c r="H2457" s="73">
        <v>21.785042000000001</v>
      </c>
      <c r="I2457" s="73">
        <v>610200</v>
      </c>
    </row>
    <row r="2458" spans="1:9" x14ac:dyDescent="0.3">
      <c r="A2458" s="72" t="str">
        <f t="shared" si="85"/>
        <v>2002</v>
      </c>
      <c r="B2458" s="72" t="str">
        <f t="shared" si="86"/>
        <v>Jun</v>
      </c>
      <c r="C2458" s="74">
        <v>37425</v>
      </c>
      <c r="D2458" s="47">
        <v>25.113333000000001</v>
      </c>
      <c r="E2458" s="47">
        <v>25.666665999999999</v>
      </c>
      <c r="F2458" s="47">
        <v>24.853332999999999</v>
      </c>
      <c r="G2458" s="47">
        <v>25.219999000000001</v>
      </c>
      <c r="H2458" s="73">
        <v>21.877575</v>
      </c>
      <c r="I2458" s="73">
        <v>813000</v>
      </c>
    </row>
    <row r="2459" spans="1:9" x14ac:dyDescent="0.3">
      <c r="A2459" s="72" t="str">
        <f t="shared" si="85"/>
        <v>2002</v>
      </c>
      <c r="B2459" s="72" t="str">
        <f t="shared" si="86"/>
        <v>Jun</v>
      </c>
      <c r="C2459" s="74">
        <v>37426</v>
      </c>
      <c r="D2459" s="47">
        <v>25.219999000000001</v>
      </c>
      <c r="E2459" s="47">
        <v>25.459999</v>
      </c>
      <c r="F2459" s="47">
        <v>24.966667000000001</v>
      </c>
      <c r="G2459" s="47">
        <v>25.086666000000001</v>
      </c>
      <c r="H2459" s="73">
        <v>21.761913</v>
      </c>
      <c r="I2459" s="73">
        <v>710700</v>
      </c>
    </row>
    <row r="2460" spans="1:9" x14ac:dyDescent="0.3">
      <c r="A2460" s="72" t="str">
        <f t="shared" si="85"/>
        <v>2002</v>
      </c>
      <c r="B2460" s="72" t="str">
        <f t="shared" si="86"/>
        <v>Jun</v>
      </c>
      <c r="C2460" s="74">
        <v>37427</v>
      </c>
      <c r="D2460" s="47">
        <v>25.1</v>
      </c>
      <c r="E2460" s="47">
        <v>25.166665999999999</v>
      </c>
      <c r="F2460" s="47">
        <v>24.613333000000001</v>
      </c>
      <c r="G2460" s="47">
        <v>24.700001</v>
      </c>
      <c r="H2460" s="73">
        <v>21.426485</v>
      </c>
      <c r="I2460" s="73">
        <v>783100</v>
      </c>
    </row>
    <row r="2461" spans="1:9" x14ac:dyDescent="0.3">
      <c r="A2461" s="72" t="str">
        <f t="shared" si="85"/>
        <v>2002</v>
      </c>
      <c r="B2461" s="72" t="str">
        <f t="shared" si="86"/>
        <v>Jun</v>
      </c>
      <c r="C2461" s="74">
        <v>37428</v>
      </c>
      <c r="D2461" s="47">
        <v>25.033332999999999</v>
      </c>
      <c r="E2461" s="47">
        <v>25.033332999999999</v>
      </c>
      <c r="F2461" s="47">
        <v>24.666665999999999</v>
      </c>
      <c r="G2461" s="47">
        <v>24.773333000000001</v>
      </c>
      <c r="H2461" s="73">
        <v>21.490106999999998</v>
      </c>
      <c r="I2461" s="73">
        <v>1189600</v>
      </c>
    </row>
    <row r="2462" spans="1:9" x14ac:dyDescent="0.3">
      <c r="A2462" s="72" t="str">
        <f t="shared" si="85"/>
        <v>2002</v>
      </c>
      <c r="B2462" s="72" t="str">
        <f t="shared" si="86"/>
        <v>Jun</v>
      </c>
      <c r="C2462" s="74">
        <v>37431</v>
      </c>
      <c r="D2462" s="47">
        <v>24.766666000000001</v>
      </c>
      <c r="E2462" s="47">
        <v>24.813334000000001</v>
      </c>
      <c r="F2462" s="47">
        <v>24.033332999999999</v>
      </c>
      <c r="G2462" s="47">
        <v>24.273333000000001</v>
      </c>
      <c r="H2462" s="73">
        <v>21.056366000000001</v>
      </c>
      <c r="I2462" s="73">
        <v>929500</v>
      </c>
    </row>
    <row r="2463" spans="1:9" x14ac:dyDescent="0.3">
      <c r="A2463" s="72" t="str">
        <f t="shared" si="85"/>
        <v>2002</v>
      </c>
      <c r="B2463" s="72" t="str">
        <f t="shared" si="86"/>
        <v>Jun</v>
      </c>
      <c r="C2463" s="74">
        <v>37432</v>
      </c>
      <c r="D2463" s="47">
        <v>24.133333</v>
      </c>
      <c r="E2463" s="47">
        <v>24.526667</v>
      </c>
      <c r="F2463" s="47">
        <v>23.166665999999999</v>
      </c>
      <c r="G2463" s="47">
        <v>23.473333</v>
      </c>
      <c r="H2463" s="73">
        <v>20.362392</v>
      </c>
      <c r="I2463" s="73">
        <v>1058200</v>
      </c>
    </row>
    <row r="2464" spans="1:9" x14ac:dyDescent="0.3">
      <c r="A2464" s="72" t="str">
        <f t="shared" si="85"/>
        <v>2002</v>
      </c>
      <c r="B2464" s="72" t="str">
        <f t="shared" si="86"/>
        <v>Jun</v>
      </c>
      <c r="C2464" s="74">
        <v>37433</v>
      </c>
      <c r="D2464" s="47">
        <v>23</v>
      </c>
      <c r="E2464" s="47">
        <v>24.200001</v>
      </c>
      <c r="F2464" s="47">
        <v>22.92</v>
      </c>
      <c r="G2464" s="47">
        <v>24.139999</v>
      </c>
      <c r="H2464" s="73">
        <v>20.940705999999999</v>
      </c>
      <c r="I2464" s="73">
        <v>940200</v>
      </c>
    </row>
    <row r="2465" spans="1:9" x14ac:dyDescent="0.3">
      <c r="A2465" s="72" t="str">
        <f t="shared" si="85"/>
        <v>2002</v>
      </c>
      <c r="B2465" s="72" t="str">
        <f t="shared" si="86"/>
        <v>Jun</v>
      </c>
      <c r="C2465" s="74">
        <v>37434</v>
      </c>
      <c r="D2465" s="47">
        <v>24.133333</v>
      </c>
      <c r="E2465" s="47">
        <v>24.4</v>
      </c>
      <c r="F2465" s="47">
        <v>23.48</v>
      </c>
      <c r="G2465" s="47">
        <v>24.333334000000001</v>
      </c>
      <c r="H2465" s="73">
        <v>21.108414</v>
      </c>
      <c r="I2465" s="73">
        <v>720700</v>
      </c>
    </row>
    <row r="2466" spans="1:9" x14ac:dyDescent="0.3">
      <c r="A2466" s="72" t="str">
        <f t="shared" si="85"/>
        <v>2002</v>
      </c>
      <c r="B2466" s="72" t="str">
        <f t="shared" si="86"/>
        <v>Jun</v>
      </c>
      <c r="C2466" s="74">
        <v>37435</v>
      </c>
      <c r="D2466" s="47">
        <v>24.4</v>
      </c>
      <c r="E2466" s="47">
        <v>24.706666999999999</v>
      </c>
      <c r="F2466" s="47">
        <v>23.406666000000001</v>
      </c>
      <c r="G2466" s="47">
        <v>23.653334000000001</v>
      </c>
      <c r="H2466" s="73">
        <v>20.518533999999999</v>
      </c>
      <c r="I2466" s="73">
        <v>1949200</v>
      </c>
    </row>
    <row r="2467" spans="1:9" x14ac:dyDescent="0.3">
      <c r="A2467" s="72" t="str">
        <f t="shared" si="85"/>
        <v>2002</v>
      </c>
      <c r="B2467" s="72" t="str">
        <f t="shared" si="86"/>
        <v>Jul</v>
      </c>
      <c r="C2467" s="74">
        <v>37438</v>
      </c>
      <c r="D2467" s="47">
        <v>23.533332999999999</v>
      </c>
      <c r="E2467" s="47">
        <v>23.926666000000001</v>
      </c>
      <c r="F2467" s="47">
        <v>23.040001</v>
      </c>
      <c r="G2467" s="47">
        <v>23.16</v>
      </c>
      <c r="H2467" s="73">
        <v>20.090584</v>
      </c>
      <c r="I2467" s="73">
        <v>679800</v>
      </c>
    </row>
    <row r="2468" spans="1:9" x14ac:dyDescent="0.3">
      <c r="A2468" s="72" t="str">
        <f t="shared" si="85"/>
        <v>2002</v>
      </c>
      <c r="B2468" s="72" t="str">
        <f t="shared" si="86"/>
        <v>Jul</v>
      </c>
      <c r="C2468" s="74">
        <v>37439</v>
      </c>
      <c r="D2468" s="47">
        <v>23.033332999999999</v>
      </c>
      <c r="E2468" s="47">
        <v>23.233333999999999</v>
      </c>
      <c r="F2468" s="47">
        <v>22.193332999999999</v>
      </c>
      <c r="G2468" s="47">
        <v>22.226666999999999</v>
      </c>
      <c r="H2468" s="73">
        <v>19.280949</v>
      </c>
      <c r="I2468" s="73">
        <v>696600</v>
      </c>
    </row>
    <row r="2469" spans="1:9" x14ac:dyDescent="0.3">
      <c r="A2469" s="72" t="str">
        <f t="shared" si="85"/>
        <v>2002</v>
      </c>
      <c r="B2469" s="72" t="str">
        <f t="shared" si="86"/>
        <v>Jul</v>
      </c>
      <c r="C2469" s="74">
        <v>37440</v>
      </c>
      <c r="D2469" s="47">
        <v>22.08</v>
      </c>
      <c r="E2469" s="47">
        <v>22.573333999999999</v>
      </c>
      <c r="F2469" s="47">
        <v>21.34</v>
      </c>
      <c r="G2469" s="47">
        <v>21.626667000000001</v>
      </c>
      <c r="H2469" s="73">
        <v>18.760463999999999</v>
      </c>
      <c r="I2469" s="73">
        <v>960900</v>
      </c>
    </row>
    <row r="2470" spans="1:9" x14ac:dyDescent="0.3">
      <c r="A2470" s="72" t="str">
        <f t="shared" si="85"/>
        <v>2002</v>
      </c>
      <c r="B2470" s="72" t="str">
        <f t="shared" si="86"/>
        <v>Jul</v>
      </c>
      <c r="C2470" s="74">
        <v>37442</v>
      </c>
      <c r="D2470" s="47">
        <v>21.766666000000001</v>
      </c>
      <c r="E2470" s="47">
        <v>22.933332</v>
      </c>
      <c r="F2470" s="47">
        <v>21.766666000000001</v>
      </c>
      <c r="G2470" s="47">
        <v>22.933332</v>
      </c>
      <c r="H2470" s="73">
        <v>19.893961000000001</v>
      </c>
      <c r="I2470" s="73">
        <v>358300</v>
      </c>
    </row>
    <row r="2471" spans="1:9" x14ac:dyDescent="0.3">
      <c r="A2471" s="72" t="str">
        <f t="shared" si="85"/>
        <v>2002</v>
      </c>
      <c r="B2471" s="72" t="str">
        <f t="shared" si="86"/>
        <v>Jul</v>
      </c>
      <c r="C2471" s="74">
        <v>37445</v>
      </c>
      <c r="D2471" s="47">
        <v>22.933332</v>
      </c>
      <c r="E2471" s="47">
        <v>22.986666</v>
      </c>
      <c r="F2471" s="47">
        <v>22.626667000000001</v>
      </c>
      <c r="G2471" s="47">
        <v>22.666665999999999</v>
      </c>
      <c r="H2471" s="73">
        <v>19.662638000000001</v>
      </c>
      <c r="I2471" s="73">
        <v>519900</v>
      </c>
    </row>
    <row r="2472" spans="1:9" x14ac:dyDescent="0.3">
      <c r="A2472" s="72" t="str">
        <f t="shared" si="85"/>
        <v>2002</v>
      </c>
      <c r="B2472" s="72" t="str">
        <f t="shared" si="86"/>
        <v>Jul</v>
      </c>
      <c r="C2472" s="74">
        <v>37446</v>
      </c>
      <c r="D2472" s="47">
        <v>22.673334000000001</v>
      </c>
      <c r="E2472" s="47">
        <v>22.986666</v>
      </c>
      <c r="F2472" s="47">
        <v>21.860001</v>
      </c>
      <c r="G2472" s="47">
        <v>21.860001</v>
      </c>
      <c r="H2472" s="73">
        <v>18.962872999999998</v>
      </c>
      <c r="I2472" s="73">
        <v>603900</v>
      </c>
    </row>
    <row r="2473" spans="1:9" x14ac:dyDescent="0.3">
      <c r="A2473" s="72" t="str">
        <f t="shared" si="85"/>
        <v>2002</v>
      </c>
      <c r="B2473" s="72" t="str">
        <f t="shared" si="86"/>
        <v>Jul</v>
      </c>
      <c r="C2473" s="74">
        <v>37447</v>
      </c>
      <c r="D2473" s="47">
        <v>21.873332999999999</v>
      </c>
      <c r="E2473" s="47">
        <v>22.293333000000001</v>
      </c>
      <c r="F2473" s="47">
        <v>21.559999000000001</v>
      </c>
      <c r="G2473" s="47">
        <v>21.613333000000001</v>
      </c>
      <c r="H2473" s="73">
        <v>18.748901</v>
      </c>
      <c r="I2473" s="73">
        <v>450100</v>
      </c>
    </row>
    <row r="2474" spans="1:9" x14ac:dyDescent="0.3">
      <c r="A2474" s="72" t="str">
        <f t="shared" si="85"/>
        <v>2002</v>
      </c>
      <c r="B2474" s="72" t="str">
        <f t="shared" si="86"/>
        <v>Jul</v>
      </c>
      <c r="C2474" s="74">
        <v>37448</v>
      </c>
      <c r="D2474" s="47">
        <v>21.453333000000001</v>
      </c>
      <c r="E2474" s="47">
        <v>21.933332</v>
      </c>
      <c r="F2474" s="47">
        <v>21</v>
      </c>
      <c r="G2474" s="47">
        <v>21.293333000000001</v>
      </c>
      <c r="H2474" s="73">
        <v>18.471312000000001</v>
      </c>
      <c r="I2474" s="73">
        <v>585000</v>
      </c>
    </row>
    <row r="2475" spans="1:9" x14ac:dyDescent="0.3">
      <c r="A2475" s="72" t="str">
        <f t="shared" si="85"/>
        <v>2002</v>
      </c>
      <c r="B2475" s="72" t="str">
        <f t="shared" si="86"/>
        <v>Jul</v>
      </c>
      <c r="C2475" s="74">
        <v>37449</v>
      </c>
      <c r="D2475" s="47">
        <v>21.226666999999999</v>
      </c>
      <c r="E2475" s="47">
        <v>21.573333999999999</v>
      </c>
      <c r="F2475" s="47">
        <v>21.106667000000002</v>
      </c>
      <c r="G2475" s="47">
        <v>21.313334000000001</v>
      </c>
      <c r="H2475" s="73">
        <v>18.488662999999999</v>
      </c>
      <c r="I2475" s="73">
        <v>811000</v>
      </c>
    </row>
    <row r="2476" spans="1:9" x14ac:dyDescent="0.3">
      <c r="A2476" s="72" t="str">
        <f t="shared" si="85"/>
        <v>2002</v>
      </c>
      <c r="B2476" s="72" t="str">
        <f t="shared" si="86"/>
        <v>Jul</v>
      </c>
      <c r="C2476" s="74">
        <v>37452</v>
      </c>
      <c r="D2476" s="47">
        <v>21.233333999999999</v>
      </c>
      <c r="E2476" s="47">
        <v>21.433332</v>
      </c>
      <c r="F2476" s="47">
        <v>20.100000000000001</v>
      </c>
      <c r="G2476" s="47">
        <v>21.293333000000001</v>
      </c>
      <c r="H2476" s="73">
        <v>18.471312000000001</v>
      </c>
      <c r="I2476" s="73">
        <v>1422600</v>
      </c>
    </row>
    <row r="2477" spans="1:9" x14ac:dyDescent="0.3">
      <c r="A2477" s="72" t="str">
        <f t="shared" si="85"/>
        <v>2002</v>
      </c>
      <c r="B2477" s="72" t="str">
        <f t="shared" si="86"/>
        <v>Jul</v>
      </c>
      <c r="C2477" s="74">
        <v>37453</v>
      </c>
      <c r="D2477" s="47">
        <v>21.200001</v>
      </c>
      <c r="E2477" s="47">
        <v>21.700001</v>
      </c>
      <c r="F2477" s="47">
        <v>20.926666000000001</v>
      </c>
      <c r="G2477" s="47">
        <v>21.1</v>
      </c>
      <c r="H2477" s="73">
        <v>18.303595999999999</v>
      </c>
      <c r="I2477" s="73">
        <v>1187700</v>
      </c>
    </row>
    <row r="2478" spans="1:9" x14ac:dyDescent="0.3">
      <c r="A2478" s="72" t="str">
        <f t="shared" si="85"/>
        <v>2002</v>
      </c>
      <c r="B2478" s="72" t="str">
        <f t="shared" si="86"/>
        <v>Jul</v>
      </c>
      <c r="C2478" s="74">
        <v>37454</v>
      </c>
      <c r="D2478" s="47">
        <v>21.133333</v>
      </c>
      <c r="E2478" s="47">
        <v>21.826665999999999</v>
      </c>
      <c r="F2478" s="47">
        <v>21.1</v>
      </c>
      <c r="G2478" s="47">
        <v>21.5</v>
      </c>
      <c r="H2478" s="73">
        <v>18.650585</v>
      </c>
      <c r="I2478" s="73">
        <v>770800</v>
      </c>
    </row>
    <row r="2479" spans="1:9" x14ac:dyDescent="0.3">
      <c r="A2479" s="72" t="str">
        <f t="shared" si="85"/>
        <v>2002</v>
      </c>
      <c r="B2479" s="72" t="str">
        <f t="shared" si="86"/>
        <v>Jul</v>
      </c>
      <c r="C2479" s="74">
        <v>37455</v>
      </c>
      <c r="D2479" s="47">
        <v>21.793333000000001</v>
      </c>
      <c r="E2479" s="47">
        <v>22.059999000000001</v>
      </c>
      <c r="F2479" s="47">
        <v>21.24</v>
      </c>
      <c r="G2479" s="47">
        <v>21.26</v>
      </c>
      <c r="H2479" s="73">
        <v>18.442394</v>
      </c>
      <c r="I2479" s="73">
        <v>741700</v>
      </c>
    </row>
    <row r="2480" spans="1:9" x14ac:dyDescent="0.3">
      <c r="A2480" s="72" t="str">
        <f t="shared" si="85"/>
        <v>2002</v>
      </c>
      <c r="B2480" s="72" t="str">
        <f t="shared" si="86"/>
        <v>Jul</v>
      </c>
      <c r="C2480" s="74">
        <v>37456</v>
      </c>
      <c r="D2480" s="47">
        <v>21.493334000000001</v>
      </c>
      <c r="E2480" s="47">
        <v>21.6</v>
      </c>
      <c r="F2480" s="47">
        <v>20.219999000000001</v>
      </c>
      <c r="G2480" s="47">
        <v>20.566668</v>
      </c>
      <c r="H2480" s="73">
        <v>17.840948000000001</v>
      </c>
      <c r="I2480" s="73">
        <v>1738000</v>
      </c>
    </row>
    <row r="2481" spans="1:9" x14ac:dyDescent="0.3">
      <c r="A2481" s="72" t="str">
        <f t="shared" si="85"/>
        <v>2002</v>
      </c>
      <c r="B2481" s="72" t="str">
        <f t="shared" si="86"/>
        <v>Jul</v>
      </c>
      <c r="C2481" s="74">
        <v>37459</v>
      </c>
      <c r="D2481" s="47">
        <v>20.459999</v>
      </c>
      <c r="E2481" s="47">
        <v>20.633333</v>
      </c>
      <c r="F2481" s="47">
        <v>19.333334000000001</v>
      </c>
      <c r="G2481" s="47">
        <v>19.813334000000001</v>
      </c>
      <c r="H2481" s="73">
        <v>17.187460000000002</v>
      </c>
      <c r="I2481" s="73">
        <v>1382400</v>
      </c>
    </row>
    <row r="2482" spans="1:9" x14ac:dyDescent="0.3">
      <c r="A2482" s="72" t="str">
        <f t="shared" si="85"/>
        <v>2002</v>
      </c>
      <c r="B2482" s="72" t="str">
        <f t="shared" si="86"/>
        <v>Jul</v>
      </c>
      <c r="C2482" s="74">
        <v>37460</v>
      </c>
      <c r="D2482" s="47">
        <v>19.700001</v>
      </c>
      <c r="E2482" s="47">
        <v>20.946667000000001</v>
      </c>
      <c r="F2482" s="47">
        <v>19.653334000000001</v>
      </c>
      <c r="G2482" s="47">
        <v>20.766666000000001</v>
      </c>
      <c r="H2482" s="73">
        <v>18.014444000000001</v>
      </c>
      <c r="I2482" s="73">
        <v>1050600</v>
      </c>
    </row>
    <row r="2483" spans="1:9" x14ac:dyDescent="0.3">
      <c r="A2483" s="72" t="str">
        <f t="shared" si="85"/>
        <v>2002</v>
      </c>
      <c r="B2483" s="72" t="str">
        <f t="shared" si="86"/>
        <v>Jul</v>
      </c>
      <c r="C2483" s="74">
        <v>37461</v>
      </c>
      <c r="D2483" s="47">
        <v>20.426666000000001</v>
      </c>
      <c r="E2483" s="47">
        <v>22.993334000000001</v>
      </c>
      <c r="F2483" s="47">
        <v>20.399999999999999</v>
      </c>
      <c r="G2483" s="47">
        <v>22.846665999999999</v>
      </c>
      <c r="H2483" s="73">
        <v>19.818781000000001</v>
      </c>
      <c r="I2483" s="73">
        <v>1371300</v>
      </c>
    </row>
    <row r="2484" spans="1:9" x14ac:dyDescent="0.3">
      <c r="A2484" s="72" t="str">
        <f t="shared" si="85"/>
        <v>2002</v>
      </c>
      <c r="B2484" s="72" t="str">
        <f t="shared" si="86"/>
        <v>Jul</v>
      </c>
      <c r="C2484" s="74">
        <v>37462</v>
      </c>
      <c r="D2484" s="47">
        <v>22.98</v>
      </c>
      <c r="E2484" s="47">
        <v>23.860001</v>
      </c>
      <c r="F2484" s="47">
        <v>21.706666999999999</v>
      </c>
      <c r="G2484" s="47">
        <v>22.346665999999999</v>
      </c>
      <c r="H2484" s="73">
        <v>19.385035999999999</v>
      </c>
      <c r="I2484" s="73">
        <v>1831500</v>
      </c>
    </row>
    <row r="2485" spans="1:9" x14ac:dyDescent="0.3">
      <c r="A2485" s="72" t="str">
        <f t="shared" si="85"/>
        <v>2002</v>
      </c>
      <c r="B2485" s="72" t="str">
        <f t="shared" si="86"/>
        <v>Jul</v>
      </c>
      <c r="C2485" s="74">
        <v>37463</v>
      </c>
      <c r="D2485" s="47">
        <v>22.4</v>
      </c>
      <c r="E2485" s="47">
        <v>23.013334</v>
      </c>
      <c r="F2485" s="47">
        <v>22.333334000000001</v>
      </c>
      <c r="G2485" s="47">
        <v>22.966667000000001</v>
      </c>
      <c r="H2485" s="73">
        <v>19.922867</v>
      </c>
      <c r="I2485" s="73">
        <v>745300</v>
      </c>
    </row>
    <row r="2486" spans="1:9" x14ac:dyDescent="0.3">
      <c r="A2486" s="72" t="str">
        <f t="shared" si="85"/>
        <v>2002</v>
      </c>
      <c r="B2486" s="72" t="str">
        <f t="shared" si="86"/>
        <v>Jul</v>
      </c>
      <c r="C2486" s="74">
        <v>37466</v>
      </c>
      <c r="D2486" s="47">
        <v>23</v>
      </c>
      <c r="E2486" s="47">
        <v>24.4</v>
      </c>
      <c r="F2486" s="47">
        <v>22.966667000000001</v>
      </c>
      <c r="G2486" s="47">
        <v>24.213332999999999</v>
      </c>
      <c r="H2486" s="73">
        <v>21.004314000000001</v>
      </c>
      <c r="I2486" s="73">
        <v>1078200</v>
      </c>
    </row>
    <row r="2487" spans="1:9" x14ac:dyDescent="0.3">
      <c r="A2487" s="72" t="str">
        <f t="shared" si="85"/>
        <v>2002</v>
      </c>
      <c r="B2487" s="72" t="str">
        <f t="shared" si="86"/>
        <v>Jul</v>
      </c>
      <c r="C2487" s="74">
        <v>37467</v>
      </c>
      <c r="D2487" s="47">
        <v>24.299999</v>
      </c>
      <c r="E2487" s="47">
        <v>24.299999</v>
      </c>
      <c r="F2487" s="47">
        <v>23.559999000000001</v>
      </c>
      <c r="G2487" s="47">
        <v>23.84</v>
      </c>
      <c r="H2487" s="73">
        <v>20.680464000000001</v>
      </c>
      <c r="I2487" s="73">
        <v>974700</v>
      </c>
    </row>
    <row r="2488" spans="1:9" x14ac:dyDescent="0.3">
      <c r="A2488" s="72" t="str">
        <f t="shared" si="85"/>
        <v>2002</v>
      </c>
      <c r="B2488" s="72" t="str">
        <f t="shared" si="86"/>
        <v>Jul</v>
      </c>
      <c r="C2488" s="74">
        <v>37468</v>
      </c>
      <c r="D2488" s="47">
        <v>23.933332</v>
      </c>
      <c r="E2488" s="47">
        <v>24.233333999999999</v>
      </c>
      <c r="F2488" s="47">
        <v>23.493334000000001</v>
      </c>
      <c r="G2488" s="47">
        <v>24.16</v>
      </c>
      <c r="H2488" s="73">
        <v>20.958054000000001</v>
      </c>
      <c r="I2488" s="73">
        <v>853600</v>
      </c>
    </row>
    <row r="2489" spans="1:9" x14ac:dyDescent="0.3">
      <c r="A2489" s="72" t="str">
        <f t="shared" si="85"/>
        <v>2002</v>
      </c>
      <c r="B2489" s="72" t="str">
        <f t="shared" si="86"/>
        <v>Aug</v>
      </c>
      <c r="C2489" s="74">
        <v>37469</v>
      </c>
      <c r="D2489" s="47">
        <v>24.299999</v>
      </c>
      <c r="E2489" s="47">
        <v>24.333334000000001</v>
      </c>
      <c r="F2489" s="47">
        <v>22.413333999999999</v>
      </c>
      <c r="G2489" s="47">
        <v>22.426666000000001</v>
      </c>
      <c r="H2489" s="73">
        <v>19.454439000000001</v>
      </c>
      <c r="I2489" s="73">
        <v>1909200</v>
      </c>
    </row>
    <row r="2490" spans="1:9" x14ac:dyDescent="0.3">
      <c r="A2490" s="72" t="str">
        <f t="shared" si="85"/>
        <v>2002</v>
      </c>
      <c r="B2490" s="72" t="str">
        <f t="shared" si="86"/>
        <v>Aug</v>
      </c>
      <c r="C2490" s="74">
        <v>37470</v>
      </c>
      <c r="D2490" s="47">
        <v>22.406666000000001</v>
      </c>
      <c r="E2490" s="47">
        <v>22.433332</v>
      </c>
      <c r="F2490" s="47">
        <v>20.566668</v>
      </c>
      <c r="G2490" s="47">
        <v>20.673334000000001</v>
      </c>
      <c r="H2490" s="73">
        <v>17.933481</v>
      </c>
      <c r="I2490" s="73">
        <v>1521600</v>
      </c>
    </row>
    <row r="2491" spans="1:9" x14ac:dyDescent="0.3">
      <c r="A2491" s="72" t="str">
        <f t="shared" si="85"/>
        <v>2002</v>
      </c>
      <c r="B2491" s="72" t="str">
        <f t="shared" si="86"/>
        <v>Aug</v>
      </c>
      <c r="C2491" s="74">
        <v>37473</v>
      </c>
      <c r="D2491" s="47">
        <v>20.866667</v>
      </c>
      <c r="E2491" s="47">
        <v>21.166665999999999</v>
      </c>
      <c r="F2491" s="47">
        <v>18.373332999999999</v>
      </c>
      <c r="G2491" s="47">
        <v>18.799999</v>
      </c>
      <c r="H2491" s="73">
        <v>16.308416000000001</v>
      </c>
      <c r="I2491" s="73">
        <v>6669000</v>
      </c>
    </row>
    <row r="2492" spans="1:9" x14ac:dyDescent="0.3">
      <c r="A2492" s="72" t="str">
        <f t="shared" si="85"/>
        <v>2002</v>
      </c>
      <c r="B2492" s="72" t="str">
        <f t="shared" si="86"/>
        <v>Aug</v>
      </c>
      <c r="C2492" s="74">
        <v>37474</v>
      </c>
      <c r="D2492" s="47">
        <v>19.606667000000002</v>
      </c>
      <c r="E2492" s="47">
        <v>20.940000999999999</v>
      </c>
      <c r="F2492" s="47">
        <v>19.533332999999999</v>
      </c>
      <c r="G2492" s="47">
        <v>20.459999</v>
      </c>
      <c r="H2492" s="73">
        <v>17.748418999999998</v>
      </c>
      <c r="I2492" s="73">
        <v>3468400</v>
      </c>
    </row>
    <row r="2493" spans="1:9" x14ac:dyDescent="0.3">
      <c r="A2493" s="72" t="str">
        <f t="shared" si="85"/>
        <v>2002</v>
      </c>
      <c r="B2493" s="72" t="str">
        <f t="shared" si="86"/>
        <v>Aug</v>
      </c>
      <c r="C2493" s="74">
        <v>37475</v>
      </c>
      <c r="D2493" s="47">
        <v>20.639999</v>
      </c>
      <c r="E2493" s="47">
        <v>21.1</v>
      </c>
      <c r="F2493" s="47">
        <v>19.693332999999999</v>
      </c>
      <c r="G2493" s="47">
        <v>20.100000000000001</v>
      </c>
      <c r="H2493" s="73">
        <v>17.436129000000001</v>
      </c>
      <c r="I2493" s="73">
        <v>1275600</v>
      </c>
    </row>
    <row r="2494" spans="1:9" x14ac:dyDescent="0.3">
      <c r="A2494" s="72" t="str">
        <f t="shared" si="85"/>
        <v>2002</v>
      </c>
      <c r="B2494" s="72" t="str">
        <f t="shared" si="86"/>
        <v>Aug</v>
      </c>
      <c r="C2494" s="74">
        <v>37476</v>
      </c>
      <c r="D2494" s="47">
        <v>20.166665999999999</v>
      </c>
      <c r="E2494" s="47">
        <v>20.780000999999999</v>
      </c>
      <c r="F2494" s="47">
        <v>19.913333999999999</v>
      </c>
      <c r="G2494" s="47">
        <v>20.639999</v>
      </c>
      <c r="H2494" s="73">
        <v>17.904564000000001</v>
      </c>
      <c r="I2494" s="73">
        <v>1207600</v>
      </c>
    </row>
    <row r="2495" spans="1:9" x14ac:dyDescent="0.3">
      <c r="A2495" s="72" t="str">
        <f t="shared" si="85"/>
        <v>2002</v>
      </c>
      <c r="B2495" s="72" t="str">
        <f t="shared" si="86"/>
        <v>Aug</v>
      </c>
      <c r="C2495" s="74">
        <v>37477</v>
      </c>
      <c r="D2495" s="47">
        <v>20.606667000000002</v>
      </c>
      <c r="E2495" s="47">
        <v>21.406666000000001</v>
      </c>
      <c r="F2495" s="47">
        <v>20.373332999999999</v>
      </c>
      <c r="G2495" s="47">
        <v>20.9</v>
      </c>
      <c r="H2495" s="73">
        <v>18.130106000000001</v>
      </c>
      <c r="I2495" s="73">
        <v>826500</v>
      </c>
    </row>
    <row r="2496" spans="1:9" x14ac:dyDescent="0.3">
      <c r="A2496" s="72" t="str">
        <f t="shared" si="85"/>
        <v>2002</v>
      </c>
      <c r="B2496" s="72" t="str">
        <f t="shared" si="86"/>
        <v>Aug</v>
      </c>
      <c r="C2496" s="74">
        <v>37480</v>
      </c>
      <c r="D2496" s="47">
        <v>20.420000000000002</v>
      </c>
      <c r="E2496" s="47">
        <v>21.153334000000001</v>
      </c>
      <c r="F2496" s="47">
        <v>20.286667000000001</v>
      </c>
      <c r="G2496" s="47">
        <v>21.1</v>
      </c>
      <c r="H2496" s="73">
        <v>18.303595999999999</v>
      </c>
      <c r="I2496" s="73">
        <v>709900</v>
      </c>
    </row>
    <row r="2497" spans="1:9" x14ac:dyDescent="0.3">
      <c r="A2497" s="72" t="str">
        <f t="shared" si="85"/>
        <v>2002</v>
      </c>
      <c r="B2497" s="72" t="str">
        <f t="shared" si="86"/>
        <v>Aug</v>
      </c>
      <c r="C2497" s="74">
        <v>37481</v>
      </c>
      <c r="D2497" s="47">
        <v>20.933332</v>
      </c>
      <c r="E2497" s="47">
        <v>20.966667000000001</v>
      </c>
      <c r="F2497" s="47">
        <v>19.833334000000001</v>
      </c>
      <c r="G2497" s="47">
        <v>19.84</v>
      </c>
      <c r="H2497" s="73">
        <v>17.210587</v>
      </c>
      <c r="I2497" s="73">
        <v>1002600</v>
      </c>
    </row>
    <row r="2498" spans="1:9" x14ac:dyDescent="0.3">
      <c r="A2498" s="72" t="str">
        <f t="shared" si="85"/>
        <v>2002</v>
      </c>
      <c r="B2498" s="72" t="str">
        <f t="shared" si="86"/>
        <v>Aug</v>
      </c>
      <c r="C2498" s="74">
        <v>37482</v>
      </c>
      <c r="D2498" s="47">
        <v>19.866667</v>
      </c>
      <c r="E2498" s="47">
        <v>20.566668</v>
      </c>
      <c r="F2498" s="47">
        <v>19.420000000000002</v>
      </c>
      <c r="G2498" s="47">
        <v>20.533332999999999</v>
      </c>
      <c r="H2498" s="73">
        <v>17.812028999999999</v>
      </c>
      <c r="I2498" s="73">
        <v>2114500</v>
      </c>
    </row>
    <row r="2499" spans="1:9" x14ac:dyDescent="0.3">
      <c r="A2499" s="72" t="str">
        <f t="shared" ref="A2499:A2562" si="87">TEXT(C2499,"YYYY")</f>
        <v>2002</v>
      </c>
      <c r="B2499" s="72" t="str">
        <f t="shared" ref="B2499:B2562" si="88">TEXT(C2499,"MMM")</f>
        <v>Aug</v>
      </c>
      <c r="C2499" s="74">
        <v>37483</v>
      </c>
      <c r="D2499" s="47">
        <v>20.700001</v>
      </c>
      <c r="E2499" s="47">
        <v>21.366667</v>
      </c>
      <c r="F2499" s="47">
        <v>20.653334000000001</v>
      </c>
      <c r="G2499" s="47">
        <v>21.326665999999999</v>
      </c>
      <c r="H2499" s="73">
        <v>18.500230999999999</v>
      </c>
      <c r="I2499" s="73">
        <v>1168200</v>
      </c>
    </row>
    <row r="2500" spans="1:9" x14ac:dyDescent="0.3">
      <c r="A2500" s="72" t="str">
        <f t="shared" si="87"/>
        <v>2002</v>
      </c>
      <c r="B2500" s="72" t="str">
        <f t="shared" si="88"/>
        <v>Aug</v>
      </c>
      <c r="C2500" s="74">
        <v>37484</v>
      </c>
      <c r="D2500" s="47">
        <v>21.113333000000001</v>
      </c>
      <c r="E2500" s="47">
        <v>21.253333999999999</v>
      </c>
      <c r="F2500" s="47">
        <v>20.68</v>
      </c>
      <c r="G2500" s="47">
        <v>21.02</v>
      </c>
      <c r="H2500" s="73">
        <v>18.234200999999999</v>
      </c>
      <c r="I2500" s="73">
        <v>788500</v>
      </c>
    </row>
    <row r="2501" spans="1:9" x14ac:dyDescent="0.3">
      <c r="A2501" s="72" t="str">
        <f t="shared" si="87"/>
        <v>2002</v>
      </c>
      <c r="B2501" s="72" t="str">
        <f t="shared" si="88"/>
        <v>Aug</v>
      </c>
      <c r="C2501" s="74">
        <v>37487</v>
      </c>
      <c r="D2501" s="47">
        <v>20.246666000000001</v>
      </c>
      <c r="E2501" s="47">
        <v>21.120000999999998</v>
      </c>
      <c r="F2501" s="47">
        <v>20.013334</v>
      </c>
      <c r="G2501" s="47">
        <v>20.946667000000001</v>
      </c>
      <c r="H2501" s="73">
        <v>18.170587999999999</v>
      </c>
      <c r="I2501" s="73">
        <v>1991400</v>
      </c>
    </row>
    <row r="2502" spans="1:9" x14ac:dyDescent="0.3">
      <c r="A2502" s="72" t="str">
        <f t="shared" si="87"/>
        <v>2002</v>
      </c>
      <c r="B2502" s="72" t="str">
        <f t="shared" si="88"/>
        <v>Aug</v>
      </c>
      <c r="C2502" s="74">
        <v>37488</v>
      </c>
      <c r="D2502" s="47">
        <v>20.873332999999999</v>
      </c>
      <c r="E2502" s="47">
        <v>21.413333999999999</v>
      </c>
      <c r="F2502" s="47">
        <v>20.733333999999999</v>
      </c>
      <c r="G2502" s="47">
        <v>21.013334</v>
      </c>
      <c r="H2502" s="73">
        <v>18.228415999999999</v>
      </c>
      <c r="I2502" s="73">
        <v>715900</v>
      </c>
    </row>
    <row r="2503" spans="1:9" x14ac:dyDescent="0.3">
      <c r="A2503" s="72" t="str">
        <f t="shared" si="87"/>
        <v>2002</v>
      </c>
      <c r="B2503" s="72" t="str">
        <f t="shared" si="88"/>
        <v>Aug</v>
      </c>
      <c r="C2503" s="74">
        <v>37489</v>
      </c>
      <c r="D2503" s="47">
        <v>21</v>
      </c>
      <c r="E2503" s="47">
        <v>21.440000999999999</v>
      </c>
      <c r="F2503" s="47">
        <v>20.620000999999998</v>
      </c>
      <c r="G2503" s="47">
        <v>21</v>
      </c>
      <c r="H2503" s="73">
        <v>18.216851999999999</v>
      </c>
      <c r="I2503" s="73">
        <v>767400</v>
      </c>
    </row>
    <row r="2504" spans="1:9" x14ac:dyDescent="0.3">
      <c r="A2504" s="72" t="str">
        <f t="shared" si="87"/>
        <v>2002</v>
      </c>
      <c r="B2504" s="72" t="str">
        <f t="shared" si="88"/>
        <v>Aug</v>
      </c>
      <c r="C2504" s="74">
        <v>37490</v>
      </c>
      <c r="D2504" s="47">
        <v>20.966667000000001</v>
      </c>
      <c r="E2504" s="47">
        <v>21.02</v>
      </c>
      <c r="F2504" s="47">
        <v>20.573333999999999</v>
      </c>
      <c r="G2504" s="47">
        <v>20.940000999999999</v>
      </c>
      <c r="H2504" s="73">
        <v>18.164801000000001</v>
      </c>
      <c r="I2504" s="73">
        <v>531300</v>
      </c>
    </row>
    <row r="2505" spans="1:9" x14ac:dyDescent="0.3">
      <c r="A2505" s="72" t="str">
        <f t="shared" si="87"/>
        <v>2002</v>
      </c>
      <c r="B2505" s="72" t="str">
        <f t="shared" si="88"/>
        <v>Aug</v>
      </c>
      <c r="C2505" s="74">
        <v>37491</v>
      </c>
      <c r="D2505" s="47">
        <v>21.033332999999999</v>
      </c>
      <c r="E2505" s="47">
        <v>21.033332999999999</v>
      </c>
      <c r="F2505" s="47">
        <v>20.700001</v>
      </c>
      <c r="G2505" s="47">
        <v>20.706666999999999</v>
      </c>
      <c r="H2505" s="73">
        <v>17.962396999999999</v>
      </c>
      <c r="I2505" s="73">
        <v>501900</v>
      </c>
    </row>
    <row r="2506" spans="1:9" x14ac:dyDescent="0.3">
      <c r="A2506" s="72" t="str">
        <f t="shared" si="87"/>
        <v>2002</v>
      </c>
      <c r="B2506" s="72" t="str">
        <f t="shared" si="88"/>
        <v>Aug</v>
      </c>
      <c r="C2506" s="74">
        <v>37494</v>
      </c>
      <c r="D2506" s="47">
        <v>20.733333999999999</v>
      </c>
      <c r="E2506" s="47">
        <v>20.799999</v>
      </c>
      <c r="F2506" s="47">
        <v>19.100000000000001</v>
      </c>
      <c r="G2506" s="47">
        <v>19.993334000000001</v>
      </c>
      <c r="H2506" s="73">
        <v>17.343596999999999</v>
      </c>
      <c r="I2506" s="73">
        <v>2038500</v>
      </c>
    </row>
    <row r="2507" spans="1:9" x14ac:dyDescent="0.3">
      <c r="A2507" s="72" t="str">
        <f t="shared" si="87"/>
        <v>2002</v>
      </c>
      <c r="B2507" s="72" t="str">
        <f t="shared" si="88"/>
        <v>Aug</v>
      </c>
      <c r="C2507" s="74">
        <v>37495</v>
      </c>
      <c r="D2507" s="47">
        <v>19.966667000000001</v>
      </c>
      <c r="E2507" s="47">
        <v>20</v>
      </c>
      <c r="F2507" s="47">
        <v>19.393332999999998</v>
      </c>
      <c r="G2507" s="47">
        <v>19.446667000000001</v>
      </c>
      <c r="H2507" s="73">
        <v>16.869382999999999</v>
      </c>
      <c r="I2507" s="73">
        <v>1058400</v>
      </c>
    </row>
    <row r="2508" spans="1:9" x14ac:dyDescent="0.3">
      <c r="A2508" s="72" t="str">
        <f t="shared" si="87"/>
        <v>2002</v>
      </c>
      <c r="B2508" s="72" t="str">
        <f t="shared" si="88"/>
        <v>Aug</v>
      </c>
      <c r="C2508" s="74">
        <v>37496</v>
      </c>
      <c r="D2508" s="47">
        <v>19.366667</v>
      </c>
      <c r="E2508" s="47">
        <v>19.446667000000001</v>
      </c>
      <c r="F2508" s="47">
        <v>19.153334000000001</v>
      </c>
      <c r="G2508" s="47">
        <v>19.153334000000001</v>
      </c>
      <c r="H2508" s="73">
        <v>16.614927000000002</v>
      </c>
      <c r="I2508" s="73">
        <v>910300</v>
      </c>
    </row>
    <row r="2509" spans="1:9" x14ac:dyDescent="0.3">
      <c r="A2509" s="72" t="str">
        <f t="shared" si="87"/>
        <v>2002</v>
      </c>
      <c r="B2509" s="72" t="str">
        <f t="shared" si="88"/>
        <v>Aug</v>
      </c>
      <c r="C2509" s="74">
        <v>37497</v>
      </c>
      <c r="D2509" s="47">
        <v>19.193332999999999</v>
      </c>
      <c r="E2509" s="47">
        <v>19.193332999999999</v>
      </c>
      <c r="F2509" s="47">
        <v>18.899999999999999</v>
      </c>
      <c r="G2509" s="47">
        <v>18.986666</v>
      </c>
      <c r="H2509" s="73">
        <v>16.470343</v>
      </c>
      <c r="I2509" s="73">
        <v>967500</v>
      </c>
    </row>
    <row r="2510" spans="1:9" x14ac:dyDescent="0.3">
      <c r="A2510" s="72" t="str">
        <f t="shared" si="87"/>
        <v>2002</v>
      </c>
      <c r="B2510" s="72" t="str">
        <f t="shared" si="88"/>
        <v>Aug</v>
      </c>
      <c r="C2510" s="74">
        <v>37498</v>
      </c>
      <c r="D2510" s="47">
        <v>19</v>
      </c>
      <c r="E2510" s="47">
        <v>19.306667000000001</v>
      </c>
      <c r="F2510" s="47">
        <v>18.886666999999999</v>
      </c>
      <c r="G2510" s="47">
        <v>18.993334000000001</v>
      </c>
      <c r="H2510" s="73">
        <v>16.476130000000001</v>
      </c>
      <c r="I2510" s="73">
        <v>955500</v>
      </c>
    </row>
    <row r="2511" spans="1:9" x14ac:dyDescent="0.3">
      <c r="A2511" s="72" t="str">
        <f t="shared" si="87"/>
        <v>2002</v>
      </c>
      <c r="B2511" s="72" t="str">
        <f t="shared" si="88"/>
        <v>Sep</v>
      </c>
      <c r="C2511" s="74">
        <v>37502</v>
      </c>
      <c r="D2511" s="47">
        <v>18.860001</v>
      </c>
      <c r="E2511" s="47">
        <v>18.866667</v>
      </c>
      <c r="F2511" s="47">
        <v>18.02</v>
      </c>
      <c r="G2511" s="47">
        <v>18.126667000000001</v>
      </c>
      <c r="H2511" s="73">
        <v>15.724326</v>
      </c>
      <c r="I2511" s="73">
        <v>1474600</v>
      </c>
    </row>
    <row r="2512" spans="1:9" x14ac:dyDescent="0.3">
      <c r="A2512" s="72" t="str">
        <f t="shared" si="87"/>
        <v>2002</v>
      </c>
      <c r="B2512" s="72" t="str">
        <f t="shared" si="88"/>
        <v>Sep</v>
      </c>
      <c r="C2512" s="74">
        <v>37503</v>
      </c>
      <c r="D2512" s="47">
        <v>18.233333999999999</v>
      </c>
      <c r="E2512" s="47">
        <v>19.02</v>
      </c>
      <c r="F2512" s="47">
        <v>18.18</v>
      </c>
      <c r="G2512" s="47">
        <v>18.966667000000001</v>
      </c>
      <c r="H2512" s="73">
        <v>16.453001</v>
      </c>
      <c r="I2512" s="73">
        <v>1103200</v>
      </c>
    </row>
    <row r="2513" spans="1:9" x14ac:dyDescent="0.3">
      <c r="A2513" s="72" t="str">
        <f t="shared" si="87"/>
        <v>2002</v>
      </c>
      <c r="B2513" s="72" t="str">
        <f t="shared" si="88"/>
        <v>Sep</v>
      </c>
      <c r="C2513" s="74">
        <v>37504</v>
      </c>
      <c r="D2513" s="47">
        <v>18.933332</v>
      </c>
      <c r="E2513" s="47">
        <v>18.940000999999999</v>
      </c>
      <c r="F2513" s="47">
        <v>18.34</v>
      </c>
      <c r="G2513" s="47">
        <v>18.813334000000001</v>
      </c>
      <c r="H2513" s="73">
        <v>16.319987999999999</v>
      </c>
      <c r="I2513" s="73">
        <v>1425700</v>
      </c>
    </row>
    <row r="2514" spans="1:9" x14ac:dyDescent="0.3">
      <c r="A2514" s="72" t="str">
        <f t="shared" si="87"/>
        <v>2002</v>
      </c>
      <c r="B2514" s="72" t="str">
        <f t="shared" si="88"/>
        <v>Sep</v>
      </c>
      <c r="C2514" s="74">
        <v>37505</v>
      </c>
      <c r="D2514" s="47">
        <v>18.799999</v>
      </c>
      <c r="E2514" s="47">
        <v>19.433332</v>
      </c>
      <c r="F2514" s="47">
        <v>18.799999</v>
      </c>
      <c r="G2514" s="47">
        <v>19.433332</v>
      </c>
      <c r="H2514" s="73">
        <v>16.857817000000001</v>
      </c>
      <c r="I2514" s="73">
        <v>922900</v>
      </c>
    </row>
    <row r="2515" spans="1:9" x14ac:dyDescent="0.3">
      <c r="A2515" s="72" t="str">
        <f t="shared" si="87"/>
        <v>2002</v>
      </c>
      <c r="B2515" s="72" t="str">
        <f t="shared" si="88"/>
        <v>Sep</v>
      </c>
      <c r="C2515" s="74">
        <v>37508</v>
      </c>
      <c r="D2515" s="47">
        <v>19.373332999999999</v>
      </c>
      <c r="E2515" s="47">
        <v>19.600000000000001</v>
      </c>
      <c r="F2515" s="47">
        <v>19.040001</v>
      </c>
      <c r="G2515" s="47">
        <v>19.533332999999999</v>
      </c>
      <c r="H2515" s="73">
        <v>16.944565000000001</v>
      </c>
      <c r="I2515" s="73">
        <v>729700</v>
      </c>
    </row>
    <row r="2516" spans="1:9" x14ac:dyDescent="0.3">
      <c r="A2516" s="72" t="str">
        <f t="shared" si="87"/>
        <v>2002</v>
      </c>
      <c r="B2516" s="72" t="str">
        <f t="shared" si="88"/>
        <v>Sep</v>
      </c>
      <c r="C2516" s="74">
        <v>37509</v>
      </c>
      <c r="D2516" s="47">
        <v>19.673334000000001</v>
      </c>
      <c r="E2516" s="47">
        <v>19.673334000000001</v>
      </c>
      <c r="F2516" s="47">
        <v>18.733333999999999</v>
      </c>
      <c r="G2516" s="47">
        <v>19.293333000000001</v>
      </c>
      <c r="H2516" s="73">
        <v>16.736370000000001</v>
      </c>
      <c r="I2516" s="73">
        <v>755100</v>
      </c>
    </row>
    <row r="2517" spans="1:9" x14ac:dyDescent="0.3">
      <c r="A2517" s="72" t="str">
        <f t="shared" si="87"/>
        <v>2002</v>
      </c>
      <c r="B2517" s="72" t="str">
        <f t="shared" si="88"/>
        <v>Sep</v>
      </c>
      <c r="C2517" s="74">
        <v>37510</v>
      </c>
      <c r="D2517" s="47">
        <v>19.073333999999999</v>
      </c>
      <c r="E2517" s="47">
        <v>19.366667</v>
      </c>
      <c r="F2517" s="47">
        <v>18.746666000000001</v>
      </c>
      <c r="G2517" s="47">
        <v>18.826665999999999</v>
      </c>
      <c r="H2517" s="73">
        <v>16.331547</v>
      </c>
      <c r="I2517" s="73">
        <v>378400</v>
      </c>
    </row>
    <row r="2518" spans="1:9" x14ac:dyDescent="0.3">
      <c r="A2518" s="72" t="str">
        <f t="shared" si="87"/>
        <v>2002</v>
      </c>
      <c r="B2518" s="72" t="str">
        <f t="shared" si="88"/>
        <v>Sep</v>
      </c>
      <c r="C2518" s="74">
        <v>37511</v>
      </c>
      <c r="D2518" s="47">
        <v>18.780000999999999</v>
      </c>
      <c r="E2518" s="47">
        <v>18.813334000000001</v>
      </c>
      <c r="F2518" s="47">
        <v>18.16</v>
      </c>
      <c r="G2518" s="47">
        <v>18.260000000000002</v>
      </c>
      <c r="H2518" s="73">
        <v>15.839986</v>
      </c>
      <c r="I2518" s="73">
        <v>557500</v>
      </c>
    </row>
    <row r="2519" spans="1:9" x14ac:dyDescent="0.3">
      <c r="A2519" s="72" t="str">
        <f t="shared" si="87"/>
        <v>2002</v>
      </c>
      <c r="B2519" s="72" t="str">
        <f t="shared" si="88"/>
        <v>Sep</v>
      </c>
      <c r="C2519" s="74">
        <v>37512</v>
      </c>
      <c r="D2519" s="47">
        <v>18.200001</v>
      </c>
      <c r="E2519" s="47">
        <v>18.600000000000001</v>
      </c>
      <c r="F2519" s="47">
        <v>18.100000000000001</v>
      </c>
      <c r="G2519" s="47">
        <v>18.446667000000001</v>
      </c>
      <c r="H2519" s="73">
        <v>16.001912999999998</v>
      </c>
      <c r="I2519" s="73">
        <v>560400</v>
      </c>
    </row>
    <row r="2520" spans="1:9" x14ac:dyDescent="0.3">
      <c r="A2520" s="72" t="str">
        <f t="shared" si="87"/>
        <v>2002</v>
      </c>
      <c r="B2520" s="72" t="str">
        <f t="shared" si="88"/>
        <v>Sep</v>
      </c>
      <c r="C2520" s="74">
        <v>37515</v>
      </c>
      <c r="D2520" s="47">
        <v>18.373332999999999</v>
      </c>
      <c r="E2520" s="47">
        <v>18.473333</v>
      </c>
      <c r="F2520" s="47">
        <v>17.639999</v>
      </c>
      <c r="G2520" s="47">
        <v>18.079999999999998</v>
      </c>
      <c r="H2520" s="73">
        <v>15.683843</v>
      </c>
      <c r="I2520" s="73">
        <v>1427200</v>
      </c>
    </row>
    <row r="2521" spans="1:9" x14ac:dyDescent="0.3">
      <c r="A2521" s="72" t="str">
        <f t="shared" si="87"/>
        <v>2002</v>
      </c>
      <c r="B2521" s="72" t="str">
        <f t="shared" si="88"/>
        <v>Sep</v>
      </c>
      <c r="C2521" s="74">
        <v>37516</v>
      </c>
      <c r="D2521" s="47">
        <v>18.239999999999998</v>
      </c>
      <c r="E2521" s="47">
        <v>18.286667000000001</v>
      </c>
      <c r="F2521" s="47">
        <v>16.920000000000002</v>
      </c>
      <c r="G2521" s="47">
        <v>16.966667000000001</v>
      </c>
      <c r="H2521" s="73">
        <v>14.718061000000001</v>
      </c>
      <c r="I2521" s="73">
        <v>1841100</v>
      </c>
    </row>
    <row r="2522" spans="1:9" x14ac:dyDescent="0.3">
      <c r="A2522" s="72" t="str">
        <f t="shared" si="87"/>
        <v>2002</v>
      </c>
      <c r="B2522" s="72" t="str">
        <f t="shared" si="88"/>
        <v>Sep</v>
      </c>
      <c r="C2522" s="74">
        <v>37517</v>
      </c>
      <c r="D2522" s="47">
        <v>17</v>
      </c>
      <c r="E2522" s="47">
        <v>18.920000000000002</v>
      </c>
      <c r="F2522" s="47">
        <v>16.600000000000001</v>
      </c>
      <c r="G2522" s="47">
        <v>18.780000999999999</v>
      </c>
      <c r="H2522" s="73">
        <v>16.291069</v>
      </c>
      <c r="I2522" s="73">
        <v>3404800</v>
      </c>
    </row>
    <row r="2523" spans="1:9" x14ac:dyDescent="0.3">
      <c r="A2523" s="72" t="str">
        <f t="shared" si="87"/>
        <v>2002</v>
      </c>
      <c r="B2523" s="72" t="str">
        <f t="shared" si="88"/>
        <v>Sep</v>
      </c>
      <c r="C2523" s="74">
        <v>37518</v>
      </c>
      <c r="D2523" s="47">
        <v>18.566668</v>
      </c>
      <c r="E2523" s="47">
        <v>19.280000999999999</v>
      </c>
      <c r="F2523" s="47">
        <v>18.373332999999999</v>
      </c>
      <c r="G2523" s="47">
        <v>18.866667</v>
      </c>
      <c r="H2523" s="73">
        <v>16.366250999999998</v>
      </c>
      <c r="I2523" s="73">
        <v>1506000</v>
      </c>
    </row>
    <row r="2524" spans="1:9" x14ac:dyDescent="0.3">
      <c r="A2524" s="72" t="str">
        <f t="shared" si="87"/>
        <v>2002</v>
      </c>
      <c r="B2524" s="72" t="str">
        <f t="shared" si="88"/>
        <v>Sep</v>
      </c>
      <c r="C2524" s="74">
        <v>37519</v>
      </c>
      <c r="D2524" s="47">
        <v>18.966667000000001</v>
      </c>
      <c r="E2524" s="47">
        <v>19.133333</v>
      </c>
      <c r="F2524" s="47">
        <v>18.666665999999999</v>
      </c>
      <c r="G2524" s="47">
        <v>18.973333</v>
      </c>
      <c r="H2524" s="73">
        <v>16.458781999999999</v>
      </c>
      <c r="I2524" s="73">
        <v>930600</v>
      </c>
    </row>
    <row r="2525" spans="1:9" x14ac:dyDescent="0.3">
      <c r="A2525" s="72" t="str">
        <f t="shared" si="87"/>
        <v>2002</v>
      </c>
      <c r="B2525" s="72" t="str">
        <f t="shared" si="88"/>
        <v>Sep</v>
      </c>
      <c r="C2525" s="74">
        <v>37522</v>
      </c>
      <c r="D2525" s="47">
        <v>18.813334000000001</v>
      </c>
      <c r="E2525" s="47">
        <v>18.813334000000001</v>
      </c>
      <c r="F2525" s="47">
        <v>18.086666000000001</v>
      </c>
      <c r="G2525" s="47">
        <v>18.473333</v>
      </c>
      <c r="H2525" s="73">
        <v>16.025047000000001</v>
      </c>
      <c r="I2525" s="73">
        <v>815700</v>
      </c>
    </row>
    <row r="2526" spans="1:9" x14ac:dyDescent="0.3">
      <c r="A2526" s="72" t="str">
        <f t="shared" si="87"/>
        <v>2002</v>
      </c>
      <c r="B2526" s="72" t="str">
        <f t="shared" si="88"/>
        <v>Sep</v>
      </c>
      <c r="C2526" s="74">
        <v>37523</v>
      </c>
      <c r="D2526" s="47">
        <v>18.433332</v>
      </c>
      <c r="E2526" s="47">
        <v>18.899999999999999</v>
      </c>
      <c r="F2526" s="47">
        <v>18.106667000000002</v>
      </c>
      <c r="G2526" s="47">
        <v>18.733333999999999</v>
      </c>
      <c r="H2526" s="73">
        <v>16.250586999999999</v>
      </c>
      <c r="I2526" s="73">
        <v>1452300</v>
      </c>
    </row>
    <row r="2527" spans="1:9" x14ac:dyDescent="0.3">
      <c r="A2527" s="72" t="str">
        <f t="shared" si="87"/>
        <v>2002</v>
      </c>
      <c r="B2527" s="72" t="str">
        <f t="shared" si="88"/>
        <v>Sep</v>
      </c>
      <c r="C2527" s="74">
        <v>37524</v>
      </c>
      <c r="D2527" s="47">
        <v>18.766666000000001</v>
      </c>
      <c r="E2527" s="47">
        <v>20.666665999999999</v>
      </c>
      <c r="F2527" s="47">
        <v>18.766666000000001</v>
      </c>
      <c r="G2527" s="47">
        <v>20.333334000000001</v>
      </c>
      <c r="H2527" s="73">
        <v>17.638538</v>
      </c>
      <c r="I2527" s="73">
        <v>3350200</v>
      </c>
    </row>
    <row r="2528" spans="1:9" x14ac:dyDescent="0.3">
      <c r="A2528" s="72" t="str">
        <f t="shared" si="87"/>
        <v>2002</v>
      </c>
      <c r="B2528" s="72" t="str">
        <f t="shared" si="88"/>
        <v>Sep</v>
      </c>
      <c r="C2528" s="74">
        <v>37525</v>
      </c>
      <c r="D2528" s="47">
        <v>20.386666999999999</v>
      </c>
      <c r="E2528" s="47">
        <v>22</v>
      </c>
      <c r="F2528" s="47">
        <v>20.379999000000002</v>
      </c>
      <c r="G2528" s="47">
        <v>21.280000999999999</v>
      </c>
      <c r="H2528" s="73">
        <v>18.459745000000002</v>
      </c>
      <c r="I2528" s="73">
        <v>2181300</v>
      </c>
    </row>
    <row r="2529" spans="1:9" x14ac:dyDescent="0.3">
      <c r="A2529" s="72" t="str">
        <f t="shared" si="87"/>
        <v>2002</v>
      </c>
      <c r="B2529" s="72" t="str">
        <f t="shared" si="88"/>
        <v>Sep</v>
      </c>
      <c r="C2529" s="74">
        <v>37526</v>
      </c>
      <c r="D2529" s="47">
        <v>20.9</v>
      </c>
      <c r="E2529" s="47">
        <v>21.293333000000001</v>
      </c>
      <c r="F2529" s="47">
        <v>20.540001</v>
      </c>
      <c r="G2529" s="47">
        <v>20.546666999999999</v>
      </c>
      <c r="H2529" s="73">
        <v>17.823599000000002</v>
      </c>
      <c r="I2529" s="73">
        <v>1054200</v>
      </c>
    </row>
    <row r="2530" spans="1:9" x14ac:dyDescent="0.3">
      <c r="A2530" s="72" t="str">
        <f t="shared" si="87"/>
        <v>2002</v>
      </c>
      <c r="B2530" s="72" t="str">
        <f t="shared" si="88"/>
        <v>Sep</v>
      </c>
      <c r="C2530" s="74">
        <v>37529</v>
      </c>
      <c r="D2530" s="47">
        <v>20.486666</v>
      </c>
      <c r="E2530" s="47">
        <v>20.486666</v>
      </c>
      <c r="F2530" s="47">
        <v>19.466667000000001</v>
      </c>
      <c r="G2530" s="47">
        <v>19.886666999999999</v>
      </c>
      <c r="H2530" s="73">
        <v>17.251068</v>
      </c>
      <c r="I2530" s="73">
        <v>1457400</v>
      </c>
    </row>
    <row r="2531" spans="1:9" x14ac:dyDescent="0.3">
      <c r="A2531" s="72" t="str">
        <f t="shared" si="87"/>
        <v>2002</v>
      </c>
      <c r="B2531" s="72" t="str">
        <f t="shared" si="88"/>
        <v>Oct</v>
      </c>
      <c r="C2531" s="74">
        <v>37530</v>
      </c>
      <c r="D2531" s="47">
        <v>19.940000999999999</v>
      </c>
      <c r="E2531" s="47">
        <v>20.453333000000001</v>
      </c>
      <c r="F2531" s="47">
        <v>19.766666000000001</v>
      </c>
      <c r="G2531" s="47">
        <v>20.246666000000001</v>
      </c>
      <c r="H2531" s="73">
        <v>17.563359999999999</v>
      </c>
      <c r="I2531" s="73">
        <v>1420200</v>
      </c>
    </row>
    <row r="2532" spans="1:9" x14ac:dyDescent="0.3">
      <c r="A2532" s="72" t="str">
        <f t="shared" si="87"/>
        <v>2002</v>
      </c>
      <c r="B2532" s="72" t="str">
        <f t="shared" si="88"/>
        <v>Oct</v>
      </c>
      <c r="C2532" s="74">
        <v>37531</v>
      </c>
      <c r="D2532" s="47">
        <v>20.200001</v>
      </c>
      <c r="E2532" s="47">
        <v>21.146667000000001</v>
      </c>
      <c r="F2532" s="47">
        <v>20.086666000000001</v>
      </c>
      <c r="G2532" s="47">
        <v>20.553332999999999</v>
      </c>
      <c r="H2532" s="73">
        <v>17.829377999999998</v>
      </c>
      <c r="I2532" s="73">
        <v>1118400</v>
      </c>
    </row>
    <row r="2533" spans="1:9" x14ac:dyDescent="0.3">
      <c r="A2533" s="72" t="str">
        <f t="shared" si="87"/>
        <v>2002</v>
      </c>
      <c r="B2533" s="72" t="str">
        <f t="shared" si="88"/>
        <v>Oct</v>
      </c>
      <c r="C2533" s="74">
        <v>37532</v>
      </c>
      <c r="D2533" s="47">
        <v>20.433332</v>
      </c>
      <c r="E2533" s="47">
        <v>21.299999</v>
      </c>
      <c r="F2533" s="47">
        <v>20.326665999999999</v>
      </c>
      <c r="G2533" s="47">
        <v>21.233333999999999</v>
      </c>
      <c r="H2533" s="73">
        <v>18.419256000000001</v>
      </c>
      <c r="I2533" s="73">
        <v>1222900</v>
      </c>
    </row>
    <row r="2534" spans="1:9" x14ac:dyDescent="0.3">
      <c r="A2534" s="72" t="str">
        <f t="shared" si="87"/>
        <v>2002</v>
      </c>
      <c r="B2534" s="72" t="str">
        <f t="shared" si="88"/>
        <v>Oct</v>
      </c>
      <c r="C2534" s="74">
        <v>37533</v>
      </c>
      <c r="D2534" s="47">
        <v>21.26</v>
      </c>
      <c r="E2534" s="47">
        <v>21.353332999999999</v>
      </c>
      <c r="F2534" s="47">
        <v>20.059999000000001</v>
      </c>
      <c r="G2534" s="47">
        <v>20.286667000000001</v>
      </c>
      <c r="H2534" s="73">
        <v>17.598058999999999</v>
      </c>
      <c r="I2534" s="73">
        <v>1930300</v>
      </c>
    </row>
    <row r="2535" spans="1:9" x14ac:dyDescent="0.3">
      <c r="A2535" s="72" t="str">
        <f t="shared" si="87"/>
        <v>2002</v>
      </c>
      <c r="B2535" s="72" t="str">
        <f t="shared" si="88"/>
        <v>Oct</v>
      </c>
      <c r="C2535" s="74">
        <v>37536</v>
      </c>
      <c r="D2535" s="47">
        <v>20.246666000000001</v>
      </c>
      <c r="E2535" s="47">
        <v>20.6</v>
      </c>
      <c r="F2535" s="47">
        <v>19.833334000000001</v>
      </c>
      <c r="G2535" s="47">
        <v>20</v>
      </c>
      <c r="H2535" s="73">
        <v>17.349385999999999</v>
      </c>
      <c r="I2535" s="73">
        <v>1188400</v>
      </c>
    </row>
    <row r="2536" spans="1:9" x14ac:dyDescent="0.3">
      <c r="A2536" s="72" t="str">
        <f t="shared" si="87"/>
        <v>2002</v>
      </c>
      <c r="B2536" s="72" t="str">
        <f t="shared" si="88"/>
        <v>Oct</v>
      </c>
      <c r="C2536" s="74">
        <v>37537</v>
      </c>
      <c r="D2536" s="47">
        <v>20.026667</v>
      </c>
      <c r="E2536" s="47">
        <v>21.133333</v>
      </c>
      <c r="F2536" s="47">
        <v>19.946667000000001</v>
      </c>
      <c r="G2536" s="47">
        <v>21.053332999999999</v>
      </c>
      <c r="H2536" s="73">
        <v>18.263119</v>
      </c>
      <c r="I2536" s="73">
        <v>1062400</v>
      </c>
    </row>
    <row r="2537" spans="1:9" x14ac:dyDescent="0.3">
      <c r="A2537" s="72" t="str">
        <f t="shared" si="87"/>
        <v>2002</v>
      </c>
      <c r="B2537" s="72" t="str">
        <f t="shared" si="88"/>
        <v>Oct</v>
      </c>
      <c r="C2537" s="74">
        <v>37538</v>
      </c>
      <c r="D2537" s="47">
        <v>20.793333000000001</v>
      </c>
      <c r="E2537" s="47">
        <v>20.813334000000001</v>
      </c>
      <c r="F2537" s="47">
        <v>19.466667000000001</v>
      </c>
      <c r="G2537" s="47">
        <v>20.033332999999999</v>
      </c>
      <c r="H2537" s="73">
        <v>17.378302000000001</v>
      </c>
      <c r="I2537" s="73">
        <v>2242600</v>
      </c>
    </row>
    <row r="2538" spans="1:9" x14ac:dyDescent="0.3">
      <c r="A2538" s="72" t="str">
        <f t="shared" si="87"/>
        <v>2002</v>
      </c>
      <c r="B2538" s="72" t="str">
        <f t="shared" si="88"/>
        <v>Oct</v>
      </c>
      <c r="C2538" s="74">
        <v>37539</v>
      </c>
      <c r="D2538" s="47">
        <v>19.833334000000001</v>
      </c>
      <c r="E2538" s="47">
        <v>20.033332999999999</v>
      </c>
      <c r="F2538" s="47">
        <v>18.633333</v>
      </c>
      <c r="G2538" s="47">
        <v>19.673334000000001</v>
      </c>
      <c r="H2538" s="73">
        <v>17.066008</v>
      </c>
      <c r="I2538" s="73">
        <v>1974000</v>
      </c>
    </row>
    <row r="2539" spans="1:9" x14ac:dyDescent="0.3">
      <c r="A2539" s="72" t="str">
        <f t="shared" si="87"/>
        <v>2002</v>
      </c>
      <c r="B2539" s="72" t="str">
        <f t="shared" si="88"/>
        <v>Oct</v>
      </c>
      <c r="C2539" s="74">
        <v>37540</v>
      </c>
      <c r="D2539" s="47">
        <v>19.886666999999999</v>
      </c>
      <c r="E2539" s="47">
        <v>20.613333000000001</v>
      </c>
      <c r="F2539" s="47">
        <v>19.799999</v>
      </c>
      <c r="G2539" s="47">
        <v>19.953333000000001</v>
      </c>
      <c r="H2539" s="73">
        <v>17.308899</v>
      </c>
      <c r="I2539" s="73">
        <v>1330500</v>
      </c>
    </row>
    <row r="2540" spans="1:9" x14ac:dyDescent="0.3">
      <c r="A2540" s="72" t="str">
        <f t="shared" si="87"/>
        <v>2002</v>
      </c>
      <c r="B2540" s="72" t="str">
        <f t="shared" si="88"/>
        <v>Oct</v>
      </c>
      <c r="C2540" s="74">
        <v>37543</v>
      </c>
      <c r="D2540" s="47">
        <v>19.906666000000001</v>
      </c>
      <c r="E2540" s="47">
        <v>20.926666000000001</v>
      </c>
      <c r="F2540" s="47">
        <v>19.600000000000001</v>
      </c>
      <c r="G2540" s="47">
        <v>20.799999</v>
      </c>
      <c r="H2540" s="73">
        <v>18.043358000000001</v>
      </c>
      <c r="I2540" s="73">
        <v>1079800</v>
      </c>
    </row>
    <row r="2541" spans="1:9" x14ac:dyDescent="0.3">
      <c r="A2541" s="72" t="str">
        <f t="shared" si="87"/>
        <v>2002</v>
      </c>
      <c r="B2541" s="72" t="str">
        <f t="shared" si="88"/>
        <v>Oct</v>
      </c>
      <c r="C2541" s="74">
        <v>37544</v>
      </c>
      <c r="D2541" s="47">
        <v>21.200001</v>
      </c>
      <c r="E2541" s="47">
        <v>22.26</v>
      </c>
      <c r="F2541" s="47">
        <v>21.146667000000001</v>
      </c>
      <c r="G2541" s="47">
        <v>21.806667000000001</v>
      </c>
      <c r="H2541" s="73">
        <v>18.916613000000002</v>
      </c>
      <c r="I2541" s="73">
        <v>1728000</v>
      </c>
    </row>
    <row r="2542" spans="1:9" x14ac:dyDescent="0.3">
      <c r="A2542" s="72" t="str">
        <f t="shared" si="87"/>
        <v>2002</v>
      </c>
      <c r="B2542" s="72" t="str">
        <f t="shared" si="88"/>
        <v>Oct</v>
      </c>
      <c r="C2542" s="74">
        <v>37545</v>
      </c>
      <c r="D2542" s="47">
        <v>21.74</v>
      </c>
      <c r="E2542" s="47">
        <v>22.32</v>
      </c>
      <c r="F2542" s="47">
        <v>21.166665999999999</v>
      </c>
      <c r="G2542" s="47">
        <v>22.266666000000001</v>
      </c>
      <c r="H2542" s="73">
        <v>19.315646999999998</v>
      </c>
      <c r="I2542" s="73">
        <v>1830400</v>
      </c>
    </row>
    <row r="2543" spans="1:9" x14ac:dyDescent="0.3">
      <c r="A2543" s="72" t="str">
        <f t="shared" si="87"/>
        <v>2002</v>
      </c>
      <c r="B2543" s="72" t="str">
        <f t="shared" si="88"/>
        <v>Oct</v>
      </c>
      <c r="C2543" s="74">
        <v>37546</v>
      </c>
      <c r="D2543" s="47">
        <v>22.346665999999999</v>
      </c>
      <c r="E2543" s="47">
        <v>23.053332999999999</v>
      </c>
      <c r="F2543" s="47">
        <v>21.9</v>
      </c>
      <c r="G2543" s="47">
        <v>22</v>
      </c>
      <c r="H2543" s="73">
        <v>19.084320000000002</v>
      </c>
      <c r="I2543" s="73">
        <v>1970200</v>
      </c>
    </row>
    <row r="2544" spans="1:9" x14ac:dyDescent="0.3">
      <c r="A2544" s="72" t="str">
        <f t="shared" si="87"/>
        <v>2002</v>
      </c>
      <c r="B2544" s="72" t="str">
        <f t="shared" si="88"/>
        <v>Oct</v>
      </c>
      <c r="C2544" s="74">
        <v>37547</v>
      </c>
      <c r="D2544" s="47">
        <v>20.933332</v>
      </c>
      <c r="E2544" s="47">
        <v>23.4</v>
      </c>
      <c r="F2544" s="47">
        <v>20.540001</v>
      </c>
      <c r="G2544" s="47">
        <v>22.606667000000002</v>
      </c>
      <c r="H2544" s="73">
        <v>19.610583999999999</v>
      </c>
      <c r="I2544" s="73">
        <v>4571400</v>
      </c>
    </row>
    <row r="2545" spans="1:9" x14ac:dyDescent="0.3">
      <c r="A2545" s="72" t="str">
        <f t="shared" si="87"/>
        <v>2002</v>
      </c>
      <c r="B2545" s="72" t="str">
        <f t="shared" si="88"/>
        <v>Oct</v>
      </c>
      <c r="C2545" s="74">
        <v>37550</v>
      </c>
      <c r="D2545" s="47">
        <v>22.6</v>
      </c>
      <c r="E2545" s="47">
        <v>23.273333000000001</v>
      </c>
      <c r="F2545" s="47">
        <v>22.333334000000001</v>
      </c>
      <c r="G2545" s="47">
        <v>23.173334000000001</v>
      </c>
      <c r="H2545" s="73">
        <v>20.102150000000002</v>
      </c>
      <c r="I2545" s="73">
        <v>1788700</v>
      </c>
    </row>
    <row r="2546" spans="1:9" x14ac:dyDescent="0.3">
      <c r="A2546" s="72" t="str">
        <f t="shared" si="87"/>
        <v>2002</v>
      </c>
      <c r="B2546" s="72" t="str">
        <f t="shared" si="88"/>
        <v>Oct</v>
      </c>
      <c r="C2546" s="74">
        <v>37551</v>
      </c>
      <c r="D2546" s="47">
        <v>22.966667000000001</v>
      </c>
      <c r="E2546" s="47">
        <v>23.686665999999999</v>
      </c>
      <c r="F2546" s="47">
        <v>22.58</v>
      </c>
      <c r="G2546" s="47">
        <v>22.706666999999999</v>
      </c>
      <c r="H2546" s="73">
        <v>19.697334000000001</v>
      </c>
      <c r="I2546" s="73">
        <v>2071300</v>
      </c>
    </row>
    <row r="2547" spans="1:9" x14ac:dyDescent="0.3">
      <c r="A2547" s="72" t="str">
        <f t="shared" si="87"/>
        <v>2002</v>
      </c>
      <c r="B2547" s="72" t="str">
        <f t="shared" si="88"/>
        <v>Oct</v>
      </c>
      <c r="C2547" s="74">
        <v>37552</v>
      </c>
      <c r="D2547" s="47">
        <v>22.6</v>
      </c>
      <c r="E2547" s="47">
        <v>23</v>
      </c>
      <c r="F2547" s="47">
        <v>22.373332999999999</v>
      </c>
      <c r="G2547" s="47">
        <v>22.66</v>
      </c>
      <c r="H2547" s="73">
        <v>19.656853000000002</v>
      </c>
      <c r="I2547" s="73">
        <v>1137400</v>
      </c>
    </row>
    <row r="2548" spans="1:9" x14ac:dyDescent="0.3">
      <c r="A2548" s="72" t="str">
        <f t="shared" si="87"/>
        <v>2002</v>
      </c>
      <c r="B2548" s="72" t="str">
        <f t="shared" si="88"/>
        <v>Oct</v>
      </c>
      <c r="C2548" s="74">
        <v>37553</v>
      </c>
      <c r="D2548" s="47">
        <v>22.666665999999999</v>
      </c>
      <c r="E2548" s="47">
        <v>23.166665999999999</v>
      </c>
      <c r="F2548" s="47">
        <v>22.433332</v>
      </c>
      <c r="G2548" s="47">
        <v>22.493334000000001</v>
      </c>
      <c r="H2548" s="73">
        <v>19.512270000000001</v>
      </c>
      <c r="I2548" s="73">
        <v>1115400</v>
      </c>
    </row>
    <row r="2549" spans="1:9" x14ac:dyDescent="0.3">
      <c r="A2549" s="72" t="str">
        <f t="shared" si="87"/>
        <v>2002</v>
      </c>
      <c r="B2549" s="72" t="str">
        <f t="shared" si="88"/>
        <v>Oct</v>
      </c>
      <c r="C2549" s="74">
        <v>37554</v>
      </c>
      <c r="D2549" s="47">
        <v>22.533332999999999</v>
      </c>
      <c r="E2549" s="47">
        <v>23.200001</v>
      </c>
      <c r="F2549" s="47">
        <v>22.4</v>
      </c>
      <c r="G2549" s="47">
        <v>23.033332999999999</v>
      </c>
      <c r="H2549" s="73">
        <v>19.980706999999999</v>
      </c>
      <c r="I2549" s="73">
        <v>482200</v>
      </c>
    </row>
    <row r="2550" spans="1:9" x14ac:dyDescent="0.3">
      <c r="A2550" s="72" t="str">
        <f t="shared" si="87"/>
        <v>2002</v>
      </c>
      <c r="B2550" s="72" t="str">
        <f t="shared" si="88"/>
        <v>Oct</v>
      </c>
      <c r="C2550" s="74">
        <v>37557</v>
      </c>
      <c r="D2550" s="47">
        <v>23.333334000000001</v>
      </c>
      <c r="E2550" s="47">
        <v>23.546666999999999</v>
      </c>
      <c r="F2550" s="47">
        <v>22.780000999999999</v>
      </c>
      <c r="G2550" s="47">
        <v>23.013334</v>
      </c>
      <c r="H2550" s="73">
        <v>19.963360000000002</v>
      </c>
      <c r="I2550" s="73">
        <v>977700</v>
      </c>
    </row>
    <row r="2551" spans="1:9" x14ac:dyDescent="0.3">
      <c r="A2551" s="72" t="str">
        <f t="shared" si="87"/>
        <v>2002</v>
      </c>
      <c r="B2551" s="72" t="str">
        <f t="shared" si="88"/>
        <v>Oct</v>
      </c>
      <c r="C2551" s="74">
        <v>37558</v>
      </c>
      <c r="D2551" s="47">
        <v>23.013334</v>
      </c>
      <c r="E2551" s="47">
        <v>23.313334000000001</v>
      </c>
      <c r="F2551" s="47">
        <v>22.573333999999999</v>
      </c>
      <c r="G2551" s="47">
        <v>23.193332999999999</v>
      </c>
      <c r="H2551" s="73">
        <v>20.119496999999999</v>
      </c>
      <c r="I2551" s="73">
        <v>984700</v>
      </c>
    </row>
    <row r="2552" spans="1:9" x14ac:dyDescent="0.3">
      <c r="A2552" s="72" t="str">
        <f t="shared" si="87"/>
        <v>2002</v>
      </c>
      <c r="B2552" s="72" t="str">
        <f t="shared" si="88"/>
        <v>Oct</v>
      </c>
      <c r="C2552" s="74">
        <v>37559</v>
      </c>
      <c r="D2552" s="47">
        <v>22.926666000000001</v>
      </c>
      <c r="E2552" s="47">
        <v>22.933332</v>
      </c>
      <c r="F2552" s="47">
        <v>22.033332999999999</v>
      </c>
      <c r="G2552" s="47">
        <v>22.746666000000001</v>
      </c>
      <c r="H2552" s="73">
        <v>19.732030999999999</v>
      </c>
      <c r="I2552" s="73">
        <v>1343400</v>
      </c>
    </row>
    <row r="2553" spans="1:9" x14ac:dyDescent="0.3">
      <c r="A2553" s="72" t="str">
        <f t="shared" si="87"/>
        <v>2002</v>
      </c>
      <c r="B2553" s="72" t="str">
        <f t="shared" si="88"/>
        <v>Oct</v>
      </c>
      <c r="C2553" s="74">
        <v>37560</v>
      </c>
      <c r="D2553" s="47">
        <v>22.82</v>
      </c>
      <c r="E2553" s="47">
        <v>23.186665999999999</v>
      </c>
      <c r="F2553" s="47">
        <v>22.546666999999999</v>
      </c>
      <c r="G2553" s="47">
        <v>22.6</v>
      </c>
      <c r="H2553" s="73">
        <v>19.604803</v>
      </c>
      <c r="I2553" s="73">
        <v>800800</v>
      </c>
    </row>
    <row r="2554" spans="1:9" x14ac:dyDescent="0.3">
      <c r="A2554" s="72" t="str">
        <f t="shared" si="87"/>
        <v>2002</v>
      </c>
      <c r="B2554" s="72" t="str">
        <f t="shared" si="88"/>
        <v>Nov</v>
      </c>
      <c r="C2554" s="74">
        <v>37561</v>
      </c>
      <c r="D2554" s="47">
        <v>22.633333</v>
      </c>
      <c r="E2554" s="47">
        <v>22.700001</v>
      </c>
      <c r="F2554" s="47">
        <v>22.379999000000002</v>
      </c>
      <c r="G2554" s="47">
        <v>22.666665999999999</v>
      </c>
      <c r="H2554" s="73">
        <v>19.662638000000001</v>
      </c>
      <c r="I2554" s="73">
        <v>853900</v>
      </c>
    </row>
    <row r="2555" spans="1:9" x14ac:dyDescent="0.3">
      <c r="A2555" s="72" t="str">
        <f t="shared" si="87"/>
        <v>2002</v>
      </c>
      <c r="B2555" s="72" t="str">
        <f t="shared" si="88"/>
        <v>Nov</v>
      </c>
      <c r="C2555" s="74">
        <v>37564</v>
      </c>
      <c r="D2555" s="47">
        <v>22.766666000000001</v>
      </c>
      <c r="E2555" s="47">
        <v>23.280000999999999</v>
      </c>
      <c r="F2555" s="47">
        <v>22.506665999999999</v>
      </c>
      <c r="G2555" s="47">
        <v>22.513334</v>
      </c>
      <c r="H2555" s="73">
        <v>19.529615</v>
      </c>
      <c r="I2555" s="73">
        <v>1071400</v>
      </c>
    </row>
    <row r="2556" spans="1:9" x14ac:dyDescent="0.3">
      <c r="A2556" s="72" t="str">
        <f t="shared" si="87"/>
        <v>2002</v>
      </c>
      <c r="B2556" s="72" t="str">
        <f t="shared" si="88"/>
        <v>Nov</v>
      </c>
      <c r="C2556" s="74">
        <v>37565</v>
      </c>
      <c r="D2556" s="47">
        <v>22.406666000000001</v>
      </c>
      <c r="E2556" s="47">
        <v>22.799999</v>
      </c>
      <c r="F2556" s="47">
        <v>22.293333000000001</v>
      </c>
      <c r="G2556" s="47">
        <v>22.553332999999999</v>
      </c>
      <c r="H2556" s="73">
        <v>19.564319999999999</v>
      </c>
      <c r="I2556" s="73">
        <v>528000</v>
      </c>
    </row>
    <row r="2557" spans="1:9" x14ac:dyDescent="0.3">
      <c r="A2557" s="72" t="str">
        <f t="shared" si="87"/>
        <v>2002</v>
      </c>
      <c r="B2557" s="72" t="str">
        <f t="shared" si="88"/>
        <v>Nov</v>
      </c>
      <c r="C2557" s="74">
        <v>37566</v>
      </c>
      <c r="D2557" s="47">
        <v>22.639999</v>
      </c>
      <c r="E2557" s="47">
        <v>22.926666000000001</v>
      </c>
      <c r="F2557" s="47">
        <v>22.34</v>
      </c>
      <c r="G2557" s="47">
        <v>22.620000999999998</v>
      </c>
      <c r="H2557" s="73">
        <v>19.622150000000001</v>
      </c>
      <c r="I2557" s="73">
        <v>826800</v>
      </c>
    </row>
    <row r="2558" spans="1:9" x14ac:dyDescent="0.3">
      <c r="A2558" s="72" t="str">
        <f t="shared" si="87"/>
        <v>2002</v>
      </c>
      <c r="B2558" s="72" t="str">
        <f t="shared" si="88"/>
        <v>Nov</v>
      </c>
      <c r="C2558" s="74">
        <v>37567</v>
      </c>
      <c r="D2558" s="47">
        <v>22.559999000000001</v>
      </c>
      <c r="E2558" s="47">
        <v>22.559999000000001</v>
      </c>
      <c r="F2558" s="47">
        <v>22.08</v>
      </c>
      <c r="G2558" s="47">
        <v>22.120000999999998</v>
      </c>
      <c r="H2558" s="73">
        <v>19.188419</v>
      </c>
      <c r="I2558" s="73">
        <v>1192300</v>
      </c>
    </row>
    <row r="2559" spans="1:9" x14ac:dyDescent="0.3">
      <c r="A2559" s="72" t="str">
        <f t="shared" si="87"/>
        <v>2002</v>
      </c>
      <c r="B2559" s="72" t="str">
        <f t="shared" si="88"/>
        <v>Nov</v>
      </c>
      <c r="C2559" s="74">
        <v>37568</v>
      </c>
      <c r="D2559" s="47">
        <v>22.073333999999999</v>
      </c>
      <c r="E2559" s="47">
        <v>22.113333000000001</v>
      </c>
      <c r="F2559" s="47">
        <v>21.453333000000001</v>
      </c>
      <c r="G2559" s="47">
        <v>21.993334000000001</v>
      </c>
      <c r="H2559" s="73">
        <v>19.078541000000001</v>
      </c>
      <c r="I2559" s="73">
        <v>723700</v>
      </c>
    </row>
    <row r="2560" spans="1:9" x14ac:dyDescent="0.3">
      <c r="A2560" s="72" t="str">
        <f t="shared" si="87"/>
        <v>2002</v>
      </c>
      <c r="B2560" s="72" t="str">
        <f t="shared" si="88"/>
        <v>Nov</v>
      </c>
      <c r="C2560" s="74">
        <v>37571</v>
      </c>
      <c r="D2560" s="47">
        <v>21.973333</v>
      </c>
      <c r="E2560" s="47">
        <v>21.98</v>
      </c>
      <c r="F2560" s="47">
        <v>21.366667</v>
      </c>
      <c r="G2560" s="47">
        <v>21.453333000000001</v>
      </c>
      <c r="H2560" s="73">
        <v>18.610106999999999</v>
      </c>
      <c r="I2560" s="73">
        <v>786300</v>
      </c>
    </row>
    <row r="2561" spans="1:9" x14ac:dyDescent="0.3">
      <c r="A2561" s="72" t="str">
        <f t="shared" si="87"/>
        <v>2002</v>
      </c>
      <c r="B2561" s="72" t="str">
        <f t="shared" si="88"/>
        <v>Nov</v>
      </c>
      <c r="C2561" s="74">
        <v>37572</v>
      </c>
      <c r="D2561" s="47">
        <v>21.5</v>
      </c>
      <c r="E2561" s="47">
        <v>22.026667</v>
      </c>
      <c r="F2561" s="47">
        <v>21.153334000000001</v>
      </c>
      <c r="G2561" s="47">
        <v>21.666665999999999</v>
      </c>
      <c r="H2561" s="73">
        <v>18.795159999999999</v>
      </c>
      <c r="I2561" s="73">
        <v>1202100</v>
      </c>
    </row>
    <row r="2562" spans="1:9" x14ac:dyDescent="0.3">
      <c r="A2562" s="72" t="str">
        <f t="shared" si="87"/>
        <v>2002</v>
      </c>
      <c r="B2562" s="72" t="str">
        <f t="shared" si="88"/>
        <v>Nov</v>
      </c>
      <c r="C2562" s="74">
        <v>37573</v>
      </c>
      <c r="D2562" s="47">
        <v>21.66</v>
      </c>
      <c r="E2562" s="47">
        <v>21.860001</v>
      </c>
      <c r="F2562" s="47">
        <v>21.173334000000001</v>
      </c>
      <c r="G2562" s="47">
        <v>21.74</v>
      </c>
      <c r="H2562" s="73">
        <v>18.858779999999999</v>
      </c>
      <c r="I2562" s="73">
        <v>1233400</v>
      </c>
    </row>
    <row r="2563" spans="1:9" x14ac:dyDescent="0.3">
      <c r="A2563" s="72" t="str">
        <f t="shared" ref="A2563:A2626" si="89">TEXT(C2563,"YYYY")</f>
        <v>2002</v>
      </c>
      <c r="B2563" s="72" t="str">
        <f t="shared" ref="B2563:B2626" si="90">TEXT(C2563,"MMM")</f>
        <v>Nov</v>
      </c>
      <c r="C2563" s="74">
        <v>37574</v>
      </c>
      <c r="D2563" s="47">
        <v>21.719999000000001</v>
      </c>
      <c r="E2563" s="47">
        <v>22.446667000000001</v>
      </c>
      <c r="F2563" s="47">
        <v>21.713332999999999</v>
      </c>
      <c r="G2563" s="47">
        <v>22.42</v>
      </c>
      <c r="H2563" s="73">
        <v>19.448658000000002</v>
      </c>
      <c r="I2563" s="73">
        <v>1111500</v>
      </c>
    </row>
    <row r="2564" spans="1:9" x14ac:dyDescent="0.3">
      <c r="A2564" s="72" t="str">
        <f t="shared" si="89"/>
        <v>2002</v>
      </c>
      <c r="B2564" s="72" t="str">
        <f t="shared" si="90"/>
        <v>Nov</v>
      </c>
      <c r="C2564" s="74">
        <v>37575</v>
      </c>
      <c r="D2564" s="47">
        <v>22.393332999999998</v>
      </c>
      <c r="E2564" s="47">
        <v>22.833334000000001</v>
      </c>
      <c r="F2564" s="47">
        <v>22.366667</v>
      </c>
      <c r="G2564" s="47">
        <v>22.626667000000001</v>
      </c>
      <c r="H2564" s="73">
        <v>19.627939000000001</v>
      </c>
      <c r="I2564" s="73">
        <v>784300</v>
      </c>
    </row>
    <row r="2565" spans="1:9" x14ac:dyDescent="0.3">
      <c r="A2565" s="72" t="str">
        <f t="shared" si="89"/>
        <v>2002</v>
      </c>
      <c r="B2565" s="72" t="str">
        <f t="shared" si="90"/>
        <v>Nov</v>
      </c>
      <c r="C2565" s="74">
        <v>37578</v>
      </c>
      <c r="D2565" s="47">
        <v>22.766666000000001</v>
      </c>
      <c r="E2565" s="47">
        <v>22.966667000000001</v>
      </c>
      <c r="F2565" s="47">
        <v>22.200001</v>
      </c>
      <c r="G2565" s="47">
        <v>22.346665999999999</v>
      </c>
      <c r="H2565" s="73">
        <v>19.385035999999999</v>
      </c>
      <c r="I2565" s="73">
        <v>727200</v>
      </c>
    </row>
    <row r="2566" spans="1:9" x14ac:dyDescent="0.3">
      <c r="A2566" s="72" t="str">
        <f t="shared" si="89"/>
        <v>2002</v>
      </c>
      <c r="B2566" s="72" t="str">
        <f t="shared" si="90"/>
        <v>Nov</v>
      </c>
      <c r="C2566" s="74">
        <v>37579</v>
      </c>
      <c r="D2566" s="47">
        <v>22.24</v>
      </c>
      <c r="E2566" s="47">
        <v>22.493334000000001</v>
      </c>
      <c r="F2566" s="47">
        <v>21.860001</v>
      </c>
      <c r="G2566" s="47">
        <v>22.413333999999999</v>
      </c>
      <c r="H2566" s="73">
        <v>19.442875000000001</v>
      </c>
      <c r="I2566" s="73">
        <v>504000</v>
      </c>
    </row>
    <row r="2567" spans="1:9" x14ac:dyDescent="0.3">
      <c r="A2567" s="72" t="str">
        <f t="shared" si="89"/>
        <v>2002</v>
      </c>
      <c r="B2567" s="72" t="str">
        <f t="shared" si="90"/>
        <v>Nov</v>
      </c>
      <c r="C2567" s="74">
        <v>37580</v>
      </c>
      <c r="D2567" s="47">
        <v>22.426666000000001</v>
      </c>
      <c r="E2567" s="47">
        <v>23.166665999999999</v>
      </c>
      <c r="F2567" s="47">
        <v>22.18</v>
      </c>
      <c r="G2567" s="47">
        <v>23.059999000000001</v>
      </c>
      <c r="H2567" s="73">
        <v>20.003837999999998</v>
      </c>
      <c r="I2567" s="73">
        <v>755800</v>
      </c>
    </row>
    <row r="2568" spans="1:9" x14ac:dyDescent="0.3">
      <c r="A2568" s="72" t="str">
        <f t="shared" si="89"/>
        <v>2002</v>
      </c>
      <c r="B2568" s="72" t="str">
        <f t="shared" si="90"/>
        <v>Nov</v>
      </c>
      <c r="C2568" s="74">
        <v>37581</v>
      </c>
      <c r="D2568" s="47">
        <v>23.1</v>
      </c>
      <c r="E2568" s="47">
        <v>24.666665999999999</v>
      </c>
      <c r="F2568" s="47">
        <v>23.066668</v>
      </c>
      <c r="G2568" s="47">
        <v>24.266666000000001</v>
      </c>
      <c r="H2568" s="73">
        <v>21.050577000000001</v>
      </c>
      <c r="I2568" s="73">
        <v>1504500</v>
      </c>
    </row>
    <row r="2569" spans="1:9" x14ac:dyDescent="0.3">
      <c r="A2569" s="72" t="str">
        <f t="shared" si="89"/>
        <v>2002</v>
      </c>
      <c r="B2569" s="72" t="str">
        <f t="shared" si="90"/>
        <v>Nov</v>
      </c>
      <c r="C2569" s="74">
        <v>37582</v>
      </c>
      <c r="D2569" s="47">
        <v>23.973333</v>
      </c>
      <c r="E2569" s="47">
        <v>24.620000999999998</v>
      </c>
      <c r="F2569" s="47">
        <v>23.833334000000001</v>
      </c>
      <c r="G2569" s="47">
        <v>24.040001</v>
      </c>
      <c r="H2569" s="73">
        <v>20.853952</v>
      </c>
      <c r="I2569" s="73">
        <v>822400</v>
      </c>
    </row>
    <row r="2570" spans="1:9" x14ac:dyDescent="0.3">
      <c r="A2570" s="72" t="str">
        <f t="shared" si="89"/>
        <v>2002</v>
      </c>
      <c r="B2570" s="72" t="str">
        <f t="shared" si="90"/>
        <v>Nov</v>
      </c>
      <c r="C2570" s="74">
        <v>37585</v>
      </c>
      <c r="D2570" s="47">
        <v>24</v>
      </c>
      <c r="E2570" s="47">
        <v>24.253333999999999</v>
      </c>
      <c r="F2570" s="47">
        <v>23.76</v>
      </c>
      <c r="G2570" s="47">
        <v>23.879999000000002</v>
      </c>
      <c r="H2570" s="73">
        <v>20.715160000000001</v>
      </c>
      <c r="I2570" s="73">
        <v>658500</v>
      </c>
    </row>
    <row r="2571" spans="1:9" x14ac:dyDescent="0.3">
      <c r="A2571" s="72" t="str">
        <f t="shared" si="89"/>
        <v>2002</v>
      </c>
      <c r="B2571" s="72" t="str">
        <f t="shared" si="90"/>
        <v>Nov</v>
      </c>
      <c r="C2571" s="74">
        <v>37586</v>
      </c>
      <c r="D2571" s="47">
        <v>23.873332999999999</v>
      </c>
      <c r="E2571" s="47">
        <v>23.879999000000002</v>
      </c>
      <c r="F2571" s="47">
        <v>23.213332999999999</v>
      </c>
      <c r="G2571" s="47">
        <v>23.280000999999999</v>
      </c>
      <c r="H2571" s="73">
        <v>20.194683000000001</v>
      </c>
      <c r="I2571" s="73">
        <v>1163100</v>
      </c>
    </row>
    <row r="2572" spans="1:9" x14ac:dyDescent="0.3">
      <c r="A2572" s="72" t="str">
        <f t="shared" si="89"/>
        <v>2002</v>
      </c>
      <c r="B2572" s="72" t="str">
        <f t="shared" si="90"/>
        <v>Nov</v>
      </c>
      <c r="C2572" s="74">
        <v>37587</v>
      </c>
      <c r="D2572" s="47">
        <v>23.433332</v>
      </c>
      <c r="E2572" s="47">
        <v>24.326665999999999</v>
      </c>
      <c r="F2572" s="47">
        <v>23.4</v>
      </c>
      <c r="G2572" s="47">
        <v>24.120000999999998</v>
      </c>
      <c r="H2572" s="73">
        <v>20.923352999999999</v>
      </c>
      <c r="I2572" s="73">
        <v>636100</v>
      </c>
    </row>
    <row r="2573" spans="1:9" x14ac:dyDescent="0.3">
      <c r="A2573" s="72" t="str">
        <f t="shared" si="89"/>
        <v>2002</v>
      </c>
      <c r="B2573" s="72" t="str">
        <f t="shared" si="90"/>
        <v>Nov</v>
      </c>
      <c r="C2573" s="74">
        <v>37589</v>
      </c>
      <c r="D2573" s="47">
        <v>24.200001</v>
      </c>
      <c r="E2573" s="47">
        <v>24.26</v>
      </c>
      <c r="F2573" s="47">
        <v>23.686665999999999</v>
      </c>
      <c r="G2573" s="47">
        <v>23.773333000000001</v>
      </c>
      <c r="H2573" s="73">
        <v>20.622629</v>
      </c>
      <c r="I2573" s="73">
        <v>178900</v>
      </c>
    </row>
    <row r="2574" spans="1:9" x14ac:dyDescent="0.3">
      <c r="A2574" s="72" t="str">
        <f t="shared" si="89"/>
        <v>2002</v>
      </c>
      <c r="B2574" s="72" t="str">
        <f t="shared" si="90"/>
        <v>Dec</v>
      </c>
      <c r="C2574" s="74">
        <v>37592</v>
      </c>
      <c r="D2574" s="47">
        <v>24.1</v>
      </c>
      <c r="E2574" s="47">
        <v>24.299999</v>
      </c>
      <c r="F2574" s="47">
        <v>23.626667000000001</v>
      </c>
      <c r="G2574" s="47">
        <v>24.086666000000001</v>
      </c>
      <c r="H2574" s="73">
        <v>20.894444</v>
      </c>
      <c r="I2574" s="73">
        <v>810700</v>
      </c>
    </row>
    <row r="2575" spans="1:9" x14ac:dyDescent="0.3">
      <c r="A2575" s="72" t="str">
        <f t="shared" si="89"/>
        <v>2002</v>
      </c>
      <c r="B2575" s="72" t="str">
        <f t="shared" si="90"/>
        <v>Dec</v>
      </c>
      <c r="C2575" s="74">
        <v>37593</v>
      </c>
      <c r="D2575" s="47">
        <v>24.006665999999999</v>
      </c>
      <c r="E2575" s="47">
        <v>24.02</v>
      </c>
      <c r="F2575" s="47">
        <v>22.826665999999999</v>
      </c>
      <c r="G2575" s="47">
        <v>22.879999000000002</v>
      </c>
      <c r="H2575" s="73">
        <v>19.847688999999999</v>
      </c>
      <c r="I2575" s="73">
        <v>1138900</v>
      </c>
    </row>
    <row r="2576" spans="1:9" x14ac:dyDescent="0.3">
      <c r="A2576" s="72" t="str">
        <f t="shared" si="89"/>
        <v>2002</v>
      </c>
      <c r="B2576" s="72" t="str">
        <f t="shared" si="90"/>
        <v>Dec</v>
      </c>
      <c r="C2576" s="74">
        <v>37594</v>
      </c>
      <c r="D2576" s="47">
        <v>22.74</v>
      </c>
      <c r="E2576" s="47">
        <v>22.986666</v>
      </c>
      <c r="F2576" s="47">
        <v>22.353332999999999</v>
      </c>
      <c r="G2576" s="47">
        <v>22.82</v>
      </c>
      <c r="H2576" s="73">
        <v>19.795649000000001</v>
      </c>
      <c r="I2576" s="73">
        <v>896700</v>
      </c>
    </row>
    <row r="2577" spans="1:9" x14ac:dyDescent="0.3">
      <c r="A2577" s="72" t="str">
        <f t="shared" si="89"/>
        <v>2002</v>
      </c>
      <c r="B2577" s="72" t="str">
        <f t="shared" si="90"/>
        <v>Dec</v>
      </c>
      <c r="C2577" s="74">
        <v>37595</v>
      </c>
      <c r="D2577" s="47">
        <v>22.66</v>
      </c>
      <c r="E2577" s="47">
        <v>22.673334000000001</v>
      </c>
      <c r="F2577" s="47">
        <v>22.133333</v>
      </c>
      <c r="G2577" s="47">
        <v>22.473333</v>
      </c>
      <c r="H2577" s="73">
        <v>19.494923</v>
      </c>
      <c r="I2577" s="73">
        <v>1499500</v>
      </c>
    </row>
    <row r="2578" spans="1:9" x14ac:dyDescent="0.3">
      <c r="A2578" s="72" t="str">
        <f t="shared" si="89"/>
        <v>2002</v>
      </c>
      <c r="B2578" s="72" t="str">
        <f t="shared" si="90"/>
        <v>Dec</v>
      </c>
      <c r="C2578" s="74">
        <v>37596</v>
      </c>
      <c r="D2578" s="47">
        <v>22.186665999999999</v>
      </c>
      <c r="E2578" s="47">
        <v>22.9</v>
      </c>
      <c r="F2578" s="47">
        <v>22.173334000000001</v>
      </c>
      <c r="G2578" s="47">
        <v>22.726666999999999</v>
      </c>
      <c r="H2578" s="73">
        <v>19.714680000000001</v>
      </c>
      <c r="I2578" s="73">
        <v>574200</v>
      </c>
    </row>
    <row r="2579" spans="1:9" x14ac:dyDescent="0.3">
      <c r="A2579" s="72" t="str">
        <f t="shared" si="89"/>
        <v>2002</v>
      </c>
      <c r="B2579" s="72" t="str">
        <f t="shared" si="90"/>
        <v>Dec</v>
      </c>
      <c r="C2579" s="74">
        <v>37599</v>
      </c>
      <c r="D2579" s="47">
        <v>22.653334000000001</v>
      </c>
      <c r="E2579" s="47">
        <v>22.653334000000001</v>
      </c>
      <c r="F2579" s="47">
        <v>22.213332999999999</v>
      </c>
      <c r="G2579" s="47">
        <v>22.219999000000001</v>
      </c>
      <c r="H2579" s="73">
        <v>19.275167</v>
      </c>
      <c r="I2579" s="73">
        <v>454200</v>
      </c>
    </row>
    <row r="2580" spans="1:9" x14ac:dyDescent="0.3">
      <c r="A2580" s="72" t="str">
        <f t="shared" si="89"/>
        <v>2002</v>
      </c>
      <c r="B2580" s="72" t="str">
        <f t="shared" si="90"/>
        <v>Dec</v>
      </c>
      <c r="C2580" s="74">
        <v>37600</v>
      </c>
      <c r="D2580" s="47">
        <v>22.286667000000001</v>
      </c>
      <c r="E2580" s="47">
        <v>22.706666999999999</v>
      </c>
      <c r="F2580" s="47">
        <v>22.273333000000001</v>
      </c>
      <c r="G2580" s="47">
        <v>22.66</v>
      </c>
      <c r="H2580" s="73">
        <v>19.656853000000002</v>
      </c>
      <c r="I2580" s="73">
        <v>1025500</v>
      </c>
    </row>
    <row r="2581" spans="1:9" x14ac:dyDescent="0.3">
      <c r="A2581" s="72" t="str">
        <f t="shared" si="89"/>
        <v>2002</v>
      </c>
      <c r="B2581" s="72" t="str">
        <f t="shared" si="90"/>
        <v>Dec</v>
      </c>
      <c r="C2581" s="74">
        <v>37601</v>
      </c>
      <c r="D2581" s="47">
        <v>22.620000999999998</v>
      </c>
      <c r="E2581" s="47">
        <v>23.066668</v>
      </c>
      <c r="F2581" s="47">
        <v>22.48</v>
      </c>
      <c r="G2581" s="47">
        <v>22.986666</v>
      </c>
      <c r="H2581" s="73">
        <v>19.940218000000002</v>
      </c>
      <c r="I2581" s="73">
        <v>888000</v>
      </c>
    </row>
    <row r="2582" spans="1:9" x14ac:dyDescent="0.3">
      <c r="A2582" s="72" t="str">
        <f t="shared" si="89"/>
        <v>2002</v>
      </c>
      <c r="B2582" s="72" t="str">
        <f t="shared" si="90"/>
        <v>Dec</v>
      </c>
      <c r="C2582" s="74">
        <v>37602</v>
      </c>
      <c r="D2582" s="47">
        <v>23.059999000000001</v>
      </c>
      <c r="E2582" s="47">
        <v>23.866667</v>
      </c>
      <c r="F2582" s="47">
        <v>23.033332999999999</v>
      </c>
      <c r="G2582" s="47">
        <v>23.173334000000001</v>
      </c>
      <c r="H2582" s="73">
        <v>20.102150000000002</v>
      </c>
      <c r="I2582" s="73">
        <v>966400</v>
      </c>
    </row>
    <row r="2583" spans="1:9" x14ac:dyDescent="0.3">
      <c r="A2583" s="72" t="str">
        <f t="shared" si="89"/>
        <v>2002</v>
      </c>
      <c r="B2583" s="72" t="str">
        <f t="shared" si="90"/>
        <v>Dec</v>
      </c>
      <c r="C2583" s="74">
        <v>37603</v>
      </c>
      <c r="D2583" s="47">
        <v>23.226666999999999</v>
      </c>
      <c r="E2583" s="47">
        <v>23.24</v>
      </c>
      <c r="F2583" s="47">
        <v>22.973333</v>
      </c>
      <c r="G2583" s="47">
        <v>23.006665999999999</v>
      </c>
      <c r="H2583" s="73">
        <v>19.957573</v>
      </c>
      <c r="I2583" s="73">
        <v>475200</v>
      </c>
    </row>
    <row r="2584" spans="1:9" x14ac:dyDescent="0.3">
      <c r="A2584" s="72" t="str">
        <f t="shared" si="89"/>
        <v>2002</v>
      </c>
      <c r="B2584" s="72" t="str">
        <f t="shared" si="90"/>
        <v>Dec</v>
      </c>
      <c r="C2584" s="74">
        <v>37606</v>
      </c>
      <c r="D2584" s="47">
        <v>23.1</v>
      </c>
      <c r="E2584" s="47">
        <v>24.066668</v>
      </c>
      <c r="F2584" s="47">
        <v>22.933332</v>
      </c>
      <c r="G2584" s="47">
        <v>24.006665999999999</v>
      </c>
      <c r="H2584" s="73">
        <v>20.825044999999999</v>
      </c>
      <c r="I2584" s="73">
        <v>1111300</v>
      </c>
    </row>
    <row r="2585" spans="1:9" x14ac:dyDescent="0.3">
      <c r="A2585" s="72" t="str">
        <f t="shared" si="89"/>
        <v>2002</v>
      </c>
      <c r="B2585" s="72" t="str">
        <f t="shared" si="90"/>
        <v>Dec</v>
      </c>
      <c r="C2585" s="74">
        <v>37607</v>
      </c>
      <c r="D2585" s="47">
        <v>23.926666000000001</v>
      </c>
      <c r="E2585" s="47">
        <v>23.993334000000001</v>
      </c>
      <c r="F2585" s="47">
        <v>22.973333</v>
      </c>
      <c r="G2585" s="47">
        <v>23.286667000000001</v>
      </c>
      <c r="H2585" s="73">
        <v>20.200464</v>
      </c>
      <c r="I2585" s="73">
        <v>942900</v>
      </c>
    </row>
    <row r="2586" spans="1:9" x14ac:dyDescent="0.3">
      <c r="A2586" s="72" t="str">
        <f t="shared" si="89"/>
        <v>2002</v>
      </c>
      <c r="B2586" s="72" t="str">
        <f t="shared" si="90"/>
        <v>Dec</v>
      </c>
      <c r="C2586" s="74">
        <v>37608</v>
      </c>
      <c r="D2586" s="47">
        <v>23.26</v>
      </c>
      <c r="E2586" s="47">
        <v>24.646667000000001</v>
      </c>
      <c r="F2586" s="47">
        <v>22.973333</v>
      </c>
      <c r="G2586" s="47">
        <v>24.646667000000001</v>
      </c>
      <c r="H2586" s="73">
        <v>21.380222</v>
      </c>
      <c r="I2586" s="73">
        <v>2425500</v>
      </c>
    </row>
    <row r="2587" spans="1:9" x14ac:dyDescent="0.3">
      <c r="A2587" s="72" t="str">
        <f t="shared" si="89"/>
        <v>2002</v>
      </c>
      <c r="B2587" s="72" t="str">
        <f t="shared" si="90"/>
        <v>Dec</v>
      </c>
      <c r="C2587" s="74">
        <v>37609</v>
      </c>
      <c r="D2587" s="47">
        <v>24.586666000000001</v>
      </c>
      <c r="E2587" s="47">
        <v>24.586666000000001</v>
      </c>
      <c r="F2587" s="47">
        <v>23.886666999999999</v>
      </c>
      <c r="G2587" s="47">
        <v>24.113333000000001</v>
      </c>
      <c r="H2587" s="73">
        <v>20.917573999999998</v>
      </c>
      <c r="I2587" s="73">
        <v>1854900</v>
      </c>
    </row>
    <row r="2588" spans="1:9" x14ac:dyDescent="0.3">
      <c r="A2588" s="72" t="str">
        <f t="shared" si="89"/>
        <v>2002</v>
      </c>
      <c r="B2588" s="72" t="str">
        <f t="shared" si="90"/>
        <v>Dec</v>
      </c>
      <c r="C2588" s="74">
        <v>37610</v>
      </c>
      <c r="D2588" s="47">
        <v>24.253333999999999</v>
      </c>
      <c r="E2588" s="47">
        <v>24.58</v>
      </c>
      <c r="F2588" s="47">
        <v>24.113333000000001</v>
      </c>
      <c r="G2588" s="47">
        <v>24.326665999999999</v>
      </c>
      <c r="H2588" s="73">
        <v>21.102630999999999</v>
      </c>
      <c r="I2588" s="73">
        <v>776500</v>
      </c>
    </row>
    <row r="2589" spans="1:9" x14ac:dyDescent="0.3">
      <c r="A2589" s="72" t="str">
        <f t="shared" si="89"/>
        <v>2002</v>
      </c>
      <c r="B2589" s="72" t="str">
        <f t="shared" si="90"/>
        <v>Dec</v>
      </c>
      <c r="C2589" s="74">
        <v>37613</v>
      </c>
      <c r="D2589" s="47">
        <v>24.266666000000001</v>
      </c>
      <c r="E2589" s="47">
        <v>24.773333000000001</v>
      </c>
      <c r="F2589" s="47">
        <v>24.18</v>
      </c>
      <c r="G2589" s="47">
        <v>24.52</v>
      </c>
      <c r="H2589" s="73">
        <v>21.270344000000001</v>
      </c>
      <c r="I2589" s="73">
        <v>768900</v>
      </c>
    </row>
    <row r="2590" spans="1:9" x14ac:dyDescent="0.3">
      <c r="A2590" s="72" t="str">
        <f t="shared" si="89"/>
        <v>2002</v>
      </c>
      <c r="B2590" s="72" t="str">
        <f t="shared" si="90"/>
        <v>Dec</v>
      </c>
      <c r="C2590" s="74">
        <v>37614</v>
      </c>
      <c r="D2590" s="47">
        <v>24.586666000000001</v>
      </c>
      <c r="E2590" s="47">
        <v>25.133333</v>
      </c>
      <c r="F2590" s="47">
        <v>24.52</v>
      </c>
      <c r="G2590" s="47">
        <v>24.693332999999999</v>
      </c>
      <c r="H2590" s="73">
        <v>21.420705999999999</v>
      </c>
      <c r="I2590" s="73">
        <v>737800</v>
      </c>
    </row>
    <row r="2591" spans="1:9" x14ac:dyDescent="0.3">
      <c r="A2591" s="72" t="str">
        <f t="shared" si="89"/>
        <v>2002</v>
      </c>
      <c r="B2591" s="72" t="str">
        <f t="shared" si="90"/>
        <v>Dec</v>
      </c>
      <c r="C2591" s="74">
        <v>37616</v>
      </c>
      <c r="D2591" s="47">
        <v>24.773333000000001</v>
      </c>
      <c r="E2591" s="47">
        <v>25.113333000000001</v>
      </c>
      <c r="F2591" s="47">
        <v>24.666665999999999</v>
      </c>
      <c r="G2591" s="47">
        <v>24.766666000000001</v>
      </c>
      <c r="H2591" s="73">
        <v>21.484317999999998</v>
      </c>
      <c r="I2591" s="73">
        <v>462400</v>
      </c>
    </row>
    <row r="2592" spans="1:9" x14ac:dyDescent="0.3">
      <c r="A2592" s="72" t="str">
        <f t="shared" si="89"/>
        <v>2002</v>
      </c>
      <c r="B2592" s="72" t="str">
        <f t="shared" si="90"/>
        <v>Dec</v>
      </c>
      <c r="C2592" s="74">
        <v>37617</v>
      </c>
      <c r="D2592" s="47">
        <v>24.733333999999999</v>
      </c>
      <c r="E2592" s="47">
        <v>24.780000999999999</v>
      </c>
      <c r="F2592" s="47">
        <v>23.766666000000001</v>
      </c>
      <c r="G2592" s="47">
        <v>24.006665999999999</v>
      </c>
      <c r="H2592" s="73">
        <v>20.825044999999999</v>
      </c>
      <c r="I2592" s="73">
        <v>671200</v>
      </c>
    </row>
    <row r="2593" spans="1:9" x14ac:dyDescent="0.3">
      <c r="A2593" s="72" t="str">
        <f t="shared" si="89"/>
        <v>2002</v>
      </c>
      <c r="B2593" s="72" t="str">
        <f t="shared" si="90"/>
        <v>Dec</v>
      </c>
      <c r="C2593" s="74">
        <v>37620</v>
      </c>
      <c r="D2593" s="47">
        <v>23.913333999999999</v>
      </c>
      <c r="E2593" s="47">
        <v>24.26</v>
      </c>
      <c r="F2593" s="47">
        <v>23.799999</v>
      </c>
      <c r="G2593" s="47">
        <v>24.133333</v>
      </c>
      <c r="H2593" s="73">
        <v>20.934920999999999</v>
      </c>
      <c r="I2593" s="73">
        <v>480700</v>
      </c>
    </row>
    <row r="2594" spans="1:9" x14ac:dyDescent="0.3">
      <c r="A2594" s="72" t="str">
        <f t="shared" si="89"/>
        <v>2002</v>
      </c>
      <c r="B2594" s="72" t="str">
        <f t="shared" si="90"/>
        <v>Dec</v>
      </c>
      <c r="C2594" s="74">
        <v>37621</v>
      </c>
      <c r="D2594" s="47">
        <v>24.139999</v>
      </c>
      <c r="E2594" s="47">
        <v>24.173334000000001</v>
      </c>
      <c r="F2594" s="47">
        <v>23.873332999999999</v>
      </c>
      <c r="G2594" s="47">
        <v>24.1</v>
      </c>
      <c r="H2594" s="73">
        <v>20.906003999999999</v>
      </c>
      <c r="I2594" s="73">
        <v>588600</v>
      </c>
    </row>
    <row r="2595" spans="1:9" x14ac:dyDescent="0.3">
      <c r="A2595" s="72" t="str">
        <f t="shared" si="89"/>
        <v>2003</v>
      </c>
      <c r="B2595" s="72" t="str">
        <f t="shared" si="90"/>
        <v>Jan</v>
      </c>
      <c r="C2595" s="74">
        <v>37623</v>
      </c>
      <c r="D2595" s="47">
        <v>24.133333</v>
      </c>
      <c r="E2595" s="47">
        <v>24.68</v>
      </c>
      <c r="F2595" s="47">
        <v>24.073333999999999</v>
      </c>
      <c r="G2595" s="47">
        <v>24.66</v>
      </c>
      <c r="H2595" s="73">
        <v>21.391787999999998</v>
      </c>
      <c r="I2595" s="73">
        <v>576000</v>
      </c>
    </row>
    <row r="2596" spans="1:9" x14ac:dyDescent="0.3">
      <c r="A2596" s="72" t="str">
        <f t="shared" si="89"/>
        <v>2003</v>
      </c>
      <c r="B2596" s="72" t="str">
        <f t="shared" si="90"/>
        <v>Jan</v>
      </c>
      <c r="C2596" s="74">
        <v>37624</v>
      </c>
      <c r="D2596" s="47">
        <v>24.6</v>
      </c>
      <c r="E2596" s="47">
        <v>24.966667000000001</v>
      </c>
      <c r="F2596" s="47">
        <v>24.313334000000001</v>
      </c>
      <c r="G2596" s="47">
        <v>24.353332999999999</v>
      </c>
      <c r="H2596" s="73">
        <v>21.125761000000001</v>
      </c>
      <c r="I2596" s="73">
        <v>809700</v>
      </c>
    </row>
    <row r="2597" spans="1:9" x14ac:dyDescent="0.3">
      <c r="A2597" s="72" t="str">
        <f t="shared" si="89"/>
        <v>2003</v>
      </c>
      <c r="B2597" s="72" t="str">
        <f t="shared" si="90"/>
        <v>Jan</v>
      </c>
      <c r="C2597" s="74">
        <v>37627</v>
      </c>
      <c r="D2597" s="47">
        <v>24.433332</v>
      </c>
      <c r="E2597" s="47">
        <v>25.053332999999999</v>
      </c>
      <c r="F2597" s="47">
        <v>24.366667</v>
      </c>
      <c r="G2597" s="47">
        <v>25.026667</v>
      </c>
      <c r="H2597" s="73">
        <v>21.709858000000001</v>
      </c>
      <c r="I2597" s="73">
        <v>1094200</v>
      </c>
    </row>
    <row r="2598" spans="1:9" x14ac:dyDescent="0.3">
      <c r="A2598" s="72" t="str">
        <f t="shared" si="89"/>
        <v>2003</v>
      </c>
      <c r="B2598" s="72" t="str">
        <f t="shared" si="90"/>
        <v>Jan</v>
      </c>
      <c r="C2598" s="74">
        <v>37628</v>
      </c>
      <c r="D2598" s="47">
        <v>24.92</v>
      </c>
      <c r="E2598" s="47">
        <v>24.966667000000001</v>
      </c>
      <c r="F2598" s="47">
        <v>24.173334000000001</v>
      </c>
      <c r="G2598" s="47">
        <v>24.553332999999999</v>
      </c>
      <c r="H2598" s="73">
        <v>21.299257000000001</v>
      </c>
      <c r="I2598" s="73">
        <v>1161000</v>
      </c>
    </row>
    <row r="2599" spans="1:9" x14ac:dyDescent="0.3">
      <c r="A2599" s="72" t="str">
        <f t="shared" si="89"/>
        <v>2003</v>
      </c>
      <c r="B2599" s="72" t="str">
        <f t="shared" si="90"/>
        <v>Jan</v>
      </c>
      <c r="C2599" s="74">
        <v>37629</v>
      </c>
      <c r="D2599" s="47">
        <v>24.466667000000001</v>
      </c>
      <c r="E2599" s="47">
        <v>24.513334</v>
      </c>
      <c r="F2599" s="47">
        <v>24.02</v>
      </c>
      <c r="G2599" s="47">
        <v>24.033332999999999</v>
      </c>
      <c r="H2599" s="73">
        <v>20.848175000000001</v>
      </c>
      <c r="I2599" s="73">
        <v>1193200</v>
      </c>
    </row>
    <row r="2600" spans="1:9" x14ac:dyDescent="0.3">
      <c r="A2600" s="72" t="str">
        <f t="shared" si="89"/>
        <v>2003</v>
      </c>
      <c r="B2600" s="72" t="str">
        <f t="shared" si="90"/>
        <v>Jan</v>
      </c>
      <c r="C2600" s="74">
        <v>37630</v>
      </c>
      <c r="D2600" s="47">
        <v>24.046666999999999</v>
      </c>
      <c r="E2600" s="47">
        <v>24.346665999999999</v>
      </c>
      <c r="F2600" s="47">
        <v>23.833334000000001</v>
      </c>
      <c r="G2600" s="47">
        <v>24.266666000000001</v>
      </c>
      <c r="H2600" s="73">
        <v>21.050577000000001</v>
      </c>
      <c r="I2600" s="73">
        <v>1525900</v>
      </c>
    </row>
    <row r="2601" spans="1:9" x14ac:dyDescent="0.3">
      <c r="A2601" s="72" t="str">
        <f t="shared" si="89"/>
        <v>2003</v>
      </c>
      <c r="B2601" s="72" t="str">
        <f t="shared" si="90"/>
        <v>Jan</v>
      </c>
      <c r="C2601" s="74">
        <v>37631</v>
      </c>
      <c r="D2601" s="47">
        <v>22.473333</v>
      </c>
      <c r="E2601" s="47">
        <v>23.1</v>
      </c>
      <c r="F2601" s="47">
        <v>22.333334000000001</v>
      </c>
      <c r="G2601" s="47">
        <v>22.573333999999999</v>
      </c>
      <c r="H2601" s="73">
        <v>19.581669000000002</v>
      </c>
      <c r="I2601" s="73">
        <v>5798700</v>
      </c>
    </row>
    <row r="2602" spans="1:9" x14ac:dyDescent="0.3">
      <c r="A2602" s="72" t="str">
        <f t="shared" si="89"/>
        <v>2003</v>
      </c>
      <c r="B2602" s="72" t="str">
        <f t="shared" si="90"/>
        <v>Jan</v>
      </c>
      <c r="C2602" s="74">
        <v>37634</v>
      </c>
      <c r="D2602" s="47">
        <v>22.459999</v>
      </c>
      <c r="E2602" s="47">
        <v>22.620000999999998</v>
      </c>
      <c r="F2602" s="47">
        <v>21.526667</v>
      </c>
      <c r="G2602" s="47">
        <v>21.593333999999999</v>
      </c>
      <c r="H2602" s="73">
        <v>18.731556000000001</v>
      </c>
      <c r="I2602" s="73">
        <v>2373100</v>
      </c>
    </row>
    <row r="2603" spans="1:9" x14ac:dyDescent="0.3">
      <c r="A2603" s="72" t="str">
        <f t="shared" si="89"/>
        <v>2003</v>
      </c>
      <c r="B2603" s="72" t="str">
        <f t="shared" si="90"/>
        <v>Jan</v>
      </c>
      <c r="C2603" s="74">
        <v>37635</v>
      </c>
      <c r="D2603" s="47">
        <v>21.586666000000001</v>
      </c>
      <c r="E2603" s="47">
        <v>21.973333</v>
      </c>
      <c r="F2603" s="47">
        <v>21.42</v>
      </c>
      <c r="G2603" s="47">
        <v>21.973333</v>
      </c>
      <c r="H2603" s="73">
        <v>19.06119</v>
      </c>
      <c r="I2603" s="73">
        <v>1509000</v>
      </c>
    </row>
    <row r="2604" spans="1:9" x14ac:dyDescent="0.3">
      <c r="A2604" s="72" t="str">
        <f t="shared" si="89"/>
        <v>2003</v>
      </c>
      <c r="B2604" s="72" t="str">
        <f t="shared" si="90"/>
        <v>Jan</v>
      </c>
      <c r="C2604" s="74">
        <v>37636</v>
      </c>
      <c r="D2604" s="47">
        <v>21.826665999999999</v>
      </c>
      <c r="E2604" s="47">
        <v>21.833334000000001</v>
      </c>
      <c r="F2604" s="47">
        <v>21.166665999999999</v>
      </c>
      <c r="G2604" s="47">
        <v>21.766666000000001</v>
      </c>
      <c r="H2604" s="73">
        <v>18.881910000000001</v>
      </c>
      <c r="I2604" s="73">
        <v>1549200</v>
      </c>
    </row>
    <row r="2605" spans="1:9" x14ac:dyDescent="0.3">
      <c r="A2605" s="72" t="str">
        <f t="shared" si="89"/>
        <v>2003</v>
      </c>
      <c r="B2605" s="72" t="str">
        <f t="shared" si="90"/>
        <v>Jan</v>
      </c>
      <c r="C2605" s="74">
        <v>37637</v>
      </c>
      <c r="D2605" s="47">
        <v>21.673334000000001</v>
      </c>
      <c r="E2605" s="47">
        <v>21.986666</v>
      </c>
      <c r="F2605" s="47">
        <v>21.34</v>
      </c>
      <c r="G2605" s="47">
        <v>21.666665999999999</v>
      </c>
      <c r="H2605" s="73">
        <v>18.795159999999999</v>
      </c>
      <c r="I2605" s="73">
        <v>1077600</v>
      </c>
    </row>
    <row r="2606" spans="1:9" x14ac:dyDescent="0.3">
      <c r="A2606" s="72" t="str">
        <f t="shared" si="89"/>
        <v>2003</v>
      </c>
      <c r="B2606" s="72" t="str">
        <f t="shared" si="90"/>
        <v>Jan</v>
      </c>
      <c r="C2606" s="74">
        <v>37638</v>
      </c>
      <c r="D2606" s="47">
        <v>21.633333</v>
      </c>
      <c r="E2606" s="47">
        <v>21.646667000000001</v>
      </c>
      <c r="F2606" s="47">
        <v>20.933332</v>
      </c>
      <c r="G2606" s="47">
        <v>21.166665999999999</v>
      </c>
      <c r="H2606" s="73">
        <v>18.361425000000001</v>
      </c>
      <c r="I2606" s="73">
        <v>1883200</v>
      </c>
    </row>
    <row r="2607" spans="1:9" x14ac:dyDescent="0.3">
      <c r="A2607" s="72" t="str">
        <f t="shared" si="89"/>
        <v>2003</v>
      </c>
      <c r="B2607" s="72" t="str">
        <f t="shared" si="90"/>
        <v>Jan</v>
      </c>
      <c r="C2607" s="74">
        <v>37642</v>
      </c>
      <c r="D2607" s="47">
        <v>21.299999</v>
      </c>
      <c r="E2607" s="47">
        <v>21.32</v>
      </c>
      <c r="F2607" s="47">
        <v>20.879999000000002</v>
      </c>
      <c r="G2607" s="47">
        <v>20.879999000000002</v>
      </c>
      <c r="H2607" s="73">
        <v>18.112756999999998</v>
      </c>
      <c r="I2607" s="73">
        <v>1441500</v>
      </c>
    </row>
    <row r="2608" spans="1:9" x14ac:dyDescent="0.3">
      <c r="A2608" s="72" t="str">
        <f t="shared" si="89"/>
        <v>2003</v>
      </c>
      <c r="B2608" s="72" t="str">
        <f t="shared" si="90"/>
        <v>Jan</v>
      </c>
      <c r="C2608" s="74">
        <v>37643</v>
      </c>
      <c r="D2608" s="47">
        <v>21</v>
      </c>
      <c r="E2608" s="47">
        <v>21.306667000000001</v>
      </c>
      <c r="F2608" s="47">
        <v>20.913333999999999</v>
      </c>
      <c r="G2608" s="47">
        <v>21.286667000000001</v>
      </c>
      <c r="H2608" s="73">
        <v>18.465523000000001</v>
      </c>
      <c r="I2608" s="73">
        <v>1786600</v>
      </c>
    </row>
    <row r="2609" spans="1:9" x14ac:dyDescent="0.3">
      <c r="A2609" s="72" t="str">
        <f t="shared" si="89"/>
        <v>2003</v>
      </c>
      <c r="B2609" s="72" t="str">
        <f t="shared" si="90"/>
        <v>Jan</v>
      </c>
      <c r="C2609" s="74">
        <v>37644</v>
      </c>
      <c r="D2609" s="47">
        <v>21.293333000000001</v>
      </c>
      <c r="E2609" s="47">
        <v>21.5</v>
      </c>
      <c r="F2609" s="47">
        <v>20.966667000000001</v>
      </c>
      <c r="G2609" s="47">
        <v>21.346665999999999</v>
      </c>
      <c r="H2609" s="73">
        <v>18.517582000000001</v>
      </c>
      <c r="I2609" s="73">
        <v>1063000</v>
      </c>
    </row>
    <row r="2610" spans="1:9" x14ac:dyDescent="0.3">
      <c r="A2610" s="72" t="str">
        <f t="shared" si="89"/>
        <v>2003</v>
      </c>
      <c r="B2610" s="72" t="str">
        <f t="shared" si="90"/>
        <v>Jan</v>
      </c>
      <c r="C2610" s="74">
        <v>37645</v>
      </c>
      <c r="D2610" s="47">
        <v>21.333334000000001</v>
      </c>
      <c r="E2610" s="47">
        <v>21.333334000000001</v>
      </c>
      <c r="F2610" s="47">
        <v>20.353332999999999</v>
      </c>
      <c r="G2610" s="47">
        <v>20.6</v>
      </c>
      <c r="H2610" s="73">
        <v>17.869862000000001</v>
      </c>
      <c r="I2610" s="73">
        <v>1485400</v>
      </c>
    </row>
    <row r="2611" spans="1:9" x14ac:dyDescent="0.3">
      <c r="A2611" s="72" t="str">
        <f t="shared" si="89"/>
        <v>2003</v>
      </c>
      <c r="B2611" s="72" t="str">
        <f t="shared" si="90"/>
        <v>Jan</v>
      </c>
      <c r="C2611" s="74">
        <v>37648</v>
      </c>
      <c r="D2611" s="47">
        <v>20.453333000000001</v>
      </c>
      <c r="E2611" s="47">
        <v>20.633333</v>
      </c>
      <c r="F2611" s="47">
        <v>20.133333</v>
      </c>
      <c r="G2611" s="47">
        <v>20.413333999999999</v>
      </c>
      <c r="H2611" s="73">
        <v>17.707937000000001</v>
      </c>
      <c r="I2611" s="73">
        <v>928300</v>
      </c>
    </row>
    <row r="2612" spans="1:9" x14ac:dyDescent="0.3">
      <c r="A2612" s="72" t="str">
        <f t="shared" si="89"/>
        <v>2003</v>
      </c>
      <c r="B2612" s="72" t="str">
        <f t="shared" si="90"/>
        <v>Jan</v>
      </c>
      <c r="C2612" s="74">
        <v>37649</v>
      </c>
      <c r="D2612" s="47">
        <v>20.453333000000001</v>
      </c>
      <c r="E2612" s="47">
        <v>20.68</v>
      </c>
      <c r="F2612" s="47">
        <v>20.32</v>
      </c>
      <c r="G2612" s="47">
        <v>20.66</v>
      </c>
      <c r="H2612" s="73">
        <v>17.921914999999998</v>
      </c>
      <c r="I2612" s="73">
        <v>931600</v>
      </c>
    </row>
    <row r="2613" spans="1:9" x14ac:dyDescent="0.3">
      <c r="A2613" s="72" t="str">
        <f t="shared" si="89"/>
        <v>2003</v>
      </c>
      <c r="B2613" s="72" t="str">
        <f t="shared" si="90"/>
        <v>Jan</v>
      </c>
      <c r="C2613" s="74">
        <v>37650</v>
      </c>
      <c r="D2613" s="47">
        <v>20.646667000000001</v>
      </c>
      <c r="E2613" s="47">
        <v>21.446667000000001</v>
      </c>
      <c r="F2613" s="47">
        <v>20.326665999999999</v>
      </c>
      <c r="G2613" s="47">
        <v>20.973333</v>
      </c>
      <c r="H2613" s="73">
        <v>18.193719999999999</v>
      </c>
      <c r="I2613" s="73">
        <v>1140600</v>
      </c>
    </row>
    <row r="2614" spans="1:9" x14ac:dyDescent="0.3">
      <c r="A2614" s="72" t="str">
        <f t="shared" si="89"/>
        <v>2003</v>
      </c>
      <c r="B2614" s="72" t="str">
        <f t="shared" si="90"/>
        <v>Jan</v>
      </c>
      <c r="C2614" s="74">
        <v>37651</v>
      </c>
      <c r="D2614" s="47">
        <v>21.066668</v>
      </c>
      <c r="E2614" s="47">
        <v>21.299999</v>
      </c>
      <c r="F2614" s="47">
        <v>20.74</v>
      </c>
      <c r="G2614" s="47">
        <v>20.826665999999999</v>
      </c>
      <c r="H2614" s="73">
        <v>18.066493999999999</v>
      </c>
      <c r="I2614" s="73">
        <v>580900</v>
      </c>
    </row>
    <row r="2615" spans="1:9" x14ac:dyDescent="0.3">
      <c r="A2615" s="72" t="str">
        <f t="shared" si="89"/>
        <v>2003</v>
      </c>
      <c r="B2615" s="72" t="str">
        <f t="shared" si="90"/>
        <v>Jan</v>
      </c>
      <c r="C2615" s="74">
        <v>37652</v>
      </c>
      <c r="D2615" s="47">
        <v>20.766666000000001</v>
      </c>
      <c r="E2615" s="47">
        <v>21.280000999999999</v>
      </c>
      <c r="F2615" s="47">
        <v>20.713332999999999</v>
      </c>
      <c r="G2615" s="47">
        <v>21.200001</v>
      </c>
      <c r="H2615" s="73">
        <v>18.390343000000001</v>
      </c>
      <c r="I2615" s="73">
        <v>1034800</v>
      </c>
    </row>
    <row r="2616" spans="1:9" x14ac:dyDescent="0.3">
      <c r="A2616" s="72" t="str">
        <f t="shared" si="89"/>
        <v>2003</v>
      </c>
      <c r="B2616" s="72" t="str">
        <f t="shared" si="90"/>
        <v>Feb</v>
      </c>
      <c r="C2616" s="74">
        <v>37655</v>
      </c>
      <c r="D2616" s="47">
        <v>21.200001</v>
      </c>
      <c r="E2616" s="47">
        <v>21.459999</v>
      </c>
      <c r="F2616" s="47">
        <v>20.92</v>
      </c>
      <c r="G2616" s="47">
        <v>21.4</v>
      </c>
      <c r="H2616" s="73">
        <v>18.563839000000002</v>
      </c>
      <c r="I2616" s="73">
        <v>1350700</v>
      </c>
    </row>
    <row r="2617" spans="1:9" x14ac:dyDescent="0.3">
      <c r="A2617" s="72" t="str">
        <f t="shared" si="89"/>
        <v>2003</v>
      </c>
      <c r="B2617" s="72" t="str">
        <f t="shared" si="90"/>
        <v>Feb</v>
      </c>
      <c r="C2617" s="74">
        <v>37656</v>
      </c>
      <c r="D2617" s="47">
        <v>21.266666000000001</v>
      </c>
      <c r="E2617" s="47">
        <v>21.373332999999999</v>
      </c>
      <c r="F2617" s="47">
        <v>21.066668</v>
      </c>
      <c r="G2617" s="47">
        <v>21.066668</v>
      </c>
      <c r="H2617" s="73">
        <v>18.274681000000001</v>
      </c>
      <c r="I2617" s="73">
        <v>1873500</v>
      </c>
    </row>
    <row r="2618" spans="1:9" x14ac:dyDescent="0.3">
      <c r="A2618" s="72" t="str">
        <f t="shared" si="89"/>
        <v>2003</v>
      </c>
      <c r="B2618" s="72" t="str">
        <f t="shared" si="90"/>
        <v>Feb</v>
      </c>
      <c r="C2618" s="74">
        <v>37657</v>
      </c>
      <c r="D2618" s="47">
        <v>20.799999</v>
      </c>
      <c r="E2618" s="47">
        <v>21.333334000000001</v>
      </c>
      <c r="F2618" s="47">
        <v>20.266666000000001</v>
      </c>
      <c r="G2618" s="47">
        <v>20.280000999999999</v>
      </c>
      <c r="H2618" s="73">
        <v>17.592275999999998</v>
      </c>
      <c r="I2618" s="73">
        <v>3475600</v>
      </c>
    </row>
    <row r="2619" spans="1:9" x14ac:dyDescent="0.3">
      <c r="A2619" s="72" t="str">
        <f t="shared" si="89"/>
        <v>2003</v>
      </c>
      <c r="B2619" s="72" t="str">
        <f t="shared" si="90"/>
        <v>Feb</v>
      </c>
      <c r="C2619" s="74">
        <v>37658</v>
      </c>
      <c r="D2619" s="47">
        <v>20.253333999999999</v>
      </c>
      <c r="E2619" s="47">
        <v>20.459999</v>
      </c>
      <c r="F2619" s="47">
        <v>19.833334000000001</v>
      </c>
      <c r="G2619" s="47">
        <v>20</v>
      </c>
      <c r="H2619" s="73">
        <v>17.349385999999999</v>
      </c>
      <c r="I2619" s="73">
        <v>1485900</v>
      </c>
    </row>
    <row r="2620" spans="1:9" x14ac:dyDescent="0.3">
      <c r="A2620" s="72" t="str">
        <f t="shared" si="89"/>
        <v>2003</v>
      </c>
      <c r="B2620" s="72" t="str">
        <f t="shared" si="90"/>
        <v>Feb</v>
      </c>
      <c r="C2620" s="74">
        <v>37659</v>
      </c>
      <c r="D2620" s="47">
        <v>20.106667000000002</v>
      </c>
      <c r="E2620" s="47">
        <v>20.200001</v>
      </c>
      <c r="F2620" s="47">
        <v>19.166665999999999</v>
      </c>
      <c r="G2620" s="47">
        <v>19.399999999999999</v>
      </c>
      <c r="H2620" s="73">
        <v>16.828900999999998</v>
      </c>
      <c r="I2620" s="73">
        <v>1456800</v>
      </c>
    </row>
    <row r="2621" spans="1:9" x14ac:dyDescent="0.3">
      <c r="A2621" s="72" t="str">
        <f t="shared" si="89"/>
        <v>2003</v>
      </c>
      <c r="B2621" s="72" t="str">
        <f t="shared" si="90"/>
        <v>Feb</v>
      </c>
      <c r="C2621" s="74">
        <v>37662</v>
      </c>
      <c r="D2621" s="47">
        <v>19.333334000000001</v>
      </c>
      <c r="E2621" s="47">
        <v>19.453333000000001</v>
      </c>
      <c r="F2621" s="47">
        <v>19.046666999999999</v>
      </c>
      <c r="G2621" s="47">
        <v>19.333334000000001</v>
      </c>
      <c r="H2621" s="73">
        <v>16.771072</v>
      </c>
      <c r="I2621" s="73">
        <v>1225800</v>
      </c>
    </row>
    <row r="2622" spans="1:9" x14ac:dyDescent="0.3">
      <c r="A2622" s="72" t="str">
        <f t="shared" si="89"/>
        <v>2003</v>
      </c>
      <c r="B2622" s="72" t="str">
        <f t="shared" si="90"/>
        <v>Feb</v>
      </c>
      <c r="C2622" s="74">
        <v>37663</v>
      </c>
      <c r="D2622" s="47">
        <v>19.413333999999999</v>
      </c>
      <c r="E2622" s="47">
        <v>19.760000000000002</v>
      </c>
      <c r="F2622" s="47">
        <v>19.353332999999999</v>
      </c>
      <c r="G2622" s="47">
        <v>19.393332999999998</v>
      </c>
      <c r="H2622" s="73">
        <v>16.823118000000001</v>
      </c>
      <c r="I2622" s="73">
        <v>994600</v>
      </c>
    </row>
    <row r="2623" spans="1:9" x14ac:dyDescent="0.3">
      <c r="A2623" s="72" t="str">
        <f t="shared" si="89"/>
        <v>2003</v>
      </c>
      <c r="B2623" s="72" t="str">
        <f t="shared" si="90"/>
        <v>Feb</v>
      </c>
      <c r="C2623" s="74">
        <v>37664</v>
      </c>
      <c r="D2623" s="47">
        <v>19.333334000000001</v>
      </c>
      <c r="E2623" s="47">
        <v>19.426666000000001</v>
      </c>
      <c r="F2623" s="47">
        <v>19.059999000000001</v>
      </c>
      <c r="G2623" s="47">
        <v>19.166665999999999</v>
      </c>
      <c r="H2623" s="73">
        <v>16.626491999999999</v>
      </c>
      <c r="I2623" s="73">
        <v>790300</v>
      </c>
    </row>
    <row r="2624" spans="1:9" x14ac:dyDescent="0.3">
      <c r="A2624" s="72" t="str">
        <f t="shared" si="89"/>
        <v>2003</v>
      </c>
      <c r="B2624" s="72" t="str">
        <f t="shared" si="90"/>
        <v>Feb</v>
      </c>
      <c r="C2624" s="74">
        <v>37665</v>
      </c>
      <c r="D2624" s="47">
        <v>19.173334000000001</v>
      </c>
      <c r="E2624" s="47">
        <v>19.233333999999999</v>
      </c>
      <c r="F2624" s="47">
        <v>18.260000000000002</v>
      </c>
      <c r="G2624" s="47">
        <v>18.553332999999999</v>
      </c>
      <c r="H2624" s="73">
        <v>16.094442000000001</v>
      </c>
      <c r="I2624" s="73">
        <v>1251000</v>
      </c>
    </row>
    <row r="2625" spans="1:9" x14ac:dyDescent="0.3">
      <c r="A2625" s="72" t="str">
        <f t="shared" si="89"/>
        <v>2003</v>
      </c>
      <c r="B2625" s="72" t="str">
        <f t="shared" si="90"/>
        <v>Feb</v>
      </c>
      <c r="C2625" s="74">
        <v>37666</v>
      </c>
      <c r="D2625" s="47">
        <v>18.573333999999999</v>
      </c>
      <c r="E2625" s="47">
        <v>19.713332999999999</v>
      </c>
      <c r="F2625" s="47">
        <v>18.533332999999999</v>
      </c>
      <c r="G2625" s="47">
        <v>19.433332</v>
      </c>
      <c r="H2625" s="73">
        <v>16.857817000000001</v>
      </c>
      <c r="I2625" s="73">
        <v>1778400</v>
      </c>
    </row>
    <row r="2626" spans="1:9" x14ac:dyDescent="0.3">
      <c r="A2626" s="72" t="str">
        <f t="shared" si="89"/>
        <v>2003</v>
      </c>
      <c r="B2626" s="72" t="str">
        <f t="shared" si="90"/>
        <v>Feb</v>
      </c>
      <c r="C2626" s="74">
        <v>37670</v>
      </c>
      <c r="D2626" s="47">
        <v>19.393332999999998</v>
      </c>
      <c r="E2626" s="47">
        <v>19.5</v>
      </c>
      <c r="F2626" s="47">
        <v>18.899999999999999</v>
      </c>
      <c r="G2626" s="47">
        <v>19.066668</v>
      </c>
      <c r="H2626" s="73">
        <v>16.539745</v>
      </c>
      <c r="I2626" s="73">
        <v>1056400</v>
      </c>
    </row>
    <row r="2627" spans="1:9" x14ac:dyDescent="0.3">
      <c r="A2627" s="72" t="str">
        <f t="shared" ref="A2627:A2690" si="91">TEXT(C2627,"YYYY")</f>
        <v>2003</v>
      </c>
      <c r="B2627" s="72" t="str">
        <f t="shared" ref="B2627:B2690" si="92">TEXT(C2627,"MMM")</f>
        <v>Feb</v>
      </c>
      <c r="C2627" s="74">
        <v>37671</v>
      </c>
      <c r="D2627" s="47">
        <v>19.100000000000001</v>
      </c>
      <c r="E2627" s="47">
        <v>19.120000999999998</v>
      </c>
      <c r="F2627" s="47">
        <v>18.533332999999999</v>
      </c>
      <c r="G2627" s="47">
        <v>18.799999</v>
      </c>
      <c r="H2627" s="73">
        <v>16.308416000000001</v>
      </c>
      <c r="I2627" s="73">
        <v>970500</v>
      </c>
    </row>
    <row r="2628" spans="1:9" x14ac:dyDescent="0.3">
      <c r="A2628" s="72" t="str">
        <f t="shared" si="91"/>
        <v>2003</v>
      </c>
      <c r="B2628" s="72" t="str">
        <f t="shared" si="92"/>
        <v>Feb</v>
      </c>
      <c r="C2628" s="74">
        <v>37672</v>
      </c>
      <c r="D2628" s="47">
        <v>18.766666000000001</v>
      </c>
      <c r="E2628" s="47">
        <v>18.920000000000002</v>
      </c>
      <c r="F2628" s="47">
        <v>18.600000000000001</v>
      </c>
      <c r="G2628" s="47">
        <v>18.833334000000001</v>
      </c>
      <c r="H2628" s="73">
        <v>16.337336000000001</v>
      </c>
      <c r="I2628" s="73">
        <v>615400</v>
      </c>
    </row>
    <row r="2629" spans="1:9" x14ac:dyDescent="0.3">
      <c r="A2629" s="72" t="str">
        <f t="shared" si="91"/>
        <v>2003</v>
      </c>
      <c r="B2629" s="72" t="str">
        <f t="shared" si="92"/>
        <v>Feb</v>
      </c>
      <c r="C2629" s="74">
        <v>37673</v>
      </c>
      <c r="D2629" s="47">
        <v>18.833334000000001</v>
      </c>
      <c r="E2629" s="47">
        <v>19.106667000000002</v>
      </c>
      <c r="F2629" s="47">
        <v>18.600000000000001</v>
      </c>
      <c r="G2629" s="47">
        <v>19.006665999999999</v>
      </c>
      <c r="H2629" s="73">
        <v>16.487698000000002</v>
      </c>
      <c r="I2629" s="73">
        <v>561000</v>
      </c>
    </row>
    <row r="2630" spans="1:9" x14ac:dyDescent="0.3">
      <c r="A2630" s="72" t="str">
        <f t="shared" si="91"/>
        <v>2003</v>
      </c>
      <c r="B2630" s="72" t="str">
        <f t="shared" si="92"/>
        <v>Feb</v>
      </c>
      <c r="C2630" s="74">
        <v>37676</v>
      </c>
      <c r="D2630" s="47">
        <v>19.053332999999999</v>
      </c>
      <c r="E2630" s="47">
        <v>19.053332999999999</v>
      </c>
      <c r="F2630" s="47">
        <v>18.593333999999999</v>
      </c>
      <c r="G2630" s="47">
        <v>18.613333000000001</v>
      </c>
      <c r="H2630" s="73">
        <v>16.146491999999999</v>
      </c>
      <c r="I2630" s="73">
        <v>341400</v>
      </c>
    </row>
    <row r="2631" spans="1:9" x14ac:dyDescent="0.3">
      <c r="A2631" s="72" t="str">
        <f t="shared" si="91"/>
        <v>2003</v>
      </c>
      <c r="B2631" s="72" t="str">
        <f t="shared" si="92"/>
        <v>Feb</v>
      </c>
      <c r="C2631" s="74">
        <v>37677</v>
      </c>
      <c r="D2631" s="47">
        <v>18.566668</v>
      </c>
      <c r="E2631" s="47">
        <v>18.84</v>
      </c>
      <c r="F2631" s="47">
        <v>18.18</v>
      </c>
      <c r="G2631" s="47">
        <v>18.833334000000001</v>
      </c>
      <c r="H2631" s="73">
        <v>16.337336000000001</v>
      </c>
      <c r="I2631" s="73">
        <v>520900</v>
      </c>
    </row>
    <row r="2632" spans="1:9" x14ac:dyDescent="0.3">
      <c r="A2632" s="72" t="str">
        <f t="shared" si="91"/>
        <v>2003</v>
      </c>
      <c r="B2632" s="72" t="str">
        <f t="shared" si="92"/>
        <v>Feb</v>
      </c>
      <c r="C2632" s="74">
        <v>37678</v>
      </c>
      <c r="D2632" s="47">
        <v>18.739999999999998</v>
      </c>
      <c r="E2632" s="47">
        <v>18.860001</v>
      </c>
      <c r="F2632" s="47">
        <v>18.540001</v>
      </c>
      <c r="G2632" s="47">
        <v>18.753333999999999</v>
      </c>
      <c r="H2632" s="73">
        <v>16.267941</v>
      </c>
      <c r="I2632" s="73">
        <v>749200</v>
      </c>
    </row>
    <row r="2633" spans="1:9" x14ac:dyDescent="0.3">
      <c r="A2633" s="72" t="str">
        <f t="shared" si="91"/>
        <v>2003</v>
      </c>
      <c r="B2633" s="72" t="str">
        <f t="shared" si="92"/>
        <v>Feb</v>
      </c>
      <c r="C2633" s="74">
        <v>37679</v>
      </c>
      <c r="D2633" s="47">
        <v>18.879999000000002</v>
      </c>
      <c r="E2633" s="47">
        <v>19.753333999999999</v>
      </c>
      <c r="F2633" s="47">
        <v>18.799999</v>
      </c>
      <c r="G2633" s="47">
        <v>19.633333</v>
      </c>
      <c r="H2633" s="73">
        <v>17.031307000000002</v>
      </c>
      <c r="I2633" s="73">
        <v>1641300</v>
      </c>
    </row>
    <row r="2634" spans="1:9" x14ac:dyDescent="0.3">
      <c r="A2634" s="72" t="str">
        <f t="shared" si="91"/>
        <v>2003</v>
      </c>
      <c r="B2634" s="72" t="str">
        <f t="shared" si="92"/>
        <v>Feb</v>
      </c>
      <c r="C2634" s="74">
        <v>37680</v>
      </c>
      <c r="D2634" s="47">
        <v>19.793333000000001</v>
      </c>
      <c r="E2634" s="47">
        <v>19.966667000000001</v>
      </c>
      <c r="F2634" s="47">
        <v>19.666665999999999</v>
      </c>
      <c r="G2634" s="47">
        <v>19.726666999999999</v>
      </c>
      <c r="H2634" s="73">
        <v>17.112272000000001</v>
      </c>
      <c r="I2634" s="73">
        <v>936600</v>
      </c>
    </row>
    <row r="2635" spans="1:9" x14ac:dyDescent="0.3">
      <c r="A2635" s="72" t="str">
        <f t="shared" si="91"/>
        <v>2003</v>
      </c>
      <c r="B2635" s="72" t="str">
        <f t="shared" si="92"/>
        <v>Mar</v>
      </c>
      <c r="C2635" s="74">
        <v>37683</v>
      </c>
      <c r="D2635" s="47">
        <v>19.899999999999999</v>
      </c>
      <c r="E2635" s="47">
        <v>20.166665999999999</v>
      </c>
      <c r="F2635" s="47">
        <v>19.546666999999999</v>
      </c>
      <c r="G2635" s="47">
        <v>19.559999000000001</v>
      </c>
      <c r="H2635" s="73">
        <v>16.967690999999999</v>
      </c>
      <c r="I2635" s="73">
        <v>1197300</v>
      </c>
    </row>
    <row r="2636" spans="1:9" x14ac:dyDescent="0.3">
      <c r="A2636" s="72" t="str">
        <f t="shared" si="91"/>
        <v>2003</v>
      </c>
      <c r="B2636" s="72" t="str">
        <f t="shared" si="92"/>
        <v>Mar</v>
      </c>
      <c r="C2636" s="74">
        <v>37684</v>
      </c>
      <c r="D2636" s="47">
        <v>19.540001</v>
      </c>
      <c r="E2636" s="47">
        <v>19.606667000000002</v>
      </c>
      <c r="F2636" s="47">
        <v>19.166665999999999</v>
      </c>
      <c r="G2636" s="47">
        <v>19.273333000000001</v>
      </c>
      <c r="H2636" s="73">
        <v>16.719023</v>
      </c>
      <c r="I2636" s="73">
        <v>596800</v>
      </c>
    </row>
    <row r="2637" spans="1:9" x14ac:dyDescent="0.3">
      <c r="A2637" s="72" t="str">
        <f t="shared" si="91"/>
        <v>2003</v>
      </c>
      <c r="B2637" s="72" t="str">
        <f t="shared" si="92"/>
        <v>Mar</v>
      </c>
      <c r="C2637" s="74">
        <v>37685</v>
      </c>
      <c r="D2637" s="47">
        <v>19.280000999999999</v>
      </c>
      <c r="E2637" s="47">
        <v>19.406666000000001</v>
      </c>
      <c r="F2637" s="47">
        <v>18.973333</v>
      </c>
      <c r="G2637" s="47">
        <v>19.186665999999999</v>
      </c>
      <c r="H2637" s="73">
        <v>16.643837000000001</v>
      </c>
      <c r="I2637" s="73">
        <v>550600</v>
      </c>
    </row>
    <row r="2638" spans="1:9" x14ac:dyDescent="0.3">
      <c r="A2638" s="72" t="str">
        <f t="shared" si="91"/>
        <v>2003</v>
      </c>
      <c r="B2638" s="72" t="str">
        <f t="shared" si="92"/>
        <v>Mar</v>
      </c>
      <c r="C2638" s="74">
        <v>37686</v>
      </c>
      <c r="D2638" s="47">
        <v>19.126667000000001</v>
      </c>
      <c r="E2638" s="47">
        <v>19.193332999999999</v>
      </c>
      <c r="F2638" s="47">
        <v>18.786667000000001</v>
      </c>
      <c r="G2638" s="47">
        <v>18.846665999999999</v>
      </c>
      <c r="H2638" s="73">
        <v>16.348901999999999</v>
      </c>
      <c r="I2638" s="73">
        <v>640800</v>
      </c>
    </row>
    <row r="2639" spans="1:9" x14ac:dyDescent="0.3">
      <c r="A2639" s="72" t="str">
        <f t="shared" si="91"/>
        <v>2003</v>
      </c>
      <c r="B2639" s="72" t="str">
        <f t="shared" si="92"/>
        <v>Mar</v>
      </c>
      <c r="C2639" s="74">
        <v>37687</v>
      </c>
      <c r="D2639" s="47">
        <v>18.733333999999999</v>
      </c>
      <c r="E2639" s="47">
        <v>19.353332999999999</v>
      </c>
      <c r="F2639" s="47">
        <v>18.66</v>
      </c>
      <c r="G2639" s="47">
        <v>19.260000000000002</v>
      </c>
      <c r="H2639" s="73">
        <v>16.707457000000002</v>
      </c>
      <c r="I2639" s="73">
        <v>809200</v>
      </c>
    </row>
    <row r="2640" spans="1:9" x14ac:dyDescent="0.3">
      <c r="A2640" s="72" t="str">
        <f t="shared" si="91"/>
        <v>2003</v>
      </c>
      <c r="B2640" s="72" t="str">
        <f t="shared" si="92"/>
        <v>Mar</v>
      </c>
      <c r="C2640" s="74">
        <v>37690</v>
      </c>
      <c r="D2640" s="47">
        <v>19.293333000000001</v>
      </c>
      <c r="E2640" s="47">
        <v>19.293333000000001</v>
      </c>
      <c r="F2640" s="47">
        <v>18.879999000000002</v>
      </c>
      <c r="G2640" s="47">
        <v>18.906666000000001</v>
      </c>
      <c r="H2640" s="73">
        <v>16.400949000000001</v>
      </c>
      <c r="I2640" s="73">
        <v>606900</v>
      </c>
    </row>
    <row r="2641" spans="1:9" x14ac:dyDescent="0.3">
      <c r="A2641" s="72" t="str">
        <f t="shared" si="91"/>
        <v>2003</v>
      </c>
      <c r="B2641" s="72" t="str">
        <f t="shared" si="92"/>
        <v>Mar</v>
      </c>
      <c r="C2641" s="74">
        <v>37691</v>
      </c>
      <c r="D2641" s="47">
        <v>18.906666000000001</v>
      </c>
      <c r="E2641" s="47">
        <v>19.293333000000001</v>
      </c>
      <c r="F2641" s="47">
        <v>18.846665999999999</v>
      </c>
      <c r="G2641" s="47">
        <v>18.866667</v>
      </c>
      <c r="H2641" s="73">
        <v>16.366250999999998</v>
      </c>
      <c r="I2641" s="73">
        <v>573700</v>
      </c>
    </row>
    <row r="2642" spans="1:9" x14ac:dyDescent="0.3">
      <c r="A2642" s="72" t="str">
        <f t="shared" si="91"/>
        <v>2003</v>
      </c>
      <c r="B2642" s="72" t="str">
        <f t="shared" si="92"/>
        <v>Mar</v>
      </c>
      <c r="C2642" s="74">
        <v>37692</v>
      </c>
      <c r="D2642" s="47">
        <v>18.899999999999999</v>
      </c>
      <c r="E2642" s="47">
        <v>19.006665999999999</v>
      </c>
      <c r="F2642" s="47">
        <v>18.813334000000001</v>
      </c>
      <c r="G2642" s="47">
        <v>18.973333</v>
      </c>
      <c r="H2642" s="73">
        <v>16.458781999999999</v>
      </c>
      <c r="I2642" s="73">
        <v>826300</v>
      </c>
    </row>
    <row r="2643" spans="1:9" x14ac:dyDescent="0.3">
      <c r="A2643" s="72" t="str">
        <f t="shared" si="91"/>
        <v>2003</v>
      </c>
      <c r="B2643" s="72" t="str">
        <f t="shared" si="92"/>
        <v>Mar</v>
      </c>
      <c r="C2643" s="74">
        <v>37693</v>
      </c>
      <c r="D2643" s="47">
        <v>19.139999</v>
      </c>
      <c r="E2643" s="47">
        <v>20.526667</v>
      </c>
      <c r="F2643" s="47">
        <v>19.139999</v>
      </c>
      <c r="G2643" s="47">
        <v>20.506665999999999</v>
      </c>
      <c r="H2643" s="73">
        <v>17.788895</v>
      </c>
      <c r="I2643" s="73">
        <v>1696600</v>
      </c>
    </row>
    <row r="2644" spans="1:9" x14ac:dyDescent="0.3">
      <c r="A2644" s="72" t="str">
        <f t="shared" si="91"/>
        <v>2003</v>
      </c>
      <c r="B2644" s="72" t="str">
        <f t="shared" si="92"/>
        <v>Mar</v>
      </c>
      <c r="C2644" s="74">
        <v>37694</v>
      </c>
      <c r="D2644" s="47">
        <v>20.546666999999999</v>
      </c>
      <c r="E2644" s="47">
        <v>20.733333999999999</v>
      </c>
      <c r="F2644" s="47">
        <v>20.120000999999998</v>
      </c>
      <c r="G2644" s="47">
        <v>20.586666000000001</v>
      </c>
      <c r="H2644" s="73">
        <v>17.858297</v>
      </c>
      <c r="I2644" s="73">
        <v>827800</v>
      </c>
    </row>
    <row r="2645" spans="1:9" x14ac:dyDescent="0.3">
      <c r="A2645" s="72" t="str">
        <f t="shared" si="91"/>
        <v>2003</v>
      </c>
      <c r="B2645" s="72" t="str">
        <f t="shared" si="92"/>
        <v>Mar</v>
      </c>
      <c r="C2645" s="74">
        <v>37697</v>
      </c>
      <c r="D2645" s="47">
        <v>20.506665999999999</v>
      </c>
      <c r="E2645" s="47">
        <v>21.886666999999999</v>
      </c>
      <c r="F2645" s="47">
        <v>20.200001</v>
      </c>
      <c r="G2645" s="47">
        <v>21.873332999999999</v>
      </c>
      <c r="H2645" s="73">
        <v>18.974436000000001</v>
      </c>
      <c r="I2645" s="73">
        <v>1468600</v>
      </c>
    </row>
    <row r="2646" spans="1:9" x14ac:dyDescent="0.3">
      <c r="A2646" s="72" t="str">
        <f t="shared" si="91"/>
        <v>2003</v>
      </c>
      <c r="B2646" s="72" t="str">
        <f t="shared" si="92"/>
        <v>Mar</v>
      </c>
      <c r="C2646" s="74">
        <v>37698</v>
      </c>
      <c r="D2646" s="47">
        <v>21.879999000000002</v>
      </c>
      <c r="E2646" s="47">
        <v>22.16</v>
      </c>
      <c r="F2646" s="47">
        <v>21.566668</v>
      </c>
      <c r="G2646" s="47">
        <v>22.026667</v>
      </c>
      <c r="H2646" s="73">
        <v>19.10745</v>
      </c>
      <c r="I2646" s="73">
        <v>741100</v>
      </c>
    </row>
    <row r="2647" spans="1:9" x14ac:dyDescent="0.3">
      <c r="A2647" s="72" t="str">
        <f t="shared" si="91"/>
        <v>2003</v>
      </c>
      <c r="B2647" s="72" t="str">
        <f t="shared" si="92"/>
        <v>Mar</v>
      </c>
      <c r="C2647" s="74">
        <v>37699</v>
      </c>
      <c r="D2647" s="47">
        <v>21.9</v>
      </c>
      <c r="E2647" s="47">
        <v>22.273333000000001</v>
      </c>
      <c r="F2647" s="47">
        <v>21.833334000000001</v>
      </c>
      <c r="G2647" s="47">
        <v>22.08</v>
      </c>
      <c r="H2647" s="73">
        <v>19.153717</v>
      </c>
      <c r="I2647" s="73">
        <v>713200</v>
      </c>
    </row>
    <row r="2648" spans="1:9" x14ac:dyDescent="0.3">
      <c r="A2648" s="72" t="str">
        <f t="shared" si="91"/>
        <v>2003</v>
      </c>
      <c r="B2648" s="72" t="str">
        <f t="shared" si="92"/>
        <v>Mar</v>
      </c>
      <c r="C2648" s="74">
        <v>37700</v>
      </c>
      <c r="D2648" s="47">
        <v>21.893332999999998</v>
      </c>
      <c r="E2648" s="47">
        <v>22.293333000000001</v>
      </c>
      <c r="F2648" s="47">
        <v>21.533332999999999</v>
      </c>
      <c r="G2648" s="47">
        <v>22.066668</v>
      </c>
      <c r="H2648" s="73">
        <v>19.142154999999999</v>
      </c>
      <c r="I2648" s="73">
        <v>714100</v>
      </c>
    </row>
    <row r="2649" spans="1:9" x14ac:dyDescent="0.3">
      <c r="A2649" s="72" t="str">
        <f t="shared" si="91"/>
        <v>2003</v>
      </c>
      <c r="B2649" s="72" t="str">
        <f t="shared" si="92"/>
        <v>Mar</v>
      </c>
      <c r="C2649" s="74">
        <v>37701</v>
      </c>
      <c r="D2649" s="47">
        <v>22.219999000000001</v>
      </c>
      <c r="E2649" s="47">
        <v>23.120000999999998</v>
      </c>
      <c r="F2649" s="47">
        <v>21.933332</v>
      </c>
      <c r="G2649" s="47">
        <v>23.120000999999998</v>
      </c>
      <c r="H2649" s="73">
        <v>20.055883000000001</v>
      </c>
      <c r="I2649" s="73">
        <v>823800</v>
      </c>
    </row>
    <row r="2650" spans="1:9" x14ac:dyDescent="0.3">
      <c r="A2650" s="72" t="str">
        <f t="shared" si="91"/>
        <v>2003</v>
      </c>
      <c r="B2650" s="72" t="str">
        <f t="shared" si="92"/>
        <v>Mar</v>
      </c>
      <c r="C2650" s="74">
        <v>37704</v>
      </c>
      <c r="D2650" s="47">
        <v>22.686665999999999</v>
      </c>
      <c r="E2650" s="47">
        <v>22.719999000000001</v>
      </c>
      <c r="F2650" s="47">
        <v>22.16</v>
      </c>
      <c r="G2650" s="47">
        <v>22.293333000000001</v>
      </c>
      <c r="H2650" s="73">
        <v>19.338778000000001</v>
      </c>
      <c r="I2650" s="73">
        <v>1042600</v>
      </c>
    </row>
    <row r="2651" spans="1:9" x14ac:dyDescent="0.3">
      <c r="A2651" s="72" t="str">
        <f t="shared" si="91"/>
        <v>2003</v>
      </c>
      <c r="B2651" s="72" t="str">
        <f t="shared" si="92"/>
        <v>Mar</v>
      </c>
      <c r="C2651" s="74">
        <v>37705</v>
      </c>
      <c r="D2651" s="47">
        <v>22.18</v>
      </c>
      <c r="E2651" s="47">
        <v>22.233333999999999</v>
      </c>
      <c r="F2651" s="47">
        <v>21.16</v>
      </c>
      <c r="G2651" s="47">
        <v>22</v>
      </c>
      <c r="H2651" s="73">
        <v>19.084320000000002</v>
      </c>
      <c r="I2651" s="73">
        <v>1446300</v>
      </c>
    </row>
    <row r="2652" spans="1:9" x14ac:dyDescent="0.3">
      <c r="A2652" s="72" t="str">
        <f t="shared" si="91"/>
        <v>2003</v>
      </c>
      <c r="B2652" s="72" t="str">
        <f t="shared" si="92"/>
        <v>Mar</v>
      </c>
      <c r="C2652" s="74">
        <v>37706</v>
      </c>
      <c r="D2652" s="47">
        <v>22.059999000000001</v>
      </c>
      <c r="E2652" s="47">
        <v>22.593333999999999</v>
      </c>
      <c r="F2652" s="47">
        <v>21.879999000000002</v>
      </c>
      <c r="G2652" s="47">
        <v>22.006665999999999</v>
      </c>
      <c r="H2652" s="73">
        <v>19.090107</v>
      </c>
      <c r="I2652" s="73">
        <v>1219200</v>
      </c>
    </row>
    <row r="2653" spans="1:9" x14ac:dyDescent="0.3">
      <c r="A2653" s="72" t="str">
        <f t="shared" si="91"/>
        <v>2003</v>
      </c>
      <c r="B2653" s="72" t="str">
        <f t="shared" si="92"/>
        <v>Mar</v>
      </c>
      <c r="C2653" s="74">
        <v>37707</v>
      </c>
      <c r="D2653" s="47">
        <v>21.993334000000001</v>
      </c>
      <c r="E2653" s="47">
        <v>22.306667000000001</v>
      </c>
      <c r="F2653" s="47">
        <v>21.5</v>
      </c>
      <c r="G2653" s="47">
        <v>21.860001</v>
      </c>
      <c r="H2653" s="73">
        <v>18.962872999999998</v>
      </c>
      <c r="I2653" s="73">
        <v>725800</v>
      </c>
    </row>
    <row r="2654" spans="1:9" x14ac:dyDescent="0.3">
      <c r="A2654" s="72" t="str">
        <f t="shared" si="91"/>
        <v>2003</v>
      </c>
      <c r="B2654" s="72" t="str">
        <f t="shared" si="92"/>
        <v>Mar</v>
      </c>
      <c r="C2654" s="74">
        <v>37708</v>
      </c>
      <c r="D2654" s="47">
        <v>21.74</v>
      </c>
      <c r="E2654" s="47">
        <v>21.966667000000001</v>
      </c>
      <c r="F2654" s="47">
        <v>21.5</v>
      </c>
      <c r="G2654" s="47">
        <v>21.826665999999999</v>
      </c>
      <c r="H2654" s="73">
        <v>18.933959999999999</v>
      </c>
      <c r="I2654" s="73">
        <v>769500</v>
      </c>
    </row>
    <row r="2655" spans="1:9" x14ac:dyDescent="0.3">
      <c r="A2655" s="72" t="str">
        <f t="shared" si="91"/>
        <v>2003</v>
      </c>
      <c r="B2655" s="72" t="str">
        <f t="shared" si="92"/>
        <v>Mar</v>
      </c>
      <c r="C2655" s="74">
        <v>37711</v>
      </c>
      <c r="D2655" s="47">
        <v>21.653334000000001</v>
      </c>
      <c r="E2655" s="47">
        <v>21.773333000000001</v>
      </c>
      <c r="F2655" s="47">
        <v>20.940000999999999</v>
      </c>
      <c r="G2655" s="47">
        <v>21.513334</v>
      </c>
      <c r="H2655" s="73">
        <v>18.662151000000001</v>
      </c>
      <c r="I2655" s="73">
        <v>959200</v>
      </c>
    </row>
    <row r="2656" spans="1:9" x14ac:dyDescent="0.3">
      <c r="A2656" s="72" t="str">
        <f t="shared" si="91"/>
        <v>2003</v>
      </c>
      <c r="B2656" s="72" t="str">
        <f t="shared" si="92"/>
        <v>Apr</v>
      </c>
      <c r="C2656" s="74">
        <v>37712</v>
      </c>
      <c r="D2656" s="47">
        <v>21.42</v>
      </c>
      <c r="E2656" s="47">
        <v>21.58</v>
      </c>
      <c r="F2656" s="47">
        <v>20.82</v>
      </c>
      <c r="G2656" s="47">
        <v>20.926666000000001</v>
      </c>
      <c r="H2656" s="73">
        <v>18.153238000000002</v>
      </c>
      <c r="I2656" s="73">
        <v>1363800</v>
      </c>
    </row>
    <row r="2657" spans="1:9" x14ac:dyDescent="0.3">
      <c r="A2657" s="72" t="str">
        <f t="shared" si="91"/>
        <v>2003</v>
      </c>
      <c r="B2657" s="72" t="str">
        <f t="shared" si="92"/>
        <v>Apr</v>
      </c>
      <c r="C2657" s="74">
        <v>37713</v>
      </c>
      <c r="D2657" s="47">
        <v>21.5</v>
      </c>
      <c r="E2657" s="47">
        <v>22.686665999999999</v>
      </c>
      <c r="F2657" s="47">
        <v>21.466667000000001</v>
      </c>
      <c r="G2657" s="47">
        <v>22.453333000000001</v>
      </c>
      <c r="H2657" s="73">
        <v>19.477577</v>
      </c>
      <c r="I2657" s="73">
        <v>1454800</v>
      </c>
    </row>
    <row r="2658" spans="1:9" x14ac:dyDescent="0.3">
      <c r="A2658" s="72" t="str">
        <f t="shared" si="91"/>
        <v>2003</v>
      </c>
      <c r="B2658" s="72" t="str">
        <f t="shared" si="92"/>
        <v>Apr</v>
      </c>
      <c r="C2658" s="74">
        <v>37714</v>
      </c>
      <c r="D2658" s="47">
        <v>22.666665999999999</v>
      </c>
      <c r="E2658" s="47">
        <v>22.693332999999999</v>
      </c>
      <c r="F2658" s="47">
        <v>22.059999000000001</v>
      </c>
      <c r="G2658" s="47">
        <v>22.219999000000001</v>
      </c>
      <c r="H2658" s="73">
        <v>19.275167</v>
      </c>
      <c r="I2658" s="73">
        <v>645400</v>
      </c>
    </row>
    <row r="2659" spans="1:9" x14ac:dyDescent="0.3">
      <c r="A2659" s="72" t="str">
        <f t="shared" si="91"/>
        <v>2003</v>
      </c>
      <c r="B2659" s="72" t="str">
        <f t="shared" si="92"/>
        <v>Apr</v>
      </c>
      <c r="C2659" s="74">
        <v>37715</v>
      </c>
      <c r="D2659" s="47">
        <v>22.18</v>
      </c>
      <c r="E2659" s="47">
        <v>22.186665999999999</v>
      </c>
      <c r="F2659" s="47">
        <v>21.76</v>
      </c>
      <c r="G2659" s="47">
        <v>21.92</v>
      </c>
      <c r="H2659" s="73">
        <v>19.014921000000001</v>
      </c>
      <c r="I2659" s="73">
        <v>448800</v>
      </c>
    </row>
    <row r="2660" spans="1:9" x14ac:dyDescent="0.3">
      <c r="A2660" s="72" t="str">
        <f t="shared" si="91"/>
        <v>2003</v>
      </c>
      <c r="B2660" s="72" t="str">
        <f t="shared" si="92"/>
        <v>Apr</v>
      </c>
      <c r="C2660" s="74">
        <v>37718</v>
      </c>
      <c r="D2660" s="47">
        <v>22.4</v>
      </c>
      <c r="E2660" s="47">
        <v>22.799999</v>
      </c>
      <c r="F2660" s="47">
        <v>22.373332999999999</v>
      </c>
      <c r="G2660" s="47">
        <v>22.5</v>
      </c>
      <c r="H2660" s="73">
        <v>19.518056999999999</v>
      </c>
      <c r="I2660" s="73">
        <v>699400</v>
      </c>
    </row>
    <row r="2661" spans="1:9" x14ac:dyDescent="0.3">
      <c r="A2661" s="72" t="str">
        <f t="shared" si="91"/>
        <v>2003</v>
      </c>
      <c r="B2661" s="72" t="str">
        <f t="shared" si="92"/>
        <v>Apr</v>
      </c>
      <c r="C2661" s="74">
        <v>37719</v>
      </c>
      <c r="D2661" s="47">
        <v>22.506665999999999</v>
      </c>
      <c r="E2661" s="47">
        <v>22.833334000000001</v>
      </c>
      <c r="F2661" s="47">
        <v>22.346665999999999</v>
      </c>
      <c r="G2661" s="47">
        <v>22.406666000000001</v>
      </c>
      <c r="H2661" s="73">
        <v>19.437083999999999</v>
      </c>
      <c r="I2661" s="73">
        <v>939600</v>
      </c>
    </row>
    <row r="2662" spans="1:9" x14ac:dyDescent="0.3">
      <c r="A2662" s="72" t="str">
        <f t="shared" si="91"/>
        <v>2003</v>
      </c>
      <c r="B2662" s="72" t="str">
        <f t="shared" si="92"/>
        <v>Apr</v>
      </c>
      <c r="C2662" s="74">
        <v>37720</v>
      </c>
      <c r="D2662" s="47">
        <v>22.406666000000001</v>
      </c>
      <c r="E2662" s="47">
        <v>22.826665999999999</v>
      </c>
      <c r="F2662" s="47">
        <v>22.146667000000001</v>
      </c>
      <c r="G2662" s="47">
        <v>22.16</v>
      </c>
      <c r="H2662" s="73">
        <v>19.223113999999999</v>
      </c>
      <c r="I2662" s="73">
        <v>602400</v>
      </c>
    </row>
    <row r="2663" spans="1:9" x14ac:dyDescent="0.3">
      <c r="A2663" s="72" t="str">
        <f t="shared" si="91"/>
        <v>2003</v>
      </c>
      <c r="B2663" s="72" t="str">
        <f t="shared" si="92"/>
        <v>Apr</v>
      </c>
      <c r="C2663" s="74">
        <v>37721</v>
      </c>
      <c r="D2663" s="47">
        <v>22.1</v>
      </c>
      <c r="E2663" s="47">
        <v>22.266666000000001</v>
      </c>
      <c r="F2663" s="47">
        <v>21.799999</v>
      </c>
      <c r="G2663" s="47">
        <v>22.139999</v>
      </c>
      <c r="H2663" s="73">
        <v>19.205765</v>
      </c>
      <c r="I2663" s="73">
        <v>703000</v>
      </c>
    </row>
    <row r="2664" spans="1:9" x14ac:dyDescent="0.3">
      <c r="A2664" s="72" t="str">
        <f t="shared" si="91"/>
        <v>2003</v>
      </c>
      <c r="B2664" s="72" t="str">
        <f t="shared" si="92"/>
        <v>Apr</v>
      </c>
      <c r="C2664" s="74">
        <v>37722</v>
      </c>
      <c r="D2664" s="47">
        <v>22.233333999999999</v>
      </c>
      <c r="E2664" s="47">
        <v>22.893332999999998</v>
      </c>
      <c r="F2664" s="47">
        <v>22.139999</v>
      </c>
      <c r="G2664" s="47">
        <v>22.246666000000001</v>
      </c>
      <c r="H2664" s="73">
        <v>19.298293999999999</v>
      </c>
      <c r="I2664" s="73">
        <v>474900</v>
      </c>
    </row>
    <row r="2665" spans="1:9" x14ac:dyDescent="0.3">
      <c r="A2665" s="72" t="str">
        <f t="shared" si="91"/>
        <v>2003</v>
      </c>
      <c r="B2665" s="72" t="str">
        <f t="shared" si="92"/>
        <v>Apr</v>
      </c>
      <c r="C2665" s="74">
        <v>37725</v>
      </c>
      <c r="D2665" s="47">
        <v>22.24</v>
      </c>
      <c r="E2665" s="47">
        <v>22.693332999999999</v>
      </c>
      <c r="F2665" s="47">
        <v>21.986666</v>
      </c>
      <c r="G2665" s="47">
        <v>22.66</v>
      </c>
      <c r="H2665" s="73">
        <v>19.656853000000002</v>
      </c>
      <c r="I2665" s="73">
        <v>459300</v>
      </c>
    </row>
    <row r="2666" spans="1:9" x14ac:dyDescent="0.3">
      <c r="A2666" s="72" t="str">
        <f t="shared" si="91"/>
        <v>2003</v>
      </c>
      <c r="B2666" s="72" t="str">
        <f t="shared" si="92"/>
        <v>Apr</v>
      </c>
      <c r="C2666" s="74">
        <v>37726</v>
      </c>
      <c r="D2666" s="47">
        <v>22.533332999999999</v>
      </c>
      <c r="E2666" s="47">
        <v>23.280000999999999</v>
      </c>
      <c r="F2666" s="47">
        <v>22.526667</v>
      </c>
      <c r="G2666" s="47">
        <v>23.266666000000001</v>
      </c>
      <c r="H2666" s="73">
        <v>20.183115000000001</v>
      </c>
      <c r="I2666" s="73">
        <v>644100</v>
      </c>
    </row>
    <row r="2667" spans="1:9" x14ac:dyDescent="0.3">
      <c r="A2667" s="72" t="str">
        <f t="shared" si="91"/>
        <v>2003</v>
      </c>
      <c r="B2667" s="72" t="str">
        <f t="shared" si="92"/>
        <v>Apr</v>
      </c>
      <c r="C2667" s="74">
        <v>37727</v>
      </c>
      <c r="D2667" s="47">
        <v>23.313334000000001</v>
      </c>
      <c r="E2667" s="47">
        <v>23.546666999999999</v>
      </c>
      <c r="F2667" s="47">
        <v>22.393332999999998</v>
      </c>
      <c r="G2667" s="47">
        <v>22.673334000000001</v>
      </c>
      <c r="H2667" s="73">
        <v>19.668415</v>
      </c>
      <c r="I2667" s="73">
        <v>696300</v>
      </c>
    </row>
    <row r="2668" spans="1:9" x14ac:dyDescent="0.3">
      <c r="A2668" s="72" t="str">
        <f t="shared" si="91"/>
        <v>2003</v>
      </c>
      <c r="B2668" s="72" t="str">
        <f t="shared" si="92"/>
        <v>Apr</v>
      </c>
      <c r="C2668" s="74">
        <v>37728</v>
      </c>
      <c r="D2668" s="47">
        <v>22.540001</v>
      </c>
      <c r="E2668" s="47">
        <v>23.299999</v>
      </c>
      <c r="F2668" s="47">
        <v>22.48</v>
      </c>
      <c r="G2668" s="47">
        <v>23.026667</v>
      </c>
      <c r="H2668" s="73">
        <v>19.974920000000001</v>
      </c>
      <c r="I2668" s="73">
        <v>799800</v>
      </c>
    </row>
    <row r="2669" spans="1:9" x14ac:dyDescent="0.3">
      <c r="A2669" s="72" t="str">
        <f t="shared" si="91"/>
        <v>2003</v>
      </c>
      <c r="B2669" s="72" t="str">
        <f t="shared" si="92"/>
        <v>Apr</v>
      </c>
      <c r="C2669" s="74">
        <v>37732</v>
      </c>
      <c r="D2669" s="47">
        <v>23.026667</v>
      </c>
      <c r="E2669" s="47">
        <v>23.026667</v>
      </c>
      <c r="F2669" s="47">
        <v>22.566668</v>
      </c>
      <c r="G2669" s="47">
        <v>22.706666999999999</v>
      </c>
      <c r="H2669" s="73">
        <v>19.697334000000001</v>
      </c>
      <c r="I2669" s="73">
        <v>860400</v>
      </c>
    </row>
    <row r="2670" spans="1:9" x14ac:dyDescent="0.3">
      <c r="A2670" s="72" t="str">
        <f t="shared" si="91"/>
        <v>2003</v>
      </c>
      <c r="B2670" s="72" t="str">
        <f t="shared" si="92"/>
        <v>Apr</v>
      </c>
      <c r="C2670" s="74">
        <v>37733</v>
      </c>
      <c r="D2670" s="47">
        <v>21.32</v>
      </c>
      <c r="E2670" s="47">
        <v>21.926666000000001</v>
      </c>
      <c r="F2670" s="47">
        <v>20.286667000000001</v>
      </c>
      <c r="G2670" s="47">
        <v>21.333334000000001</v>
      </c>
      <c r="H2670" s="73">
        <v>18.50601</v>
      </c>
      <c r="I2670" s="73">
        <v>9761700</v>
      </c>
    </row>
    <row r="2671" spans="1:9" x14ac:dyDescent="0.3">
      <c r="A2671" s="72" t="str">
        <f t="shared" si="91"/>
        <v>2003</v>
      </c>
      <c r="B2671" s="72" t="str">
        <f t="shared" si="92"/>
        <v>Apr</v>
      </c>
      <c r="C2671" s="74">
        <v>37734</v>
      </c>
      <c r="D2671" s="47">
        <v>21.200001</v>
      </c>
      <c r="E2671" s="47">
        <v>21.200001</v>
      </c>
      <c r="F2671" s="47">
        <v>20.706666999999999</v>
      </c>
      <c r="G2671" s="47">
        <v>20.833334000000001</v>
      </c>
      <c r="H2671" s="73">
        <v>18.072275000000001</v>
      </c>
      <c r="I2671" s="73">
        <v>4175400</v>
      </c>
    </row>
    <row r="2672" spans="1:9" x14ac:dyDescent="0.3">
      <c r="A2672" s="72" t="str">
        <f t="shared" si="91"/>
        <v>2003</v>
      </c>
      <c r="B2672" s="72" t="str">
        <f t="shared" si="92"/>
        <v>Apr</v>
      </c>
      <c r="C2672" s="74">
        <v>37735</v>
      </c>
      <c r="D2672" s="47">
        <v>20.84</v>
      </c>
      <c r="E2672" s="47">
        <v>21.333334000000001</v>
      </c>
      <c r="F2672" s="47">
        <v>20.799999</v>
      </c>
      <c r="G2672" s="47">
        <v>21.273333000000001</v>
      </c>
      <c r="H2672" s="73">
        <v>18.453959999999999</v>
      </c>
      <c r="I2672" s="73">
        <v>2676600</v>
      </c>
    </row>
    <row r="2673" spans="1:9" x14ac:dyDescent="0.3">
      <c r="A2673" s="72" t="str">
        <f t="shared" si="91"/>
        <v>2003</v>
      </c>
      <c r="B2673" s="72" t="str">
        <f t="shared" si="92"/>
        <v>Apr</v>
      </c>
      <c r="C2673" s="74">
        <v>37736</v>
      </c>
      <c r="D2673" s="47">
        <v>21.366667</v>
      </c>
      <c r="E2673" s="47">
        <v>21.433332</v>
      </c>
      <c r="F2673" s="47">
        <v>20.686665999999999</v>
      </c>
      <c r="G2673" s="47">
        <v>20.773333000000001</v>
      </c>
      <c r="H2673" s="73">
        <v>18.020226000000001</v>
      </c>
      <c r="I2673" s="73">
        <v>2597500</v>
      </c>
    </row>
    <row r="2674" spans="1:9" x14ac:dyDescent="0.3">
      <c r="A2674" s="72" t="str">
        <f t="shared" si="91"/>
        <v>2003</v>
      </c>
      <c r="B2674" s="72" t="str">
        <f t="shared" si="92"/>
        <v>Apr</v>
      </c>
      <c r="C2674" s="74">
        <v>37739</v>
      </c>
      <c r="D2674" s="47">
        <v>20.866667</v>
      </c>
      <c r="E2674" s="47">
        <v>21.333334000000001</v>
      </c>
      <c r="F2674" s="47">
        <v>20.76</v>
      </c>
      <c r="G2674" s="47">
        <v>21.273333000000001</v>
      </c>
      <c r="H2674" s="73">
        <v>18.453959999999999</v>
      </c>
      <c r="I2674" s="73">
        <v>1413000</v>
      </c>
    </row>
    <row r="2675" spans="1:9" x14ac:dyDescent="0.3">
      <c r="A2675" s="72" t="str">
        <f t="shared" si="91"/>
        <v>2003</v>
      </c>
      <c r="B2675" s="72" t="str">
        <f t="shared" si="92"/>
        <v>Apr</v>
      </c>
      <c r="C2675" s="74">
        <v>37740</v>
      </c>
      <c r="D2675" s="47">
        <v>21.32</v>
      </c>
      <c r="E2675" s="47">
        <v>21.446667000000001</v>
      </c>
      <c r="F2675" s="47">
        <v>21.026667</v>
      </c>
      <c r="G2675" s="47">
        <v>21.306667000000001</v>
      </c>
      <c r="H2675" s="73">
        <v>18.482880000000002</v>
      </c>
      <c r="I2675" s="73">
        <v>1391200</v>
      </c>
    </row>
    <row r="2676" spans="1:9" x14ac:dyDescent="0.3">
      <c r="A2676" s="72" t="str">
        <f t="shared" si="91"/>
        <v>2003</v>
      </c>
      <c r="B2676" s="72" t="str">
        <f t="shared" si="92"/>
        <v>Apr</v>
      </c>
      <c r="C2676" s="74">
        <v>37741</v>
      </c>
      <c r="D2676" s="47">
        <v>21.066668</v>
      </c>
      <c r="E2676" s="47">
        <v>21.333334000000001</v>
      </c>
      <c r="F2676" s="47">
        <v>20.866667</v>
      </c>
      <c r="G2676" s="47">
        <v>21.059999000000001</v>
      </c>
      <c r="H2676" s="73">
        <v>18.268896000000002</v>
      </c>
      <c r="I2676" s="73">
        <v>1267600</v>
      </c>
    </row>
    <row r="2677" spans="1:9" x14ac:dyDescent="0.3">
      <c r="A2677" s="72" t="str">
        <f t="shared" si="91"/>
        <v>2003</v>
      </c>
      <c r="B2677" s="72" t="str">
        <f t="shared" si="92"/>
        <v>May</v>
      </c>
      <c r="C2677" s="74">
        <v>37742</v>
      </c>
      <c r="D2677" s="47">
        <v>21.200001</v>
      </c>
      <c r="E2677" s="47">
        <v>21.200001</v>
      </c>
      <c r="F2677" s="47">
        <v>20.48</v>
      </c>
      <c r="G2677" s="47">
        <v>20.926666000000001</v>
      </c>
      <c r="H2677" s="73">
        <v>18.153238000000002</v>
      </c>
      <c r="I2677" s="73">
        <v>1518600</v>
      </c>
    </row>
    <row r="2678" spans="1:9" x14ac:dyDescent="0.3">
      <c r="A2678" s="72" t="str">
        <f t="shared" si="91"/>
        <v>2003</v>
      </c>
      <c r="B2678" s="72" t="str">
        <f t="shared" si="92"/>
        <v>May</v>
      </c>
      <c r="C2678" s="74">
        <v>37743</v>
      </c>
      <c r="D2678" s="47">
        <v>20.799999</v>
      </c>
      <c r="E2678" s="47">
        <v>21.726666999999999</v>
      </c>
      <c r="F2678" s="47">
        <v>20.799999</v>
      </c>
      <c r="G2678" s="47">
        <v>21.713332999999999</v>
      </c>
      <c r="H2678" s="73">
        <v>18.835646000000001</v>
      </c>
      <c r="I2678" s="73">
        <v>1990800</v>
      </c>
    </row>
    <row r="2679" spans="1:9" x14ac:dyDescent="0.3">
      <c r="A2679" s="72" t="str">
        <f t="shared" si="91"/>
        <v>2003</v>
      </c>
      <c r="B2679" s="72" t="str">
        <f t="shared" si="92"/>
        <v>May</v>
      </c>
      <c r="C2679" s="74">
        <v>37746</v>
      </c>
      <c r="D2679" s="47">
        <v>21.700001</v>
      </c>
      <c r="E2679" s="47">
        <v>22.1</v>
      </c>
      <c r="F2679" s="47">
        <v>21.433332</v>
      </c>
      <c r="G2679" s="47">
        <v>21.906666000000001</v>
      </c>
      <c r="H2679" s="73">
        <v>19.003353000000001</v>
      </c>
      <c r="I2679" s="73">
        <v>1326400</v>
      </c>
    </row>
    <row r="2680" spans="1:9" x14ac:dyDescent="0.3">
      <c r="A2680" s="72" t="str">
        <f t="shared" si="91"/>
        <v>2003</v>
      </c>
      <c r="B2680" s="72" t="str">
        <f t="shared" si="92"/>
        <v>May</v>
      </c>
      <c r="C2680" s="74">
        <v>37747</v>
      </c>
      <c r="D2680" s="47">
        <v>21.986666</v>
      </c>
      <c r="E2680" s="47">
        <v>22.726666999999999</v>
      </c>
      <c r="F2680" s="47">
        <v>21.92</v>
      </c>
      <c r="G2680" s="47">
        <v>22.546666999999999</v>
      </c>
      <c r="H2680" s="73">
        <v>19.558534999999999</v>
      </c>
      <c r="I2680" s="73">
        <v>1815900</v>
      </c>
    </row>
    <row r="2681" spans="1:9" x14ac:dyDescent="0.3">
      <c r="A2681" s="72" t="str">
        <f t="shared" si="91"/>
        <v>2003</v>
      </c>
      <c r="B2681" s="72" t="str">
        <f t="shared" si="92"/>
        <v>May</v>
      </c>
      <c r="C2681" s="74">
        <v>37748</v>
      </c>
      <c r="D2681" s="47">
        <v>22.326665999999999</v>
      </c>
      <c r="E2681" s="47">
        <v>22.526667</v>
      </c>
      <c r="F2681" s="47">
        <v>22.093333999999999</v>
      </c>
      <c r="G2681" s="47">
        <v>22.360001</v>
      </c>
      <c r="H2681" s="73">
        <v>19.396612000000001</v>
      </c>
      <c r="I2681" s="73">
        <v>1070100</v>
      </c>
    </row>
    <row r="2682" spans="1:9" x14ac:dyDescent="0.3">
      <c r="A2682" s="72" t="str">
        <f t="shared" si="91"/>
        <v>2003</v>
      </c>
      <c r="B2682" s="72" t="str">
        <f t="shared" si="92"/>
        <v>May</v>
      </c>
      <c r="C2682" s="74">
        <v>37749</v>
      </c>
      <c r="D2682" s="47">
        <v>22.326665999999999</v>
      </c>
      <c r="E2682" s="47">
        <v>22.326665999999999</v>
      </c>
      <c r="F2682" s="47">
        <v>21.613333000000001</v>
      </c>
      <c r="G2682" s="47">
        <v>21.780000999999999</v>
      </c>
      <c r="H2682" s="73">
        <v>18.893478000000002</v>
      </c>
      <c r="I2682" s="73">
        <v>1001500</v>
      </c>
    </row>
    <row r="2683" spans="1:9" x14ac:dyDescent="0.3">
      <c r="A2683" s="72" t="str">
        <f t="shared" si="91"/>
        <v>2003</v>
      </c>
      <c r="B2683" s="72" t="str">
        <f t="shared" si="92"/>
        <v>May</v>
      </c>
      <c r="C2683" s="74">
        <v>37750</v>
      </c>
      <c r="D2683" s="47">
        <v>21.866667</v>
      </c>
      <c r="E2683" s="47">
        <v>22.406666000000001</v>
      </c>
      <c r="F2683" s="47">
        <v>21.626667000000001</v>
      </c>
      <c r="G2683" s="47">
        <v>22.333334000000001</v>
      </c>
      <c r="H2683" s="73">
        <v>19.373480000000001</v>
      </c>
      <c r="I2683" s="73">
        <v>801300</v>
      </c>
    </row>
    <row r="2684" spans="1:9" x14ac:dyDescent="0.3">
      <c r="A2684" s="72" t="str">
        <f t="shared" si="91"/>
        <v>2003</v>
      </c>
      <c r="B2684" s="72" t="str">
        <f t="shared" si="92"/>
        <v>May</v>
      </c>
      <c r="C2684" s="74">
        <v>37753</v>
      </c>
      <c r="D2684" s="47">
        <v>22</v>
      </c>
      <c r="E2684" s="47">
        <v>22.5</v>
      </c>
      <c r="F2684" s="47">
        <v>21.866667</v>
      </c>
      <c r="G2684" s="47">
        <v>22.406666000000001</v>
      </c>
      <c r="H2684" s="73">
        <v>19.437083999999999</v>
      </c>
      <c r="I2684" s="73">
        <v>639400</v>
      </c>
    </row>
    <row r="2685" spans="1:9" x14ac:dyDescent="0.3">
      <c r="A2685" s="72" t="str">
        <f t="shared" si="91"/>
        <v>2003</v>
      </c>
      <c r="B2685" s="72" t="str">
        <f t="shared" si="92"/>
        <v>May</v>
      </c>
      <c r="C2685" s="74">
        <v>37754</v>
      </c>
      <c r="D2685" s="47">
        <v>22.286667000000001</v>
      </c>
      <c r="E2685" s="47">
        <v>22.48</v>
      </c>
      <c r="F2685" s="47">
        <v>22.066668</v>
      </c>
      <c r="G2685" s="47">
        <v>22.386666999999999</v>
      </c>
      <c r="H2685" s="73">
        <v>19.419744000000001</v>
      </c>
      <c r="I2685" s="73">
        <v>596700</v>
      </c>
    </row>
    <row r="2686" spans="1:9" x14ac:dyDescent="0.3">
      <c r="A2686" s="72" t="str">
        <f t="shared" si="91"/>
        <v>2003</v>
      </c>
      <c r="B2686" s="72" t="str">
        <f t="shared" si="92"/>
        <v>May</v>
      </c>
      <c r="C2686" s="74">
        <v>37755</v>
      </c>
      <c r="D2686" s="47">
        <v>22.333334000000001</v>
      </c>
      <c r="E2686" s="47">
        <v>22.506665999999999</v>
      </c>
      <c r="F2686" s="47">
        <v>21.906666000000001</v>
      </c>
      <c r="G2686" s="47">
        <v>22.280000999999999</v>
      </c>
      <c r="H2686" s="73">
        <v>19.327207999999999</v>
      </c>
      <c r="I2686" s="73">
        <v>1258800</v>
      </c>
    </row>
    <row r="2687" spans="1:9" x14ac:dyDescent="0.3">
      <c r="A2687" s="72" t="str">
        <f t="shared" si="91"/>
        <v>2003</v>
      </c>
      <c r="B2687" s="72" t="str">
        <f t="shared" si="92"/>
        <v>May</v>
      </c>
      <c r="C2687" s="74">
        <v>37756</v>
      </c>
      <c r="D2687" s="47">
        <v>22.433332</v>
      </c>
      <c r="E2687" s="47">
        <v>22.440000999999999</v>
      </c>
      <c r="F2687" s="47">
        <v>22.059999000000001</v>
      </c>
      <c r="G2687" s="47">
        <v>22.379999000000002</v>
      </c>
      <c r="H2687" s="73">
        <v>19.413958000000001</v>
      </c>
      <c r="I2687" s="73">
        <v>984100</v>
      </c>
    </row>
    <row r="2688" spans="1:9" x14ac:dyDescent="0.3">
      <c r="A2688" s="72" t="str">
        <f t="shared" si="91"/>
        <v>2003</v>
      </c>
      <c r="B2688" s="72" t="str">
        <f t="shared" si="92"/>
        <v>May</v>
      </c>
      <c r="C2688" s="74">
        <v>37757</v>
      </c>
      <c r="D2688" s="47">
        <v>22.233333999999999</v>
      </c>
      <c r="E2688" s="47">
        <v>22.5</v>
      </c>
      <c r="F2688" s="47">
        <v>22.18</v>
      </c>
      <c r="G2688" s="47">
        <v>22.353332999999999</v>
      </c>
      <c r="H2688" s="73">
        <v>19.390825</v>
      </c>
      <c r="I2688" s="73">
        <v>529900</v>
      </c>
    </row>
    <row r="2689" spans="1:9" x14ac:dyDescent="0.3">
      <c r="A2689" s="72" t="str">
        <f t="shared" si="91"/>
        <v>2003</v>
      </c>
      <c r="B2689" s="72" t="str">
        <f t="shared" si="92"/>
        <v>May</v>
      </c>
      <c r="C2689" s="74">
        <v>37760</v>
      </c>
      <c r="D2689" s="47">
        <v>22.033332999999999</v>
      </c>
      <c r="E2689" s="47">
        <v>22.093333999999999</v>
      </c>
      <c r="F2689" s="47">
        <v>21.639999</v>
      </c>
      <c r="G2689" s="47">
        <v>21.786667000000001</v>
      </c>
      <c r="H2689" s="73">
        <v>18.899258</v>
      </c>
      <c r="I2689" s="73">
        <v>544900</v>
      </c>
    </row>
    <row r="2690" spans="1:9" x14ac:dyDescent="0.3">
      <c r="A2690" s="72" t="str">
        <f t="shared" si="91"/>
        <v>2003</v>
      </c>
      <c r="B2690" s="72" t="str">
        <f t="shared" si="92"/>
        <v>May</v>
      </c>
      <c r="C2690" s="74">
        <v>37761</v>
      </c>
      <c r="D2690" s="47">
        <v>21.76</v>
      </c>
      <c r="E2690" s="47">
        <v>21.98</v>
      </c>
      <c r="F2690" s="47">
        <v>21.046666999999999</v>
      </c>
      <c r="G2690" s="47">
        <v>21.266666000000001</v>
      </c>
      <c r="H2690" s="73">
        <v>18.448174999999999</v>
      </c>
      <c r="I2690" s="73">
        <v>811000</v>
      </c>
    </row>
    <row r="2691" spans="1:9" x14ac:dyDescent="0.3">
      <c r="A2691" s="72" t="str">
        <f t="shared" ref="A2691:A2754" si="93">TEXT(C2691,"YYYY")</f>
        <v>2003</v>
      </c>
      <c r="B2691" s="72" t="str">
        <f t="shared" ref="B2691:B2754" si="94">TEXT(C2691,"MMM")</f>
        <v>May</v>
      </c>
      <c r="C2691" s="74">
        <v>37762</v>
      </c>
      <c r="D2691" s="47">
        <v>21.16</v>
      </c>
      <c r="E2691" s="47">
        <v>21.606667000000002</v>
      </c>
      <c r="F2691" s="47">
        <v>21.093333999999999</v>
      </c>
      <c r="G2691" s="47">
        <v>21.393332999999998</v>
      </c>
      <c r="H2691" s="73">
        <v>18.558057999999999</v>
      </c>
      <c r="I2691" s="73">
        <v>823600</v>
      </c>
    </row>
    <row r="2692" spans="1:9" x14ac:dyDescent="0.3">
      <c r="A2692" s="72" t="str">
        <f t="shared" si="93"/>
        <v>2003</v>
      </c>
      <c r="B2692" s="72" t="str">
        <f t="shared" si="94"/>
        <v>May</v>
      </c>
      <c r="C2692" s="74">
        <v>37763</v>
      </c>
      <c r="D2692" s="47">
        <v>21.333334000000001</v>
      </c>
      <c r="E2692" s="47">
        <v>21.626667000000001</v>
      </c>
      <c r="F2692" s="47">
        <v>21.066668</v>
      </c>
      <c r="G2692" s="47">
        <v>21.126667000000001</v>
      </c>
      <c r="H2692" s="73">
        <v>18.326734999999999</v>
      </c>
      <c r="I2692" s="73">
        <v>1344700</v>
      </c>
    </row>
    <row r="2693" spans="1:9" x14ac:dyDescent="0.3">
      <c r="A2693" s="72" t="str">
        <f t="shared" si="93"/>
        <v>2003</v>
      </c>
      <c r="B2693" s="72" t="str">
        <f t="shared" si="94"/>
        <v>May</v>
      </c>
      <c r="C2693" s="74">
        <v>37764</v>
      </c>
      <c r="D2693" s="47">
        <v>21.26</v>
      </c>
      <c r="E2693" s="47">
        <v>21.366667</v>
      </c>
      <c r="F2693" s="47">
        <v>20.946667000000001</v>
      </c>
      <c r="G2693" s="47">
        <v>21.066668</v>
      </c>
      <c r="H2693" s="73">
        <v>18.274681000000001</v>
      </c>
      <c r="I2693" s="73">
        <v>1171200</v>
      </c>
    </row>
    <row r="2694" spans="1:9" x14ac:dyDescent="0.3">
      <c r="A2694" s="72" t="str">
        <f t="shared" si="93"/>
        <v>2003</v>
      </c>
      <c r="B2694" s="72" t="str">
        <f t="shared" si="94"/>
        <v>May</v>
      </c>
      <c r="C2694" s="74">
        <v>37768</v>
      </c>
      <c r="D2694" s="47">
        <v>21.093333999999999</v>
      </c>
      <c r="E2694" s="47">
        <v>21.833334000000001</v>
      </c>
      <c r="F2694" s="47">
        <v>20.893332999999998</v>
      </c>
      <c r="G2694" s="47">
        <v>21.82</v>
      </c>
      <c r="H2694" s="73">
        <v>18.928173000000001</v>
      </c>
      <c r="I2694" s="73">
        <v>1454700</v>
      </c>
    </row>
    <row r="2695" spans="1:9" x14ac:dyDescent="0.3">
      <c r="A2695" s="72" t="str">
        <f t="shared" si="93"/>
        <v>2003</v>
      </c>
      <c r="B2695" s="72" t="str">
        <f t="shared" si="94"/>
        <v>May</v>
      </c>
      <c r="C2695" s="74">
        <v>37769</v>
      </c>
      <c r="D2695" s="47">
        <v>21.833334000000001</v>
      </c>
      <c r="E2695" s="47">
        <v>22.253333999999999</v>
      </c>
      <c r="F2695" s="47">
        <v>21.786667000000001</v>
      </c>
      <c r="G2695" s="47">
        <v>22.173334000000001</v>
      </c>
      <c r="H2695" s="73">
        <v>19.234681999999999</v>
      </c>
      <c r="I2695" s="73">
        <v>637600</v>
      </c>
    </row>
    <row r="2696" spans="1:9" x14ac:dyDescent="0.3">
      <c r="A2696" s="72" t="str">
        <f t="shared" si="93"/>
        <v>2003</v>
      </c>
      <c r="B2696" s="72" t="str">
        <f t="shared" si="94"/>
        <v>May</v>
      </c>
      <c r="C2696" s="74">
        <v>37770</v>
      </c>
      <c r="D2696" s="47">
        <v>22.253333999999999</v>
      </c>
      <c r="E2696" s="47">
        <v>22.413333999999999</v>
      </c>
      <c r="F2696" s="47">
        <v>21.913333999999999</v>
      </c>
      <c r="G2696" s="47">
        <v>21.940000999999999</v>
      </c>
      <c r="H2696" s="73">
        <v>19.03227</v>
      </c>
      <c r="I2696" s="73">
        <v>633400</v>
      </c>
    </row>
    <row r="2697" spans="1:9" x14ac:dyDescent="0.3">
      <c r="A2697" s="72" t="str">
        <f t="shared" si="93"/>
        <v>2003</v>
      </c>
      <c r="B2697" s="72" t="str">
        <f t="shared" si="94"/>
        <v>May</v>
      </c>
      <c r="C2697" s="74">
        <v>37771</v>
      </c>
      <c r="D2697" s="47">
        <v>22</v>
      </c>
      <c r="E2697" s="47">
        <v>22.666665999999999</v>
      </c>
      <c r="F2697" s="47">
        <v>21.9</v>
      </c>
      <c r="G2697" s="47">
        <v>22.620000999999998</v>
      </c>
      <c r="H2697" s="73">
        <v>19.622150000000001</v>
      </c>
      <c r="I2697" s="73">
        <v>553200</v>
      </c>
    </row>
    <row r="2698" spans="1:9" x14ac:dyDescent="0.3">
      <c r="A2698" s="72" t="str">
        <f t="shared" si="93"/>
        <v>2003</v>
      </c>
      <c r="B2698" s="72" t="str">
        <f t="shared" si="94"/>
        <v>Jun</v>
      </c>
      <c r="C2698" s="74">
        <v>37774</v>
      </c>
      <c r="D2698" s="47">
        <v>22.606667000000002</v>
      </c>
      <c r="E2698" s="47">
        <v>23</v>
      </c>
      <c r="F2698" s="47">
        <v>22.393332999999998</v>
      </c>
      <c r="G2698" s="47">
        <v>22.446667000000001</v>
      </c>
      <c r="H2698" s="73">
        <v>19.471789999999999</v>
      </c>
      <c r="I2698" s="73">
        <v>751200</v>
      </c>
    </row>
    <row r="2699" spans="1:9" x14ac:dyDescent="0.3">
      <c r="A2699" s="72" t="str">
        <f t="shared" si="93"/>
        <v>2003</v>
      </c>
      <c r="B2699" s="72" t="str">
        <f t="shared" si="94"/>
        <v>Jun</v>
      </c>
      <c r="C2699" s="74">
        <v>37775</v>
      </c>
      <c r="D2699" s="47">
        <v>22.446667000000001</v>
      </c>
      <c r="E2699" s="47">
        <v>22.493334000000001</v>
      </c>
      <c r="F2699" s="47">
        <v>21.513334</v>
      </c>
      <c r="G2699" s="47">
        <v>21.973333</v>
      </c>
      <c r="H2699" s="73">
        <v>19.06119</v>
      </c>
      <c r="I2699" s="73">
        <v>1431300</v>
      </c>
    </row>
    <row r="2700" spans="1:9" x14ac:dyDescent="0.3">
      <c r="A2700" s="72" t="str">
        <f t="shared" si="93"/>
        <v>2003</v>
      </c>
      <c r="B2700" s="72" t="str">
        <f t="shared" si="94"/>
        <v>Jun</v>
      </c>
      <c r="C2700" s="74">
        <v>37776</v>
      </c>
      <c r="D2700" s="47">
        <v>22.133333</v>
      </c>
      <c r="E2700" s="47">
        <v>22.333334000000001</v>
      </c>
      <c r="F2700" s="47">
        <v>21.799999</v>
      </c>
      <c r="G2700" s="47">
        <v>22.173334000000001</v>
      </c>
      <c r="H2700" s="73">
        <v>19.234681999999999</v>
      </c>
      <c r="I2700" s="73">
        <v>1255900</v>
      </c>
    </row>
    <row r="2701" spans="1:9" x14ac:dyDescent="0.3">
      <c r="A2701" s="72" t="str">
        <f t="shared" si="93"/>
        <v>2003</v>
      </c>
      <c r="B2701" s="72" t="str">
        <f t="shared" si="94"/>
        <v>Jun</v>
      </c>
      <c r="C2701" s="74">
        <v>37777</v>
      </c>
      <c r="D2701" s="47">
        <v>22</v>
      </c>
      <c r="E2701" s="47">
        <v>22.76</v>
      </c>
      <c r="F2701" s="47">
        <v>21.766666000000001</v>
      </c>
      <c r="G2701" s="47">
        <v>22.246666000000001</v>
      </c>
      <c r="H2701" s="73">
        <v>19.298293999999999</v>
      </c>
      <c r="I2701" s="73">
        <v>1049700</v>
      </c>
    </row>
    <row r="2702" spans="1:9" x14ac:dyDescent="0.3">
      <c r="A2702" s="72" t="str">
        <f t="shared" si="93"/>
        <v>2003</v>
      </c>
      <c r="B2702" s="72" t="str">
        <f t="shared" si="94"/>
        <v>Jun</v>
      </c>
      <c r="C2702" s="74">
        <v>37778</v>
      </c>
      <c r="D2702" s="47">
        <v>22.506665999999999</v>
      </c>
      <c r="E2702" s="47">
        <v>22.639999</v>
      </c>
      <c r="F2702" s="47">
        <v>21.780000999999999</v>
      </c>
      <c r="G2702" s="47">
        <v>21.940000999999999</v>
      </c>
      <c r="H2702" s="73">
        <v>19.03227</v>
      </c>
      <c r="I2702" s="73">
        <v>887500</v>
      </c>
    </row>
    <row r="2703" spans="1:9" x14ac:dyDescent="0.3">
      <c r="A2703" s="72" t="str">
        <f t="shared" si="93"/>
        <v>2003</v>
      </c>
      <c r="B2703" s="72" t="str">
        <f t="shared" si="94"/>
        <v>Jun</v>
      </c>
      <c r="C2703" s="74">
        <v>37781</v>
      </c>
      <c r="D2703" s="47">
        <v>21.766666000000001</v>
      </c>
      <c r="E2703" s="47">
        <v>21.886666999999999</v>
      </c>
      <c r="F2703" s="47">
        <v>21.533332999999999</v>
      </c>
      <c r="G2703" s="47">
        <v>21.879999000000002</v>
      </c>
      <c r="H2703" s="73">
        <v>18.980221</v>
      </c>
      <c r="I2703" s="73">
        <v>874800</v>
      </c>
    </row>
    <row r="2704" spans="1:9" x14ac:dyDescent="0.3">
      <c r="A2704" s="72" t="str">
        <f t="shared" si="93"/>
        <v>2003</v>
      </c>
      <c r="B2704" s="72" t="str">
        <f t="shared" si="94"/>
        <v>Jun</v>
      </c>
      <c r="C2704" s="74">
        <v>37782</v>
      </c>
      <c r="D2704" s="47">
        <v>21.813334000000001</v>
      </c>
      <c r="E2704" s="47">
        <v>22.133333</v>
      </c>
      <c r="F2704" s="47">
        <v>21.666665999999999</v>
      </c>
      <c r="G2704" s="47">
        <v>22.08</v>
      </c>
      <c r="H2704" s="73">
        <v>19.153717</v>
      </c>
      <c r="I2704" s="73">
        <v>735400</v>
      </c>
    </row>
    <row r="2705" spans="1:9" x14ac:dyDescent="0.3">
      <c r="A2705" s="72" t="str">
        <f t="shared" si="93"/>
        <v>2003</v>
      </c>
      <c r="B2705" s="72" t="str">
        <f t="shared" si="94"/>
        <v>Jun</v>
      </c>
      <c r="C2705" s="74">
        <v>37783</v>
      </c>
      <c r="D2705" s="47">
        <v>22.059999000000001</v>
      </c>
      <c r="E2705" s="47">
        <v>22.133333</v>
      </c>
      <c r="F2705" s="47">
        <v>21.360001</v>
      </c>
      <c r="G2705" s="47">
        <v>22.133333</v>
      </c>
      <c r="H2705" s="73">
        <v>19.199987</v>
      </c>
      <c r="I2705" s="73">
        <v>854100</v>
      </c>
    </row>
    <row r="2706" spans="1:9" x14ac:dyDescent="0.3">
      <c r="A2706" s="72" t="str">
        <f t="shared" si="93"/>
        <v>2003</v>
      </c>
      <c r="B2706" s="72" t="str">
        <f t="shared" si="94"/>
        <v>Jun</v>
      </c>
      <c r="C2706" s="74">
        <v>37784</v>
      </c>
      <c r="D2706" s="47">
        <v>22.166665999999999</v>
      </c>
      <c r="E2706" s="47">
        <v>22.333334000000001</v>
      </c>
      <c r="F2706" s="47">
        <v>21.773333000000001</v>
      </c>
      <c r="G2706" s="47">
        <v>22.066668</v>
      </c>
      <c r="H2706" s="73">
        <v>19.142154999999999</v>
      </c>
      <c r="I2706" s="73">
        <v>857100</v>
      </c>
    </row>
    <row r="2707" spans="1:9" x14ac:dyDescent="0.3">
      <c r="A2707" s="72" t="str">
        <f t="shared" si="93"/>
        <v>2003</v>
      </c>
      <c r="B2707" s="72" t="str">
        <f t="shared" si="94"/>
        <v>Jun</v>
      </c>
      <c r="C2707" s="74">
        <v>37785</v>
      </c>
      <c r="D2707" s="47">
        <v>22.066668</v>
      </c>
      <c r="E2707" s="47">
        <v>22.139999</v>
      </c>
      <c r="F2707" s="47">
        <v>21.706666999999999</v>
      </c>
      <c r="G2707" s="47">
        <v>21.913333999999999</v>
      </c>
      <c r="H2707" s="73">
        <v>19.009139999999999</v>
      </c>
      <c r="I2707" s="73">
        <v>424900</v>
      </c>
    </row>
    <row r="2708" spans="1:9" x14ac:dyDescent="0.3">
      <c r="A2708" s="72" t="str">
        <f t="shared" si="93"/>
        <v>2003</v>
      </c>
      <c r="B2708" s="72" t="str">
        <f t="shared" si="94"/>
        <v>Jun</v>
      </c>
      <c r="C2708" s="74">
        <v>37788</v>
      </c>
      <c r="D2708" s="47">
        <v>21.9</v>
      </c>
      <c r="E2708" s="47">
        <v>22.466667000000001</v>
      </c>
      <c r="F2708" s="47">
        <v>21.9</v>
      </c>
      <c r="G2708" s="47">
        <v>22.393332999999998</v>
      </c>
      <c r="H2708" s="73">
        <v>19.425528</v>
      </c>
      <c r="I2708" s="73">
        <v>511500</v>
      </c>
    </row>
    <row r="2709" spans="1:9" x14ac:dyDescent="0.3">
      <c r="A2709" s="72" t="str">
        <f t="shared" si="93"/>
        <v>2003</v>
      </c>
      <c r="B2709" s="72" t="str">
        <f t="shared" si="94"/>
        <v>Jun</v>
      </c>
      <c r="C2709" s="74">
        <v>37789</v>
      </c>
      <c r="D2709" s="47">
        <v>22.593333999999999</v>
      </c>
      <c r="E2709" s="47">
        <v>23.76</v>
      </c>
      <c r="F2709" s="47">
        <v>22.433332</v>
      </c>
      <c r="G2709" s="47">
        <v>23.566668</v>
      </c>
      <c r="H2709" s="73">
        <v>20.443356999999999</v>
      </c>
      <c r="I2709" s="73">
        <v>1873000</v>
      </c>
    </row>
    <row r="2710" spans="1:9" x14ac:dyDescent="0.3">
      <c r="A2710" s="72" t="str">
        <f t="shared" si="93"/>
        <v>2003</v>
      </c>
      <c r="B2710" s="72" t="str">
        <f t="shared" si="94"/>
        <v>Jun</v>
      </c>
      <c r="C2710" s="74">
        <v>37790</v>
      </c>
      <c r="D2710" s="47">
        <v>23.553332999999999</v>
      </c>
      <c r="E2710" s="47">
        <v>23.553332999999999</v>
      </c>
      <c r="F2710" s="47">
        <v>23.066668</v>
      </c>
      <c r="G2710" s="47">
        <v>23.32</v>
      </c>
      <c r="H2710" s="73">
        <v>20.229382000000001</v>
      </c>
      <c r="I2710" s="73">
        <v>408400</v>
      </c>
    </row>
    <row r="2711" spans="1:9" x14ac:dyDescent="0.3">
      <c r="A2711" s="72" t="str">
        <f t="shared" si="93"/>
        <v>2003</v>
      </c>
      <c r="B2711" s="72" t="str">
        <f t="shared" si="94"/>
        <v>Jun</v>
      </c>
      <c r="C2711" s="74">
        <v>37791</v>
      </c>
      <c r="D2711" s="47">
        <v>23.366667</v>
      </c>
      <c r="E2711" s="47">
        <v>23.953333000000001</v>
      </c>
      <c r="F2711" s="47">
        <v>23.166665999999999</v>
      </c>
      <c r="G2711" s="47">
        <v>23.26</v>
      </c>
      <c r="H2711" s="73">
        <v>20.177333999999998</v>
      </c>
      <c r="I2711" s="73">
        <v>742500</v>
      </c>
    </row>
    <row r="2712" spans="1:9" x14ac:dyDescent="0.3">
      <c r="A2712" s="72" t="str">
        <f t="shared" si="93"/>
        <v>2003</v>
      </c>
      <c r="B2712" s="72" t="str">
        <f t="shared" si="94"/>
        <v>Jun</v>
      </c>
      <c r="C2712" s="74">
        <v>37792</v>
      </c>
      <c r="D2712" s="47">
        <v>23.299999</v>
      </c>
      <c r="E2712" s="47">
        <v>23.360001</v>
      </c>
      <c r="F2712" s="47">
        <v>22.959999</v>
      </c>
      <c r="G2712" s="47">
        <v>23.086666000000001</v>
      </c>
      <c r="H2712" s="73">
        <v>20.026969999999999</v>
      </c>
      <c r="I2712" s="73">
        <v>488800</v>
      </c>
    </row>
    <row r="2713" spans="1:9" x14ac:dyDescent="0.3">
      <c r="A2713" s="72" t="str">
        <f t="shared" si="93"/>
        <v>2003</v>
      </c>
      <c r="B2713" s="72" t="str">
        <f t="shared" si="94"/>
        <v>Jun</v>
      </c>
      <c r="C2713" s="74">
        <v>37795</v>
      </c>
      <c r="D2713" s="47">
        <v>23.033332999999999</v>
      </c>
      <c r="E2713" s="47">
        <v>23.253333999999999</v>
      </c>
      <c r="F2713" s="47">
        <v>22.633333</v>
      </c>
      <c r="G2713" s="47">
        <v>23.253333999999999</v>
      </c>
      <c r="H2713" s="73">
        <v>20.171548999999999</v>
      </c>
      <c r="I2713" s="73">
        <v>1050900</v>
      </c>
    </row>
    <row r="2714" spans="1:9" x14ac:dyDescent="0.3">
      <c r="A2714" s="72" t="str">
        <f t="shared" si="93"/>
        <v>2003</v>
      </c>
      <c r="B2714" s="72" t="str">
        <f t="shared" si="94"/>
        <v>Jun</v>
      </c>
      <c r="C2714" s="74">
        <v>37796</v>
      </c>
      <c r="D2714" s="47">
        <v>23.18</v>
      </c>
      <c r="E2714" s="47">
        <v>23.32</v>
      </c>
      <c r="F2714" s="47">
        <v>22.799999</v>
      </c>
      <c r="G2714" s="47">
        <v>23</v>
      </c>
      <c r="H2714" s="73">
        <v>19.951792000000001</v>
      </c>
      <c r="I2714" s="73">
        <v>732900</v>
      </c>
    </row>
    <row r="2715" spans="1:9" x14ac:dyDescent="0.3">
      <c r="A2715" s="72" t="str">
        <f t="shared" si="93"/>
        <v>2003</v>
      </c>
      <c r="B2715" s="72" t="str">
        <f t="shared" si="94"/>
        <v>Jun</v>
      </c>
      <c r="C2715" s="74">
        <v>37797</v>
      </c>
      <c r="D2715" s="47">
        <v>23</v>
      </c>
      <c r="E2715" s="47">
        <v>23.559999000000001</v>
      </c>
      <c r="F2715" s="47">
        <v>22.98</v>
      </c>
      <c r="G2715" s="47">
        <v>23.353332999999999</v>
      </c>
      <c r="H2715" s="73">
        <v>20.258295</v>
      </c>
      <c r="I2715" s="73">
        <v>762000</v>
      </c>
    </row>
    <row r="2716" spans="1:9" x14ac:dyDescent="0.3">
      <c r="A2716" s="72" t="str">
        <f t="shared" si="93"/>
        <v>2003</v>
      </c>
      <c r="B2716" s="72" t="str">
        <f t="shared" si="94"/>
        <v>Jun</v>
      </c>
      <c r="C2716" s="74">
        <v>37798</v>
      </c>
      <c r="D2716" s="47">
        <v>23.379999000000002</v>
      </c>
      <c r="E2716" s="47">
        <v>23.766666000000001</v>
      </c>
      <c r="F2716" s="47">
        <v>23.193332999999999</v>
      </c>
      <c r="G2716" s="47">
        <v>23.666665999999999</v>
      </c>
      <c r="H2716" s="73">
        <v>20.530104000000001</v>
      </c>
      <c r="I2716" s="73">
        <v>632100</v>
      </c>
    </row>
    <row r="2717" spans="1:9" x14ac:dyDescent="0.3">
      <c r="A2717" s="72" t="str">
        <f t="shared" si="93"/>
        <v>2003</v>
      </c>
      <c r="B2717" s="72" t="str">
        <f t="shared" si="94"/>
        <v>Jun</v>
      </c>
      <c r="C2717" s="74">
        <v>37799</v>
      </c>
      <c r="D2717" s="47">
        <v>23.620000999999998</v>
      </c>
      <c r="E2717" s="47">
        <v>24.386666999999999</v>
      </c>
      <c r="F2717" s="47">
        <v>23.566668</v>
      </c>
      <c r="G2717" s="47">
        <v>23.873332999999999</v>
      </c>
      <c r="H2717" s="73">
        <v>20.709381</v>
      </c>
      <c r="I2717" s="73">
        <v>985500</v>
      </c>
    </row>
    <row r="2718" spans="1:9" x14ac:dyDescent="0.3">
      <c r="A2718" s="72" t="str">
        <f t="shared" si="93"/>
        <v>2003</v>
      </c>
      <c r="B2718" s="72" t="str">
        <f t="shared" si="94"/>
        <v>Jun</v>
      </c>
      <c r="C2718" s="74">
        <v>37802</v>
      </c>
      <c r="D2718" s="47">
        <v>23.940000999999999</v>
      </c>
      <c r="E2718" s="47">
        <v>24.333334000000001</v>
      </c>
      <c r="F2718" s="47">
        <v>23.879999000000002</v>
      </c>
      <c r="G2718" s="47">
        <v>23.893332999999998</v>
      </c>
      <c r="H2718" s="73">
        <v>20.726727</v>
      </c>
      <c r="I2718" s="73">
        <v>1056300</v>
      </c>
    </row>
    <row r="2719" spans="1:9" x14ac:dyDescent="0.3">
      <c r="A2719" s="72" t="str">
        <f t="shared" si="93"/>
        <v>2003</v>
      </c>
      <c r="B2719" s="72" t="str">
        <f t="shared" si="94"/>
        <v>Jul</v>
      </c>
      <c r="C2719" s="74">
        <v>37803</v>
      </c>
      <c r="D2719" s="47">
        <v>23.013334</v>
      </c>
      <c r="E2719" s="47">
        <v>23.066668</v>
      </c>
      <c r="F2719" s="47">
        <v>22.4</v>
      </c>
      <c r="G2719" s="47">
        <v>22.666665999999999</v>
      </c>
      <c r="H2719" s="73">
        <v>19.662638000000001</v>
      </c>
      <c r="I2719" s="73">
        <v>4423300</v>
      </c>
    </row>
    <row r="2720" spans="1:9" x14ac:dyDescent="0.3">
      <c r="A2720" s="72" t="str">
        <f t="shared" si="93"/>
        <v>2003</v>
      </c>
      <c r="B2720" s="72" t="str">
        <f t="shared" si="94"/>
        <v>Jul</v>
      </c>
      <c r="C2720" s="74">
        <v>37804</v>
      </c>
      <c r="D2720" s="47">
        <v>22.666665999999999</v>
      </c>
      <c r="E2720" s="47">
        <v>23.040001</v>
      </c>
      <c r="F2720" s="47">
        <v>22.593333999999999</v>
      </c>
      <c r="G2720" s="47">
        <v>22.98</v>
      </c>
      <c r="H2720" s="73">
        <v>19.934443999999999</v>
      </c>
      <c r="I2720" s="73">
        <v>1720500</v>
      </c>
    </row>
    <row r="2721" spans="1:9" x14ac:dyDescent="0.3">
      <c r="A2721" s="72" t="str">
        <f t="shared" si="93"/>
        <v>2003</v>
      </c>
      <c r="B2721" s="72" t="str">
        <f t="shared" si="94"/>
        <v>Jul</v>
      </c>
      <c r="C2721" s="74">
        <v>37805</v>
      </c>
      <c r="D2721" s="47">
        <v>22.780000999999999</v>
      </c>
      <c r="E2721" s="47">
        <v>23.006665999999999</v>
      </c>
      <c r="F2721" s="47">
        <v>22.700001</v>
      </c>
      <c r="G2721" s="47">
        <v>22.906666000000001</v>
      </c>
      <c r="H2721" s="73">
        <v>19.870825</v>
      </c>
      <c r="I2721" s="73">
        <v>310800</v>
      </c>
    </row>
    <row r="2722" spans="1:9" x14ac:dyDescent="0.3">
      <c r="A2722" s="72" t="str">
        <f t="shared" si="93"/>
        <v>2003</v>
      </c>
      <c r="B2722" s="72" t="str">
        <f t="shared" si="94"/>
        <v>Jul</v>
      </c>
      <c r="C2722" s="74">
        <v>37809</v>
      </c>
      <c r="D2722" s="47">
        <v>23.046666999999999</v>
      </c>
      <c r="E2722" s="47">
        <v>23.16</v>
      </c>
      <c r="F2722" s="47">
        <v>22.719999000000001</v>
      </c>
      <c r="G2722" s="47">
        <v>22.84</v>
      </c>
      <c r="H2722" s="73">
        <v>19.812995999999998</v>
      </c>
      <c r="I2722" s="73">
        <v>731800</v>
      </c>
    </row>
    <row r="2723" spans="1:9" x14ac:dyDescent="0.3">
      <c r="A2723" s="72" t="str">
        <f t="shared" si="93"/>
        <v>2003</v>
      </c>
      <c r="B2723" s="72" t="str">
        <f t="shared" si="94"/>
        <v>Jul</v>
      </c>
      <c r="C2723" s="74">
        <v>37810</v>
      </c>
      <c r="D2723" s="47">
        <v>22.893332999999998</v>
      </c>
      <c r="E2723" s="47">
        <v>23</v>
      </c>
      <c r="F2723" s="47">
        <v>22.58</v>
      </c>
      <c r="G2723" s="47">
        <v>22.733333999999999</v>
      </c>
      <c r="H2723" s="73">
        <v>19.720469000000001</v>
      </c>
      <c r="I2723" s="73">
        <v>1141500</v>
      </c>
    </row>
    <row r="2724" spans="1:9" x14ac:dyDescent="0.3">
      <c r="A2724" s="72" t="str">
        <f t="shared" si="93"/>
        <v>2003</v>
      </c>
      <c r="B2724" s="72" t="str">
        <f t="shared" si="94"/>
        <v>Jul</v>
      </c>
      <c r="C2724" s="74">
        <v>37811</v>
      </c>
      <c r="D2724" s="47">
        <v>22.733333999999999</v>
      </c>
      <c r="E2724" s="47">
        <v>23.02</v>
      </c>
      <c r="F2724" s="47">
        <v>22.726666999999999</v>
      </c>
      <c r="G2724" s="47">
        <v>22.933332</v>
      </c>
      <c r="H2724" s="73">
        <v>19.893961000000001</v>
      </c>
      <c r="I2724" s="73">
        <v>725200</v>
      </c>
    </row>
    <row r="2725" spans="1:9" x14ac:dyDescent="0.3">
      <c r="A2725" s="72" t="str">
        <f t="shared" si="93"/>
        <v>2003</v>
      </c>
      <c r="B2725" s="72" t="str">
        <f t="shared" si="94"/>
        <v>Jul</v>
      </c>
      <c r="C2725" s="74">
        <v>37812</v>
      </c>
      <c r="D2725" s="47">
        <v>22.76</v>
      </c>
      <c r="E2725" s="47">
        <v>23.066668</v>
      </c>
      <c r="F2725" s="47">
        <v>22.586666000000001</v>
      </c>
      <c r="G2725" s="47">
        <v>22.766666000000001</v>
      </c>
      <c r="H2725" s="73">
        <v>19.749386000000001</v>
      </c>
      <c r="I2725" s="73">
        <v>848400</v>
      </c>
    </row>
    <row r="2726" spans="1:9" x14ac:dyDescent="0.3">
      <c r="A2726" s="72" t="str">
        <f t="shared" si="93"/>
        <v>2003</v>
      </c>
      <c r="B2726" s="72" t="str">
        <f t="shared" si="94"/>
        <v>Jul</v>
      </c>
      <c r="C2726" s="74">
        <v>37813</v>
      </c>
      <c r="D2726" s="47">
        <v>22.586666000000001</v>
      </c>
      <c r="E2726" s="47">
        <v>23.200001</v>
      </c>
      <c r="F2726" s="47">
        <v>22.533332999999999</v>
      </c>
      <c r="G2726" s="47">
        <v>22.833334000000001</v>
      </c>
      <c r="H2726" s="73">
        <v>19.807210999999999</v>
      </c>
      <c r="I2726" s="73">
        <v>443800</v>
      </c>
    </row>
    <row r="2727" spans="1:9" x14ac:dyDescent="0.3">
      <c r="A2727" s="72" t="str">
        <f t="shared" si="93"/>
        <v>2003</v>
      </c>
      <c r="B2727" s="72" t="str">
        <f t="shared" si="94"/>
        <v>Jul</v>
      </c>
      <c r="C2727" s="74">
        <v>37816</v>
      </c>
      <c r="D2727" s="47">
        <v>23.1</v>
      </c>
      <c r="E2727" s="47">
        <v>23.4</v>
      </c>
      <c r="F2727" s="47">
        <v>23.033332999999999</v>
      </c>
      <c r="G2727" s="47">
        <v>23.233333999999999</v>
      </c>
      <c r="H2727" s="73">
        <v>20.154198000000001</v>
      </c>
      <c r="I2727" s="73">
        <v>616000</v>
      </c>
    </row>
    <row r="2728" spans="1:9" x14ac:dyDescent="0.3">
      <c r="A2728" s="72" t="str">
        <f t="shared" si="93"/>
        <v>2003</v>
      </c>
      <c r="B2728" s="72" t="str">
        <f t="shared" si="94"/>
        <v>Jul</v>
      </c>
      <c r="C2728" s="74">
        <v>37817</v>
      </c>
      <c r="D2728" s="47">
        <v>23.286667000000001</v>
      </c>
      <c r="E2728" s="47">
        <v>23.586666000000001</v>
      </c>
      <c r="F2728" s="47">
        <v>22.52</v>
      </c>
      <c r="G2728" s="47">
        <v>22.633333</v>
      </c>
      <c r="H2728" s="73">
        <v>19.63372</v>
      </c>
      <c r="I2728" s="73">
        <v>581200</v>
      </c>
    </row>
    <row r="2729" spans="1:9" x14ac:dyDescent="0.3">
      <c r="A2729" s="72" t="str">
        <f t="shared" si="93"/>
        <v>2003</v>
      </c>
      <c r="B2729" s="72" t="str">
        <f t="shared" si="94"/>
        <v>Jul</v>
      </c>
      <c r="C2729" s="74">
        <v>37818</v>
      </c>
      <c r="D2729" s="47">
        <v>22.68</v>
      </c>
      <c r="E2729" s="47">
        <v>22.700001</v>
      </c>
      <c r="F2729" s="47">
        <v>22.353332999999999</v>
      </c>
      <c r="G2729" s="47">
        <v>22.4</v>
      </c>
      <c r="H2729" s="73">
        <v>19.431311000000001</v>
      </c>
      <c r="I2729" s="73">
        <v>377700</v>
      </c>
    </row>
    <row r="2730" spans="1:9" x14ac:dyDescent="0.3">
      <c r="A2730" s="72" t="str">
        <f t="shared" si="93"/>
        <v>2003</v>
      </c>
      <c r="B2730" s="72" t="str">
        <f t="shared" si="94"/>
        <v>Jul</v>
      </c>
      <c r="C2730" s="74">
        <v>37819</v>
      </c>
      <c r="D2730" s="47">
        <v>22.333334000000001</v>
      </c>
      <c r="E2730" s="47">
        <v>22.553332999999999</v>
      </c>
      <c r="F2730" s="47">
        <v>21.82</v>
      </c>
      <c r="G2730" s="47">
        <v>21.82</v>
      </c>
      <c r="H2730" s="73">
        <v>18.928173000000001</v>
      </c>
      <c r="I2730" s="73">
        <v>872800</v>
      </c>
    </row>
    <row r="2731" spans="1:9" x14ac:dyDescent="0.3">
      <c r="A2731" s="72" t="str">
        <f t="shared" si="93"/>
        <v>2003</v>
      </c>
      <c r="B2731" s="72" t="str">
        <f t="shared" si="94"/>
        <v>Jul</v>
      </c>
      <c r="C2731" s="74">
        <v>37820</v>
      </c>
      <c r="D2731" s="47">
        <v>21.906666000000001</v>
      </c>
      <c r="E2731" s="47">
        <v>22.193332999999999</v>
      </c>
      <c r="F2731" s="47">
        <v>21.84</v>
      </c>
      <c r="G2731" s="47">
        <v>21.986666</v>
      </c>
      <c r="H2731" s="73">
        <v>19.072754</v>
      </c>
      <c r="I2731" s="73">
        <v>478000</v>
      </c>
    </row>
    <row r="2732" spans="1:9" x14ac:dyDescent="0.3">
      <c r="A2732" s="72" t="str">
        <f t="shared" si="93"/>
        <v>2003</v>
      </c>
      <c r="B2732" s="72" t="str">
        <f t="shared" si="94"/>
        <v>Jul</v>
      </c>
      <c r="C2732" s="74">
        <v>37823</v>
      </c>
      <c r="D2732" s="47">
        <v>22</v>
      </c>
      <c r="E2732" s="47">
        <v>22.126667000000001</v>
      </c>
      <c r="F2732" s="47">
        <v>21.366667</v>
      </c>
      <c r="G2732" s="47">
        <v>21.68</v>
      </c>
      <c r="H2732" s="73">
        <v>18.806730000000002</v>
      </c>
      <c r="I2732" s="73">
        <v>863500</v>
      </c>
    </row>
    <row r="2733" spans="1:9" x14ac:dyDescent="0.3">
      <c r="A2733" s="72" t="str">
        <f t="shared" si="93"/>
        <v>2003</v>
      </c>
      <c r="B2733" s="72" t="str">
        <f t="shared" si="94"/>
        <v>Jul</v>
      </c>
      <c r="C2733" s="74">
        <v>37824</v>
      </c>
      <c r="D2733" s="47">
        <v>21.566668</v>
      </c>
      <c r="E2733" s="47">
        <v>22.266666000000001</v>
      </c>
      <c r="F2733" s="47">
        <v>21.34</v>
      </c>
      <c r="G2733" s="47">
        <v>21.933332</v>
      </c>
      <c r="H2733" s="73">
        <v>19.026489000000002</v>
      </c>
      <c r="I2733" s="73">
        <v>925600</v>
      </c>
    </row>
    <row r="2734" spans="1:9" x14ac:dyDescent="0.3">
      <c r="A2734" s="72" t="str">
        <f t="shared" si="93"/>
        <v>2003</v>
      </c>
      <c r="B2734" s="72" t="str">
        <f t="shared" si="94"/>
        <v>Jul</v>
      </c>
      <c r="C2734" s="74">
        <v>37825</v>
      </c>
      <c r="D2734" s="47">
        <v>22.24</v>
      </c>
      <c r="E2734" s="47">
        <v>22.493334000000001</v>
      </c>
      <c r="F2734" s="47">
        <v>21.52</v>
      </c>
      <c r="G2734" s="47">
        <v>22.18</v>
      </c>
      <c r="H2734" s="73">
        <v>19.240466999999999</v>
      </c>
      <c r="I2734" s="73">
        <v>1623900</v>
      </c>
    </row>
    <row r="2735" spans="1:9" x14ac:dyDescent="0.3">
      <c r="A2735" s="72" t="str">
        <f t="shared" si="93"/>
        <v>2003</v>
      </c>
      <c r="B2735" s="72" t="str">
        <f t="shared" si="94"/>
        <v>Jul</v>
      </c>
      <c r="C2735" s="74">
        <v>37826</v>
      </c>
      <c r="D2735" s="47">
        <v>22.266666000000001</v>
      </c>
      <c r="E2735" s="47">
        <v>22.299999</v>
      </c>
      <c r="F2735" s="47">
        <v>21.4</v>
      </c>
      <c r="G2735" s="47">
        <v>21.540001</v>
      </c>
      <c r="H2735" s="73">
        <v>18.685286000000001</v>
      </c>
      <c r="I2735" s="73">
        <v>1088800</v>
      </c>
    </row>
    <row r="2736" spans="1:9" x14ac:dyDescent="0.3">
      <c r="A2736" s="72" t="str">
        <f t="shared" si="93"/>
        <v>2003</v>
      </c>
      <c r="B2736" s="72" t="str">
        <f t="shared" si="94"/>
        <v>Jul</v>
      </c>
      <c r="C2736" s="74">
        <v>37827</v>
      </c>
      <c r="D2736" s="47">
        <v>21.533332999999999</v>
      </c>
      <c r="E2736" s="47">
        <v>21.826665999999999</v>
      </c>
      <c r="F2736" s="47">
        <v>21.066668</v>
      </c>
      <c r="G2736" s="47">
        <v>21.186665999999999</v>
      </c>
      <c r="H2736" s="73">
        <v>18.378778000000001</v>
      </c>
      <c r="I2736" s="73">
        <v>1093200</v>
      </c>
    </row>
    <row r="2737" spans="1:9" x14ac:dyDescent="0.3">
      <c r="A2737" s="72" t="str">
        <f t="shared" si="93"/>
        <v>2003</v>
      </c>
      <c r="B2737" s="72" t="str">
        <f t="shared" si="94"/>
        <v>Jul</v>
      </c>
      <c r="C2737" s="74">
        <v>37830</v>
      </c>
      <c r="D2737" s="47">
        <v>21.219999000000001</v>
      </c>
      <c r="E2737" s="47">
        <v>21.646667000000001</v>
      </c>
      <c r="F2737" s="47">
        <v>21.053332999999999</v>
      </c>
      <c r="G2737" s="47">
        <v>21.48</v>
      </c>
      <c r="H2737" s="73">
        <v>18.633237999999999</v>
      </c>
      <c r="I2737" s="73">
        <v>844800</v>
      </c>
    </row>
    <row r="2738" spans="1:9" x14ac:dyDescent="0.3">
      <c r="A2738" s="72" t="str">
        <f t="shared" si="93"/>
        <v>2003</v>
      </c>
      <c r="B2738" s="72" t="str">
        <f t="shared" si="94"/>
        <v>Jul</v>
      </c>
      <c r="C2738" s="74">
        <v>37831</v>
      </c>
      <c r="D2738" s="47">
        <v>21.493334000000001</v>
      </c>
      <c r="E2738" s="47">
        <v>21.666665999999999</v>
      </c>
      <c r="F2738" s="47">
        <v>21.1</v>
      </c>
      <c r="G2738" s="47">
        <v>21.473333</v>
      </c>
      <c r="H2738" s="73">
        <v>18.627457</v>
      </c>
      <c r="I2738" s="73">
        <v>1190400</v>
      </c>
    </row>
    <row r="2739" spans="1:9" x14ac:dyDescent="0.3">
      <c r="A2739" s="72" t="str">
        <f t="shared" si="93"/>
        <v>2003</v>
      </c>
      <c r="B2739" s="72" t="str">
        <f t="shared" si="94"/>
        <v>Jul</v>
      </c>
      <c r="C2739" s="74">
        <v>37832</v>
      </c>
      <c r="D2739" s="47">
        <v>21.813334000000001</v>
      </c>
      <c r="E2739" s="47">
        <v>21.84</v>
      </c>
      <c r="F2739" s="47">
        <v>21.513334</v>
      </c>
      <c r="G2739" s="47">
        <v>21.793333000000001</v>
      </c>
      <c r="H2739" s="73">
        <v>18.905045000000001</v>
      </c>
      <c r="I2739" s="73">
        <v>858400</v>
      </c>
    </row>
    <row r="2740" spans="1:9" x14ac:dyDescent="0.3">
      <c r="A2740" s="72" t="str">
        <f t="shared" si="93"/>
        <v>2003</v>
      </c>
      <c r="B2740" s="72" t="str">
        <f t="shared" si="94"/>
        <v>Jul</v>
      </c>
      <c r="C2740" s="74">
        <v>37833</v>
      </c>
      <c r="D2740" s="47">
        <v>21.9</v>
      </c>
      <c r="E2740" s="47">
        <v>22.206666999999999</v>
      </c>
      <c r="F2740" s="47">
        <v>21.620000999999998</v>
      </c>
      <c r="G2740" s="47">
        <v>21.966667000000001</v>
      </c>
      <c r="H2740" s="73">
        <v>19.055406999999999</v>
      </c>
      <c r="I2740" s="73">
        <v>1041100</v>
      </c>
    </row>
    <row r="2741" spans="1:9" x14ac:dyDescent="0.3">
      <c r="A2741" s="72" t="str">
        <f t="shared" si="93"/>
        <v>2003</v>
      </c>
      <c r="B2741" s="72" t="str">
        <f t="shared" si="94"/>
        <v>Aug</v>
      </c>
      <c r="C2741" s="74">
        <v>37834</v>
      </c>
      <c r="D2741" s="47">
        <v>22</v>
      </c>
      <c r="E2741" s="47">
        <v>22.540001</v>
      </c>
      <c r="F2741" s="47">
        <v>21.926666000000001</v>
      </c>
      <c r="G2741" s="47">
        <v>22.299999</v>
      </c>
      <c r="H2741" s="73">
        <v>19.344560999999999</v>
      </c>
      <c r="I2741" s="73">
        <v>1196700</v>
      </c>
    </row>
    <row r="2742" spans="1:9" x14ac:dyDescent="0.3">
      <c r="A2742" s="72" t="str">
        <f t="shared" si="93"/>
        <v>2003</v>
      </c>
      <c r="B2742" s="72" t="str">
        <f t="shared" si="94"/>
        <v>Aug</v>
      </c>
      <c r="C2742" s="74">
        <v>37837</v>
      </c>
      <c r="D2742" s="47">
        <v>22.293333000000001</v>
      </c>
      <c r="E2742" s="47">
        <v>22.459999</v>
      </c>
      <c r="F2742" s="47">
        <v>21.873332999999999</v>
      </c>
      <c r="G2742" s="47">
        <v>22.273333000000001</v>
      </c>
      <c r="H2742" s="73">
        <v>19.321429999999999</v>
      </c>
      <c r="I2742" s="73">
        <v>560200</v>
      </c>
    </row>
    <row r="2743" spans="1:9" x14ac:dyDescent="0.3">
      <c r="A2743" s="72" t="str">
        <f t="shared" si="93"/>
        <v>2003</v>
      </c>
      <c r="B2743" s="72" t="str">
        <f t="shared" si="94"/>
        <v>Aug</v>
      </c>
      <c r="C2743" s="74">
        <v>37838</v>
      </c>
      <c r="D2743" s="47">
        <v>22.379999000000002</v>
      </c>
      <c r="E2743" s="47">
        <v>22.453333000000001</v>
      </c>
      <c r="F2743" s="47">
        <v>22</v>
      </c>
      <c r="G2743" s="47">
        <v>22.1</v>
      </c>
      <c r="H2743" s="73">
        <v>19.17107</v>
      </c>
      <c r="I2743" s="73">
        <v>489900</v>
      </c>
    </row>
    <row r="2744" spans="1:9" x14ac:dyDescent="0.3">
      <c r="A2744" s="72" t="str">
        <f t="shared" si="93"/>
        <v>2003</v>
      </c>
      <c r="B2744" s="72" t="str">
        <f t="shared" si="94"/>
        <v>Aug</v>
      </c>
      <c r="C2744" s="74">
        <v>37839</v>
      </c>
      <c r="D2744" s="47">
        <v>21.933332</v>
      </c>
      <c r="E2744" s="47">
        <v>21.933332</v>
      </c>
      <c r="F2744" s="47">
        <v>21.173334000000001</v>
      </c>
      <c r="G2744" s="47">
        <v>21.280000999999999</v>
      </c>
      <c r="H2744" s="73">
        <v>18.459745000000002</v>
      </c>
      <c r="I2744" s="73">
        <v>1331800</v>
      </c>
    </row>
    <row r="2745" spans="1:9" x14ac:dyDescent="0.3">
      <c r="A2745" s="72" t="str">
        <f t="shared" si="93"/>
        <v>2003</v>
      </c>
      <c r="B2745" s="72" t="str">
        <f t="shared" si="94"/>
        <v>Aug</v>
      </c>
      <c r="C2745" s="74">
        <v>37840</v>
      </c>
      <c r="D2745" s="47">
        <v>21.4</v>
      </c>
      <c r="E2745" s="47">
        <v>21.566668</v>
      </c>
      <c r="F2745" s="47">
        <v>21.106667000000002</v>
      </c>
      <c r="G2745" s="47">
        <v>21.426666000000001</v>
      </c>
      <c r="H2745" s="73">
        <v>18.586969</v>
      </c>
      <c r="I2745" s="73">
        <v>761400</v>
      </c>
    </row>
    <row r="2746" spans="1:9" x14ac:dyDescent="0.3">
      <c r="A2746" s="72" t="str">
        <f t="shared" si="93"/>
        <v>2003</v>
      </c>
      <c r="B2746" s="72" t="str">
        <f t="shared" si="94"/>
        <v>Aug</v>
      </c>
      <c r="C2746" s="74">
        <v>37841</v>
      </c>
      <c r="D2746" s="47">
        <v>21.426666000000001</v>
      </c>
      <c r="E2746" s="47">
        <v>21.673334000000001</v>
      </c>
      <c r="F2746" s="47">
        <v>21.346665999999999</v>
      </c>
      <c r="G2746" s="47">
        <v>21.533332999999999</v>
      </c>
      <c r="H2746" s="73">
        <v>18.679500999999998</v>
      </c>
      <c r="I2746" s="73">
        <v>534000</v>
      </c>
    </row>
    <row r="2747" spans="1:9" x14ac:dyDescent="0.3">
      <c r="A2747" s="72" t="str">
        <f t="shared" si="93"/>
        <v>2003</v>
      </c>
      <c r="B2747" s="72" t="str">
        <f t="shared" si="94"/>
        <v>Aug</v>
      </c>
      <c r="C2747" s="74">
        <v>37844</v>
      </c>
      <c r="D2747" s="47">
        <v>21.42</v>
      </c>
      <c r="E2747" s="47">
        <v>21.633333</v>
      </c>
      <c r="F2747" s="47">
        <v>21.213332999999999</v>
      </c>
      <c r="G2747" s="47">
        <v>21.219999000000001</v>
      </c>
      <c r="H2747" s="73">
        <v>18.407693999999999</v>
      </c>
      <c r="I2747" s="73">
        <v>750900</v>
      </c>
    </row>
    <row r="2748" spans="1:9" x14ac:dyDescent="0.3">
      <c r="A2748" s="72" t="str">
        <f t="shared" si="93"/>
        <v>2003</v>
      </c>
      <c r="B2748" s="72" t="str">
        <f t="shared" si="94"/>
        <v>Aug</v>
      </c>
      <c r="C2748" s="74">
        <v>37845</v>
      </c>
      <c r="D2748" s="47">
        <v>21.266666000000001</v>
      </c>
      <c r="E2748" s="47">
        <v>21.98</v>
      </c>
      <c r="F2748" s="47">
        <v>21.24</v>
      </c>
      <c r="G2748" s="47">
        <v>21.966667000000001</v>
      </c>
      <c r="H2748" s="73">
        <v>19.055406999999999</v>
      </c>
      <c r="I2748" s="73">
        <v>504900</v>
      </c>
    </row>
    <row r="2749" spans="1:9" x14ac:dyDescent="0.3">
      <c r="A2749" s="72" t="str">
        <f t="shared" si="93"/>
        <v>2003</v>
      </c>
      <c r="B2749" s="72" t="str">
        <f t="shared" si="94"/>
        <v>Aug</v>
      </c>
      <c r="C2749" s="74">
        <v>37846</v>
      </c>
      <c r="D2749" s="47">
        <v>21.893332999999998</v>
      </c>
      <c r="E2749" s="47">
        <v>22.379999000000002</v>
      </c>
      <c r="F2749" s="47">
        <v>21.74</v>
      </c>
      <c r="G2749" s="47">
        <v>22.18</v>
      </c>
      <c r="H2749" s="73">
        <v>19.240466999999999</v>
      </c>
      <c r="I2749" s="73">
        <v>724500</v>
      </c>
    </row>
    <row r="2750" spans="1:9" x14ac:dyDescent="0.3">
      <c r="A2750" s="72" t="str">
        <f t="shared" si="93"/>
        <v>2003</v>
      </c>
      <c r="B2750" s="72" t="str">
        <f t="shared" si="94"/>
        <v>Aug</v>
      </c>
      <c r="C2750" s="74">
        <v>37847</v>
      </c>
      <c r="D2750" s="47">
        <v>22.266666000000001</v>
      </c>
      <c r="E2750" s="47">
        <v>22.553332999999999</v>
      </c>
      <c r="F2750" s="47">
        <v>22.1</v>
      </c>
      <c r="G2750" s="47">
        <v>22.433332</v>
      </c>
      <c r="H2750" s="73">
        <v>19.46022</v>
      </c>
      <c r="I2750" s="73">
        <v>705900</v>
      </c>
    </row>
    <row r="2751" spans="1:9" x14ac:dyDescent="0.3">
      <c r="A2751" s="72" t="str">
        <f t="shared" si="93"/>
        <v>2003</v>
      </c>
      <c r="B2751" s="72" t="str">
        <f t="shared" si="94"/>
        <v>Aug</v>
      </c>
      <c r="C2751" s="74">
        <v>37848</v>
      </c>
      <c r="D2751" s="47">
        <v>22.466667000000001</v>
      </c>
      <c r="E2751" s="47">
        <v>22.653334000000001</v>
      </c>
      <c r="F2751" s="47">
        <v>22.326665999999999</v>
      </c>
      <c r="G2751" s="47">
        <v>22.406666000000001</v>
      </c>
      <c r="H2751" s="73">
        <v>19.437083999999999</v>
      </c>
      <c r="I2751" s="73">
        <v>210300</v>
      </c>
    </row>
    <row r="2752" spans="1:9" x14ac:dyDescent="0.3">
      <c r="A2752" s="72" t="str">
        <f t="shared" si="93"/>
        <v>2003</v>
      </c>
      <c r="B2752" s="72" t="str">
        <f t="shared" si="94"/>
        <v>Aug</v>
      </c>
      <c r="C2752" s="74">
        <v>37851</v>
      </c>
      <c r="D2752" s="47">
        <v>22.433332</v>
      </c>
      <c r="E2752" s="47">
        <v>22.606667000000002</v>
      </c>
      <c r="F2752" s="47">
        <v>22.106667000000002</v>
      </c>
      <c r="G2752" s="47">
        <v>22.566668</v>
      </c>
      <c r="H2752" s="73">
        <v>19.575886000000001</v>
      </c>
      <c r="I2752" s="73">
        <v>656700</v>
      </c>
    </row>
    <row r="2753" spans="1:9" x14ac:dyDescent="0.3">
      <c r="A2753" s="72" t="str">
        <f t="shared" si="93"/>
        <v>2003</v>
      </c>
      <c r="B2753" s="72" t="str">
        <f t="shared" si="94"/>
        <v>Aug</v>
      </c>
      <c r="C2753" s="74">
        <v>37852</v>
      </c>
      <c r="D2753" s="47">
        <v>22.513334</v>
      </c>
      <c r="E2753" s="47">
        <v>22.966667000000001</v>
      </c>
      <c r="F2753" s="47">
        <v>22.506665999999999</v>
      </c>
      <c r="G2753" s="47">
        <v>22.933332</v>
      </c>
      <c r="H2753" s="73">
        <v>19.893961000000001</v>
      </c>
      <c r="I2753" s="73">
        <v>868900</v>
      </c>
    </row>
    <row r="2754" spans="1:9" x14ac:dyDescent="0.3">
      <c r="A2754" s="72" t="str">
        <f t="shared" si="93"/>
        <v>2003</v>
      </c>
      <c r="B2754" s="72" t="str">
        <f t="shared" si="94"/>
        <v>Aug</v>
      </c>
      <c r="C2754" s="74">
        <v>37853</v>
      </c>
      <c r="D2754" s="47">
        <v>22.766666000000001</v>
      </c>
      <c r="E2754" s="47">
        <v>23.379999000000002</v>
      </c>
      <c r="F2754" s="47">
        <v>22.76</v>
      </c>
      <c r="G2754" s="47">
        <v>23.226666999999999</v>
      </c>
      <c r="H2754" s="73">
        <v>20.148409000000001</v>
      </c>
      <c r="I2754" s="73">
        <v>852400</v>
      </c>
    </row>
    <row r="2755" spans="1:9" x14ac:dyDescent="0.3">
      <c r="A2755" s="72" t="str">
        <f t="shared" ref="A2755:A2818" si="95">TEXT(C2755,"YYYY")</f>
        <v>2003</v>
      </c>
      <c r="B2755" s="72" t="str">
        <f t="shared" ref="B2755:B2818" si="96">TEXT(C2755,"MMM")</f>
        <v>Aug</v>
      </c>
      <c r="C2755" s="74">
        <v>37854</v>
      </c>
      <c r="D2755" s="47">
        <v>23.333334000000001</v>
      </c>
      <c r="E2755" s="47">
        <v>23.733333999999999</v>
      </c>
      <c r="F2755" s="47">
        <v>22.799999</v>
      </c>
      <c r="G2755" s="47">
        <v>23.726666999999999</v>
      </c>
      <c r="H2755" s="73">
        <v>20.582155</v>
      </c>
      <c r="I2755" s="73">
        <v>1266100</v>
      </c>
    </row>
    <row r="2756" spans="1:9" x14ac:dyDescent="0.3">
      <c r="A2756" s="72" t="str">
        <f t="shared" si="95"/>
        <v>2003</v>
      </c>
      <c r="B2756" s="72" t="str">
        <f t="shared" si="96"/>
        <v>Aug</v>
      </c>
      <c r="C2756" s="74">
        <v>37855</v>
      </c>
      <c r="D2756" s="47">
        <v>23.813334000000001</v>
      </c>
      <c r="E2756" s="47">
        <v>23.866667</v>
      </c>
      <c r="F2756" s="47">
        <v>23.306667000000001</v>
      </c>
      <c r="G2756" s="47">
        <v>23.540001</v>
      </c>
      <c r="H2756" s="73">
        <v>20.420221000000002</v>
      </c>
      <c r="I2756" s="73">
        <v>661900</v>
      </c>
    </row>
    <row r="2757" spans="1:9" x14ac:dyDescent="0.3">
      <c r="A2757" s="72" t="str">
        <f t="shared" si="95"/>
        <v>2003</v>
      </c>
      <c r="B2757" s="72" t="str">
        <f t="shared" si="96"/>
        <v>Aug</v>
      </c>
      <c r="C2757" s="74">
        <v>37858</v>
      </c>
      <c r="D2757" s="47">
        <v>23.486666</v>
      </c>
      <c r="E2757" s="47">
        <v>23.6</v>
      </c>
      <c r="F2757" s="47">
        <v>22.98</v>
      </c>
      <c r="G2757" s="47">
        <v>23.226666999999999</v>
      </c>
      <c r="H2757" s="73">
        <v>20.148409000000001</v>
      </c>
      <c r="I2757" s="73">
        <v>436200</v>
      </c>
    </row>
    <row r="2758" spans="1:9" x14ac:dyDescent="0.3">
      <c r="A2758" s="72" t="str">
        <f t="shared" si="95"/>
        <v>2003</v>
      </c>
      <c r="B2758" s="72" t="str">
        <f t="shared" si="96"/>
        <v>Aug</v>
      </c>
      <c r="C2758" s="74">
        <v>37859</v>
      </c>
      <c r="D2758" s="47">
        <v>23.200001</v>
      </c>
      <c r="E2758" s="47">
        <v>23.5</v>
      </c>
      <c r="F2758" s="47">
        <v>23.066668</v>
      </c>
      <c r="G2758" s="47">
        <v>23.466667000000001</v>
      </c>
      <c r="H2758" s="73">
        <v>20.356611000000001</v>
      </c>
      <c r="I2758" s="73">
        <v>494700</v>
      </c>
    </row>
    <row r="2759" spans="1:9" x14ac:dyDescent="0.3">
      <c r="A2759" s="72" t="str">
        <f t="shared" si="95"/>
        <v>2003</v>
      </c>
      <c r="B2759" s="72" t="str">
        <f t="shared" si="96"/>
        <v>Aug</v>
      </c>
      <c r="C2759" s="74">
        <v>37860</v>
      </c>
      <c r="D2759" s="47">
        <v>23.493334000000001</v>
      </c>
      <c r="E2759" s="47">
        <v>24.226666999999999</v>
      </c>
      <c r="F2759" s="47">
        <v>23.366667</v>
      </c>
      <c r="G2759" s="47">
        <v>24.02</v>
      </c>
      <c r="H2759" s="73">
        <v>20.836607000000001</v>
      </c>
      <c r="I2759" s="73">
        <v>949200</v>
      </c>
    </row>
    <row r="2760" spans="1:9" x14ac:dyDescent="0.3">
      <c r="A2760" s="72" t="str">
        <f t="shared" si="95"/>
        <v>2003</v>
      </c>
      <c r="B2760" s="72" t="str">
        <f t="shared" si="96"/>
        <v>Aug</v>
      </c>
      <c r="C2760" s="74">
        <v>37861</v>
      </c>
      <c r="D2760" s="47">
        <v>24</v>
      </c>
      <c r="E2760" s="47">
        <v>24.280000999999999</v>
      </c>
      <c r="F2760" s="47">
        <v>23.866667</v>
      </c>
      <c r="G2760" s="47">
        <v>23.98</v>
      </c>
      <c r="H2760" s="73">
        <v>20.801914</v>
      </c>
      <c r="I2760" s="73">
        <v>750900</v>
      </c>
    </row>
    <row r="2761" spans="1:9" x14ac:dyDescent="0.3">
      <c r="A2761" s="72" t="str">
        <f t="shared" si="95"/>
        <v>2003</v>
      </c>
      <c r="B2761" s="72" t="str">
        <f t="shared" si="96"/>
        <v>Aug</v>
      </c>
      <c r="C2761" s="74">
        <v>37862</v>
      </c>
      <c r="D2761" s="47">
        <v>23.986666</v>
      </c>
      <c r="E2761" s="47">
        <v>24.299999</v>
      </c>
      <c r="F2761" s="47">
        <v>23.926666000000001</v>
      </c>
      <c r="G2761" s="47">
        <v>24.293333000000001</v>
      </c>
      <c r="H2761" s="73">
        <v>21.073715</v>
      </c>
      <c r="I2761" s="73">
        <v>367500</v>
      </c>
    </row>
    <row r="2762" spans="1:9" x14ac:dyDescent="0.3">
      <c r="A2762" s="72" t="str">
        <f t="shared" si="95"/>
        <v>2003</v>
      </c>
      <c r="B2762" s="72" t="str">
        <f t="shared" si="96"/>
        <v>Sep</v>
      </c>
      <c r="C2762" s="74">
        <v>37866</v>
      </c>
      <c r="D2762" s="47">
        <v>24.246666000000001</v>
      </c>
      <c r="E2762" s="47">
        <v>24.906666000000001</v>
      </c>
      <c r="F2762" s="47">
        <v>24.246666000000001</v>
      </c>
      <c r="G2762" s="47">
        <v>24.793333000000001</v>
      </c>
      <c r="H2762" s="73">
        <v>21.507449999999999</v>
      </c>
      <c r="I2762" s="73">
        <v>1408800</v>
      </c>
    </row>
    <row r="2763" spans="1:9" x14ac:dyDescent="0.3">
      <c r="A2763" s="72" t="str">
        <f t="shared" si="95"/>
        <v>2003</v>
      </c>
      <c r="B2763" s="72" t="str">
        <f t="shared" si="96"/>
        <v>Sep</v>
      </c>
      <c r="C2763" s="74">
        <v>37867</v>
      </c>
      <c r="D2763" s="47">
        <v>24.82</v>
      </c>
      <c r="E2763" s="47">
        <v>25.559999000000001</v>
      </c>
      <c r="F2763" s="47">
        <v>24.793333000000001</v>
      </c>
      <c r="G2763" s="47">
        <v>25.306667000000001</v>
      </c>
      <c r="H2763" s="73">
        <v>21.952750999999999</v>
      </c>
      <c r="I2763" s="73">
        <v>1304700</v>
      </c>
    </row>
    <row r="2764" spans="1:9" x14ac:dyDescent="0.3">
      <c r="A2764" s="72" t="str">
        <f t="shared" si="95"/>
        <v>2003</v>
      </c>
      <c r="B2764" s="72" t="str">
        <f t="shared" si="96"/>
        <v>Sep</v>
      </c>
      <c r="C2764" s="74">
        <v>37868</v>
      </c>
      <c r="D2764" s="47">
        <v>25.326665999999999</v>
      </c>
      <c r="E2764" s="47">
        <v>25.34</v>
      </c>
      <c r="F2764" s="47">
        <v>25.1</v>
      </c>
      <c r="G2764" s="47">
        <v>25.26</v>
      </c>
      <c r="H2764" s="73">
        <v>21.912275000000001</v>
      </c>
      <c r="I2764" s="73">
        <v>546100</v>
      </c>
    </row>
    <row r="2765" spans="1:9" x14ac:dyDescent="0.3">
      <c r="A2765" s="72" t="str">
        <f t="shared" si="95"/>
        <v>2003</v>
      </c>
      <c r="B2765" s="72" t="str">
        <f t="shared" si="96"/>
        <v>Sep</v>
      </c>
      <c r="C2765" s="74">
        <v>37869</v>
      </c>
      <c r="D2765" s="47">
        <v>25.266666000000001</v>
      </c>
      <c r="E2765" s="47">
        <v>25.4</v>
      </c>
      <c r="F2765" s="47">
        <v>25.086666000000001</v>
      </c>
      <c r="G2765" s="47">
        <v>25.333334000000001</v>
      </c>
      <c r="H2765" s="73">
        <v>21.975887</v>
      </c>
      <c r="I2765" s="73">
        <v>582700</v>
      </c>
    </row>
    <row r="2766" spans="1:9" x14ac:dyDescent="0.3">
      <c r="A2766" s="72" t="str">
        <f t="shared" si="95"/>
        <v>2003</v>
      </c>
      <c r="B2766" s="72" t="str">
        <f t="shared" si="96"/>
        <v>Sep</v>
      </c>
      <c r="C2766" s="74">
        <v>37872</v>
      </c>
      <c r="D2766" s="47">
        <v>25.299999</v>
      </c>
      <c r="E2766" s="47">
        <v>25.459999</v>
      </c>
      <c r="F2766" s="47">
        <v>25.206666999999999</v>
      </c>
      <c r="G2766" s="47">
        <v>25.326665999999999</v>
      </c>
      <c r="H2766" s="73">
        <v>21.970102000000001</v>
      </c>
      <c r="I2766" s="73">
        <v>415200</v>
      </c>
    </row>
    <row r="2767" spans="1:9" x14ac:dyDescent="0.3">
      <c r="A2767" s="72" t="str">
        <f t="shared" si="95"/>
        <v>2003</v>
      </c>
      <c r="B2767" s="72" t="str">
        <f t="shared" si="96"/>
        <v>Sep</v>
      </c>
      <c r="C2767" s="74">
        <v>37873</v>
      </c>
      <c r="D2767" s="47">
        <v>25.326665999999999</v>
      </c>
      <c r="E2767" s="47">
        <v>25.326665999999999</v>
      </c>
      <c r="F2767" s="47">
        <v>25</v>
      </c>
      <c r="G2767" s="47">
        <v>25.219999000000001</v>
      </c>
      <c r="H2767" s="73">
        <v>21.877575</v>
      </c>
      <c r="I2767" s="73">
        <v>471300</v>
      </c>
    </row>
    <row r="2768" spans="1:9" x14ac:dyDescent="0.3">
      <c r="A2768" s="72" t="str">
        <f t="shared" si="95"/>
        <v>2003</v>
      </c>
      <c r="B2768" s="72" t="str">
        <f t="shared" si="96"/>
        <v>Sep</v>
      </c>
      <c r="C2768" s="74">
        <v>37874</v>
      </c>
      <c r="D2768" s="47">
        <v>25.153334000000001</v>
      </c>
      <c r="E2768" s="47">
        <v>25.153334000000001</v>
      </c>
      <c r="F2768" s="47">
        <v>24.853332999999999</v>
      </c>
      <c r="G2768" s="47">
        <v>24.986666</v>
      </c>
      <c r="H2768" s="73">
        <v>21.675159000000001</v>
      </c>
      <c r="I2768" s="73">
        <v>847900</v>
      </c>
    </row>
    <row r="2769" spans="1:9" x14ac:dyDescent="0.3">
      <c r="A2769" s="72" t="str">
        <f t="shared" si="95"/>
        <v>2003</v>
      </c>
      <c r="B2769" s="72" t="str">
        <f t="shared" si="96"/>
        <v>Sep</v>
      </c>
      <c r="C2769" s="74">
        <v>37875</v>
      </c>
      <c r="D2769" s="47">
        <v>24.933332</v>
      </c>
      <c r="E2769" s="47">
        <v>25.066668</v>
      </c>
      <c r="F2769" s="47">
        <v>24.52</v>
      </c>
      <c r="G2769" s="47">
        <v>24.700001</v>
      </c>
      <c r="H2769" s="73">
        <v>21.426485</v>
      </c>
      <c r="I2769" s="73">
        <v>752100</v>
      </c>
    </row>
    <row r="2770" spans="1:9" x14ac:dyDescent="0.3">
      <c r="A2770" s="72" t="str">
        <f t="shared" si="95"/>
        <v>2003</v>
      </c>
      <c r="B2770" s="72" t="str">
        <f t="shared" si="96"/>
        <v>Sep</v>
      </c>
      <c r="C2770" s="74">
        <v>37876</v>
      </c>
      <c r="D2770" s="47">
        <v>24.653334000000001</v>
      </c>
      <c r="E2770" s="47">
        <v>24.700001</v>
      </c>
      <c r="F2770" s="47">
        <v>24.193332999999999</v>
      </c>
      <c r="G2770" s="47">
        <v>24.333334000000001</v>
      </c>
      <c r="H2770" s="73">
        <v>21.108414</v>
      </c>
      <c r="I2770" s="73">
        <v>801700</v>
      </c>
    </row>
    <row r="2771" spans="1:9" x14ac:dyDescent="0.3">
      <c r="A2771" s="72" t="str">
        <f t="shared" si="95"/>
        <v>2003</v>
      </c>
      <c r="B2771" s="72" t="str">
        <f t="shared" si="96"/>
        <v>Sep</v>
      </c>
      <c r="C2771" s="74">
        <v>37879</v>
      </c>
      <c r="D2771" s="47">
        <v>24.333334000000001</v>
      </c>
      <c r="E2771" s="47">
        <v>24.793333000000001</v>
      </c>
      <c r="F2771" s="47">
        <v>24.333334000000001</v>
      </c>
      <c r="G2771" s="47">
        <v>24.780000999999999</v>
      </c>
      <c r="H2771" s="73">
        <v>21.495884</v>
      </c>
      <c r="I2771" s="73">
        <v>419400</v>
      </c>
    </row>
    <row r="2772" spans="1:9" x14ac:dyDescent="0.3">
      <c r="A2772" s="72" t="str">
        <f t="shared" si="95"/>
        <v>2003</v>
      </c>
      <c r="B2772" s="72" t="str">
        <f t="shared" si="96"/>
        <v>Sep</v>
      </c>
      <c r="C2772" s="74">
        <v>37880</v>
      </c>
      <c r="D2772" s="47">
        <v>24.806667000000001</v>
      </c>
      <c r="E2772" s="47">
        <v>25</v>
      </c>
      <c r="F2772" s="47">
        <v>24.553332999999999</v>
      </c>
      <c r="G2772" s="47">
        <v>24.586666000000001</v>
      </c>
      <c r="H2772" s="73">
        <v>21.328175000000002</v>
      </c>
      <c r="I2772" s="73">
        <v>547600</v>
      </c>
    </row>
    <row r="2773" spans="1:9" x14ac:dyDescent="0.3">
      <c r="A2773" s="72" t="str">
        <f t="shared" si="95"/>
        <v>2003</v>
      </c>
      <c r="B2773" s="72" t="str">
        <f t="shared" si="96"/>
        <v>Sep</v>
      </c>
      <c r="C2773" s="74">
        <v>37881</v>
      </c>
      <c r="D2773" s="47">
        <v>24.566668</v>
      </c>
      <c r="E2773" s="47">
        <v>24.713332999999999</v>
      </c>
      <c r="F2773" s="47">
        <v>24.386666999999999</v>
      </c>
      <c r="G2773" s="47">
        <v>24.713332999999999</v>
      </c>
      <c r="H2773" s="73">
        <v>21.438054999999999</v>
      </c>
      <c r="I2773" s="73">
        <v>469300</v>
      </c>
    </row>
    <row r="2774" spans="1:9" x14ac:dyDescent="0.3">
      <c r="A2774" s="72" t="str">
        <f t="shared" si="95"/>
        <v>2003</v>
      </c>
      <c r="B2774" s="72" t="str">
        <f t="shared" si="96"/>
        <v>Sep</v>
      </c>
      <c r="C2774" s="74">
        <v>37882</v>
      </c>
      <c r="D2774" s="47">
        <v>24.673334000000001</v>
      </c>
      <c r="E2774" s="47">
        <v>25.073333999999999</v>
      </c>
      <c r="F2774" s="47">
        <v>24.606667000000002</v>
      </c>
      <c r="G2774" s="47">
        <v>24.613333000000001</v>
      </c>
      <c r="H2774" s="73">
        <v>21.351309000000001</v>
      </c>
      <c r="I2774" s="73">
        <v>705300</v>
      </c>
    </row>
    <row r="2775" spans="1:9" x14ac:dyDescent="0.3">
      <c r="A2775" s="72" t="str">
        <f t="shared" si="95"/>
        <v>2003</v>
      </c>
      <c r="B2775" s="72" t="str">
        <f t="shared" si="96"/>
        <v>Sep</v>
      </c>
      <c r="C2775" s="74">
        <v>37883</v>
      </c>
      <c r="D2775" s="47">
        <v>24.606667000000002</v>
      </c>
      <c r="E2775" s="47">
        <v>24.726666999999999</v>
      </c>
      <c r="F2775" s="47">
        <v>24.413333999999999</v>
      </c>
      <c r="G2775" s="47">
        <v>24.566668</v>
      </c>
      <c r="H2775" s="73">
        <v>21.310825000000001</v>
      </c>
      <c r="I2775" s="73">
        <v>426000</v>
      </c>
    </row>
    <row r="2776" spans="1:9" x14ac:dyDescent="0.3">
      <c r="A2776" s="72" t="str">
        <f t="shared" si="95"/>
        <v>2003</v>
      </c>
      <c r="B2776" s="72" t="str">
        <f t="shared" si="96"/>
        <v>Sep</v>
      </c>
      <c r="C2776" s="74">
        <v>37886</v>
      </c>
      <c r="D2776" s="47">
        <v>24.386666999999999</v>
      </c>
      <c r="E2776" s="47">
        <v>24.406666000000001</v>
      </c>
      <c r="F2776" s="47">
        <v>24.093333999999999</v>
      </c>
      <c r="G2776" s="47">
        <v>24.193332999999999</v>
      </c>
      <c r="H2776" s="73">
        <v>20.986972999999999</v>
      </c>
      <c r="I2776" s="73">
        <v>495300</v>
      </c>
    </row>
    <row r="2777" spans="1:9" x14ac:dyDescent="0.3">
      <c r="A2777" s="72" t="str">
        <f t="shared" si="95"/>
        <v>2003</v>
      </c>
      <c r="B2777" s="72" t="str">
        <f t="shared" si="96"/>
        <v>Sep</v>
      </c>
      <c r="C2777" s="74">
        <v>37887</v>
      </c>
      <c r="D2777" s="47">
        <v>24.866667</v>
      </c>
      <c r="E2777" s="47">
        <v>25.5</v>
      </c>
      <c r="F2777" s="47">
        <v>24.733333999999999</v>
      </c>
      <c r="G2777" s="47">
        <v>25.473333</v>
      </c>
      <c r="H2777" s="73">
        <v>22.097329999999999</v>
      </c>
      <c r="I2777" s="73">
        <v>1629100</v>
      </c>
    </row>
    <row r="2778" spans="1:9" x14ac:dyDescent="0.3">
      <c r="A2778" s="72" t="str">
        <f t="shared" si="95"/>
        <v>2003</v>
      </c>
      <c r="B2778" s="72" t="str">
        <f t="shared" si="96"/>
        <v>Sep</v>
      </c>
      <c r="C2778" s="74">
        <v>37888</v>
      </c>
      <c r="D2778" s="47">
        <v>25.540001</v>
      </c>
      <c r="E2778" s="47">
        <v>25.933332</v>
      </c>
      <c r="F2778" s="47">
        <v>25.333334000000001</v>
      </c>
      <c r="G2778" s="47">
        <v>25.413333999999999</v>
      </c>
      <c r="H2778" s="73">
        <v>22.045283999999999</v>
      </c>
      <c r="I2778" s="73">
        <v>850000</v>
      </c>
    </row>
    <row r="2779" spans="1:9" x14ac:dyDescent="0.3">
      <c r="A2779" s="72" t="str">
        <f t="shared" si="95"/>
        <v>2003</v>
      </c>
      <c r="B2779" s="72" t="str">
        <f t="shared" si="96"/>
        <v>Sep</v>
      </c>
      <c r="C2779" s="74">
        <v>37889</v>
      </c>
      <c r="D2779" s="47">
        <v>24.673334000000001</v>
      </c>
      <c r="E2779" s="47">
        <v>24.719999000000001</v>
      </c>
      <c r="F2779" s="47">
        <v>24.186665999999999</v>
      </c>
      <c r="G2779" s="47">
        <v>24.440000999999999</v>
      </c>
      <c r="H2779" s="73">
        <v>21.200942999999999</v>
      </c>
      <c r="I2779" s="73">
        <v>1629900</v>
      </c>
    </row>
    <row r="2780" spans="1:9" x14ac:dyDescent="0.3">
      <c r="A2780" s="72" t="str">
        <f t="shared" si="95"/>
        <v>2003</v>
      </c>
      <c r="B2780" s="72" t="str">
        <f t="shared" si="96"/>
        <v>Sep</v>
      </c>
      <c r="C2780" s="74">
        <v>37890</v>
      </c>
      <c r="D2780" s="47">
        <v>24.473333</v>
      </c>
      <c r="E2780" s="47">
        <v>24.48</v>
      </c>
      <c r="F2780" s="47">
        <v>23.733333999999999</v>
      </c>
      <c r="G2780" s="47">
        <v>23.940000999999999</v>
      </c>
      <c r="H2780" s="73">
        <v>20.767216000000001</v>
      </c>
      <c r="I2780" s="73">
        <v>834900</v>
      </c>
    </row>
    <row r="2781" spans="1:9" x14ac:dyDescent="0.3">
      <c r="A2781" s="72" t="str">
        <f t="shared" si="95"/>
        <v>2003</v>
      </c>
      <c r="B2781" s="72" t="str">
        <f t="shared" si="96"/>
        <v>Sep</v>
      </c>
      <c r="C2781" s="74">
        <v>37893</v>
      </c>
      <c r="D2781" s="47">
        <v>24.08</v>
      </c>
      <c r="E2781" s="47">
        <v>24.393332999999998</v>
      </c>
      <c r="F2781" s="47">
        <v>23.620000999999998</v>
      </c>
      <c r="G2781" s="47">
        <v>23.893332999999998</v>
      </c>
      <c r="H2781" s="73">
        <v>20.726727</v>
      </c>
      <c r="I2781" s="73">
        <v>826200</v>
      </c>
    </row>
    <row r="2782" spans="1:9" x14ac:dyDescent="0.3">
      <c r="A2782" s="72" t="str">
        <f t="shared" si="95"/>
        <v>2003</v>
      </c>
      <c r="B2782" s="72" t="str">
        <f t="shared" si="96"/>
        <v>Sep</v>
      </c>
      <c r="C2782" s="74">
        <v>37894</v>
      </c>
      <c r="D2782" s="47">
        <v>23.9</v>
      </c>
      <c r="E2782" s="47">
        <v>24.666665999999999</v>
      </c>
      <c r="F2782" s="47">
        <v>23.573333999999999</v>
      </c>
      <c r="G2782" s="47">
        <v>24.200001</v>
      </c>
      <c r="H2782" s="73">
        <v>20.992754000000001</v>
      </c>
      <c r="I2782" s="73">
        <v>806800</v>
      </c>
    </row>
    <row r="2783" spans="1:9" x14ac:dyDescent="0.3">
      <c r="A2783" s="72" t="str">
        <f t="shared" si="95"/>
        <v>2003</v>
      </c>
      <c r="B2783" s="72" t="str">
        <f t="shared" si="96"/>
        <v>Oct</v>
      </c>
      <c r="C2783" s="74">
        <v>37895</v>
      </c>
      <c r="D2783" s="47">
        <v>24.293333000000001</v>
      </c>
      <c r="E2783" s="47">
        <v>24.766666000000001</v>
      </c>
      <c r="F2783" s="47">
        <v>24.126667000000001</v>
      </c>
      <c r="G2783" s="47">
        <v>24.566668</v>
      </c>
      <c r="H2783" s="73">
        <v>21.310825000000001</v>
      </c>
      <c r="I2783" s="73">
        <v>919200</v>
      </c>
    </row>
    <row r="2784" spans="1:9" x14ac:dyDescent="0.3">
      <c r="A2784" s="72" t="str">
        <f t="shared" si="95"/>
        <v>2003</v>
      </c>
      <c r="B2784" s="72" t="str">
        <f t="shared" si="96"/>
        <v>Oct</v>
      </c>
      <c r="C2784" s="74">
        <v>37896</v>
      </c>
      <c r="D2784" s="47">
        <v>24.373332999999999</v>
      </c>
      <c r="E2784" s="47">
        <v>24.533332999999999</v>
      </c>
      <c r="F2784" s="47">
        <v>24.066668</v>
      </c>
      <c r="G2784" s="47">
        <v>24.333334000000001</v>
      </c>
      <c r="H2784" s="73">
        <v>21.108414</v>
      </c>
      <c r="I2784" s="73">
        <v>972700</v>
      </c>
    </row>
    <row r="2785" spans="1:9" x14ac:dyDescent="0.3">
      <c r="A2785" s="72" t="str">
        <f t="shared" si="95"/>
        <v>2003</v>
      </c>
      <c r="B2785" s="72" t="str">
        <f t="shared" si="96"/>
        <v>Oct</v>
      </c>
      <c r="C2785" s="74">
        <v>37897</v>
      </c>
      <c r="D2785" s="47">
        <v>24.633333</v>
      </c>
      <c r="E2785" s="47">
        <v>24.940000999999999</v>
      </c>
      <c r="F2785" s="47">
        <v>24.506665999999999</v>
      </c>
      <c r="G2785" s="47">
        <v>24.66</v>
      </c>
      <c r="H2785" s="73">
        <v>21.391787999999998</v>
      </c>
      <c r="I2785" s="73">
        <v>700600</v>
      </c>
    </row>
    <row r="2786" spans="1:9" x14ac:dyDescent="0.3">
      <c r="A2786" s="72" t="str">
        <f t="shared" si="95"/>
        <v>2003</v>
      </c>
      <c r="B2786" s="72" t="str">
        <f t="shared" si="96"/>
        <v>Oct</v>
      </c>
      <c r="C2786" s="74">
        <v>37900</v>
      </c>
      <c r="D2786" s="47">
        <v>24.68</v>
      </c>
      <c r="E2786" s="47">
        <v>24.92</v>
      </c>
      <c r="F2786" s="47">
        <v>24.586666000000001</v>
      </c>
      <c r="G2786" s="47">
        <v>24.726666999999999</v>
      </c>
      <c r="H2786" s="73">
        <v>21.449625000000001</v>
      </c>
      <c r="I2786" s="73">
        <v>481600</v>
      </c>
    </row>
    <row r="2787" spans="1:9" x14ac:dyDescent="0.3">
      <c r="A2787" s="72" t="str">
        <f t="shared" si="95"/>
        <v>2003</v>
      </c>
      <c r="B2787" s="72" t="str">
        <f t="shared" si="96"/>
        <v>Oct</v>
      </c>
      <c r="C2787" s="74">
        <v>37901</v>
      </c>
      <c r="D2787" s="47">
        <v>24.513334</v>
      </c>
      <c r="E2787" s="47">
        <v>25.033332999999999</v>
      </c>
      <c r="F2787" s="47">
        <v>24.513334</v>
      </c>
      <c r="G2787" s="47">
        <v>24.926666000000001</v>
      </c>
      <c r="H2787" s="73">
        <v>21.623114000000001</v>
      </c>
      <c r="I2787" s="73">
        <v>525100</v>
      </c>
    </row>
    <row r="2788" spans="1:9" x14ac:dyDescent="0.3">
      <c r="A2788" s="72" t="str">
        <f t="shared" si="95"/>
        <v>2003</v>
      </c>
      <c r="B2788" s="72" t="str">
        <f t="shared" si="96"/>
        <v>Oct</v>
      </c>
      <c r="C2788" s="74">
        <v>37902</v>
      </c>
      <c r="D2788" s="47">
        <v>25</v>
      </c>
      <c r="E2788" s="47">
        <v>25.066668</v>
      </c>
      <c r="F2788" s="47">
        <v>24.5</v>
      </c>
      <c r="G2788" s="47">
        <v>24.833334000000001</v>
      </c>
      <c r="H2788" s="73">
        <v>21.542152000000002</v>
      </c>
      <c r="I2788" s="73">
        <v>633300</v>
      </c>
    </row>
    <row r="2789" spans="1:9" x14ac:dyDescent="0.3">
      <c r="A2789" s="72" t="str">
        <f t="shared" si="95"/>
        <v>2003</v>
      </c>
      <c r="B2789" s="72" t="str">
        <f t="shared" si="96"/>
        <v>Oct</v>
      </c>
      <c r="C2789" s="74">
        <v>37903</v>
      </c>
      <c r="D2789" s="47">
        <v>25.033332999999999</v>
      </c>
      <c r="E2789" s="47">
        <v>25.333334000000001</v>
      </c>
      <c r="F2789" s="47">
        <v>24.866667</v>
      </c>
      <c r="G2789" s="47">
        <v>25.08</v>
      </c>
      <c r="H2789" s="73">
        <v>21.756122999999999</v>
      </c>
      <c r="I2789" s="73">
        <v>817900</v>
      </c>
    </row>
    <row r="2790" spans="1:9" x14ac:dyDescent="0.3">
      <c r="A2790" s="72" t="str">
        <f t="shared" si="95"/>
        <v>2003</v>
      </c>
      <c r="B2790" s="72" t="str">
        <f t="shared" si="96"/>
        <v>Oct</v>
      </c>
      <c r="C2790" s="74">
        <v>37904</v>
      </c>
      <c r="D2790" s="47">
        <v>25.120000999999998</v>
      </c>
      <c r="E2790" s="47">
        <v>25.233333999999999</v>
      </c>
      <c r="F2790" s="47">
        <v>24.673334000000001</v>
      </c>
      <c r="G2790" s="47">
        <v>24.780000999999999</v>
      </c>
      <c r="H2790" s="73">
        <v>21.495884</v>
      </c>
      <c r="I2790" s="73">
        <v>375100</v>
      </c>
    </row>
    <row r="2791" spans="1:9" x14ac:dyDescent="0.3">
      <c r="A2791" s="72" t="str">
        <f t="shared" si="95"/>
        <v>2003</v>
      </c>
      <c r="B2791" s="72" t="str">
        <f t="shared" si="96"/>
        <v>Oct</v>
      </c>
      <c r="C2791" s="74">
        <v>37907</v>
      </c>
      <c r="D2791" s="47">
        <v>24.906666000000001</v>
      </c>
      <c r="E2791" s="47">
        <v>25.186665999999999</v>
      </c>
      <c r="F2791" s="47">
        <v>24.906666000000001</v>
      </c>
      <c r="G2791" s="47">
        <v>25.166665999999999</v>
      </c>
      <c r="H2791" s="73">
        <v>21.831306000000001</v>
      </c>
      <c r="I2791" s="73">
        <v>409300</v>
      </c>
    </row>
    <row r="2792" spans="1:9" x14ac:dyDescent="0.3">
      <c r="A2792" s="72" t="str">
        <f t="shared" si="95"/>
        <v>2003</v>
      </c>
      <c r="B2792" s="72" t="str">
        <f t="shared" si="96"/>
        <v>Oct</v>
      </c>
      <c r="C2792" s="74">
        <v>37908</v>
      </c>
      <c r="D2792" s="47">
        <v>25.166665999999999</v>
      </c>
      <c r="E2792" s="47">
        <v>25.299999</v>
      </c>
      <c r="F2792" s="47">
        <v>24.813334000000001</v>
      </c>
      <c r="G2792" s="47">
        <v>25.206666999999999</v>
      </c>
      <c r="H2792" s="73">
        <v>21.866008999999998</v>
      </c>
      <c r="I2792" s="73">
        <v>580600</v>
      </c>
    </row>
    <row r="2793" spans="1:9" x14ac:dyDescent="0.3">
      <c r="A2793" s="72" t="str">
        <f t="shared" si="95"/>
        <v>2003</v>
      </c>
      <c r="B2793" s="72" t="str">
        <f t="shared" si="96"/>
        <v>Oct</v>
      </c>
      <c r="C2793" s="74">
        <v>37909</v>
      </c>
      <c r="D2793" s="47">
        <v>25.146667000000001</v>
      </c>
      <c r="E2793" s="47">
        <v>25.313334000000001</v>
      </c>
      <c r="F2793" s="47">
        <v>24.780000999999999</v>
      </c>
      <c r="G2793" s="47">
        <v>24.853332999999999</v>
      </c>
      <c r="H2793" s="73">
        <v>21.559501999999998</v>
      </c>
      <c r="I2793" s="73">
        <v>524500</v>
      </c>
    </row>
    <row r="2794" spans="1:9" x14ac:dyDescent="0.3">
      <c r="A2794" s="72" t="str">
        <f t="shared" si="95"/>
        <v>2003</v>
      </c>
      <c r="B2794" s="72" t="str">
        <f t="shared" si="96"/>
        <v>Oct</v>
      </c>
      <c r="C2794" s="74">
        <v>37910</v>
      </c>
      <c r="D2794" s="47">
        <v>24.940000999999999</v>
      </c>
      <c r="E2794" s="47">
        <v>25.333334000000001</v>
      </c>
      <c r="F2794" s="47">
        <v>24.866667</v>
      </c>
      <c r="G2794" s="47">
        <v>25.280000999999999</v>
      </c>
      <c r="H2794" s="73">
        <v>21.929617</v>
      </c>
      <c r="I2794" s="73">
        <v>429300</v>
      </c>
    </row>
    <row r="2795" spans="1:9" x14ac:dyDescent="0.3">
      <c r="A2795" s="72" t="str">
        <f t="shared" si="95"/>
        <v>2003</v>
      </c>
      <c r="B2795" s="72" t="str">
        <f t="shared" si="96"/>
        <v>Oct</v>
      </c>
      <c r="C2795" s="74">
        <v>37911</v>
      </c>
      <c r="D2795" s="47">
        <v>25.306667000000001</v>
      </c>
      <c r="E2795" s="47">
        <v>25.306667000000001</v>
      </c>
      <c r="F2795" s="47">
        <v>24.666665999999999</v>
      </c>
      <c r="G2795" s="47">
        <v>24.666665999999999</v>
      </c>
      <c r="H2795" s="73">
        <v>21.397570000000002</v>
      </c>
      <c r="I2795" s="73">
        <v>615400</v>
      </c>
    </row>
    <row r="2796" spans="1:9" x14ac:dyDescent="0.3">
      <c r="A2796" s="72" t="str">
        <f t="shared" si="95"/>
        <v>2003</v>
      </c>
      <c r="B2796" s="72" t="str">
        <f t="shared" si="96"/>
        <v>Oct</v>
      </c>
      <c r="C2796" s="74">
        <v>37914</v>
      </c>
      <c r="D2796" s="47">
        <v>24.833334000000001</v>
      </c>
      <c r="E2796" s="47">
        <v>24.933332</v>
      </c>
      <c r="F2796" s="47">
        <v>24.146667000000001</v>
      </c>
      <c r="G2796" s="47">
        <v>24.52</v>
      </c>
      <c r="H2796" s="73">
        <v>21.270344000000001</v>
      </c>
      <c r="I2796" s="73">
        <v>889600</v>
      </c>
    </row>
    <row r="2797" spans="1:9" x14ac:dyDescent="0.3">
      <c r="A2797" s="72" t="str">
        <f t="shared" si="95"/>
        <v>2003</v>
      </c>
      <c r="B2797" s="72" t="str">
        <f t="shared" si="96"/>
        <v>Oct</v>
      </c>
      <c r="C2797" s="74">
        <v>37915</v>
      </c>
      <c r="D2797" s="47">
        <v>24.440000999999999</v>
      </c>
      <c r="E2797" s="47">
        <v>24.440000999999999</v>
      </c>
      <c r="F2797" s="47">
        <v>23.58</v>
      </c>
      <c r="G2797" s="47">
        <v>23.766666000000001</v>
      </c>
      <c r="H2797" s="73">
        <v>20.616844</v>
      </c>
      <c r="I2797" s="73">
        <v>1535800</v>
      </c>
    </row>
    <row r="2798" spans="1:9" x14ac:dyDescent="0.3">
      <c r="A2798" s="72" t="str">
        <f t="shared" si="95"/>
        <v>2003</v>
      </c>
      <c r="B2798" s="72" t="str">
        <f t="shared" si="96"/>
        <v>Oct</v>
      </c>
      <c r="C2798" s="74">
        <v>37916</v>
      </c>
      <c r="D2798" s="47">
        <v>23.666665999999999</v>
      </c>
      <c r="E2798" s="47">
        <v>26.286667000000001</v>
      </c>
      <c r="F2798" s="47">
        <v>23.5</v>
      </c>
      <c r="G2798" s="47">
        <v>26.133333</v>
      </c>
      <c r="H2798" s="73">
        <v>22.669862999999999</v>
      </c>
      <c r="I2798" s="73">
        <v>4987500</v>
      </c>
    </row>
    <row r="2799" spans="1:9" x14ac:dyDescent="0.3">
      <c r="A2799" s="72" t="str">
        <f t="shared" si="95"/>
        <v>2003</v>
      </c>
      <c r="B2799" s="72" t="str">
        <f t="shared" si="96"/>
        <v>Oct</v>
      </c>
      <c r="C2799" s="74">
        <v>37917</v>
      </c>
      <c r="D2799" s="47">
        <v>26.046666999999999</v>
      </c>
      <c r="E2799" s="47">
        <v>26.059999000000001</v>
      </c>
      <c r="F2799" s="47">
        <v>25.473333</v>
      </c>
      <c r="G2799" s="47">
        <v>25.666665999999999</v>
      </c>
      <c r="H2799" s="73">
        <v>22.265045000000001</v>
      </c>
      <c r="I2799" s="73">
        <v>2025900</v>
      </c>
    </row>
    <row r="2800" spans="1:9" x14ac:dyDescent="0.3">
      <c r="A2800" s="72" t="str">
        <f t="shared" si="95"/>
        <v>2003</v>
      </c>
      <c r="B2800" s="72" t="str">
        <f t="shared" si="96"/>
        <v>Oct</v>
      </c>
      <c r="C2800" s="74">
        <v>37918</v>
      </c>
      <c r="D2800" s="47">
        <v>25.633333</v>
      </c>
      <c r="E2800" s="47">
        <v>25.693332999999999</v>
      </c>
      <c r="F2800" s="47">
        <v>25.213332999999999</v>
      </c>
      <c r="G2800" s="47">
        <v>25.546666999999999</v>
      </c>
      <c r="H2800" s="73">
        <v>22.160948000000001</v>
      </c>
      <c r="I2800" s="73">
        <v>1437000</v>
      </c>
    </row>
    <row r="2801" spans="1:9" x14ac:dyDescent="0.3">
      <c r="A2801" s="72" t="str">
        <f t="shared" si="95"/>
        <v>2003</v>
      </c>
      <c r="B2801" s="72" t="str">
        <f t="shared" si="96"/>
        <v>Oct</v>
      </c>
      <c r="C2801" s="74">
        <v>37921</v>
      </c>
      <c r="D2801" s="47">
        <v>25.693332999999999</v>
      </c>
      <c r="E2801" s="47">
        <v>25.966667000000001</v>
      </c>
      <c r="F2801" s="47">
        <v>25.633333</v>
      </c>
      <c r="G2801" s="47">
        <v>25.866667</v>
      </c>
      <c r="H2801" s="73">
        <v>22.438535999999999</v>
      </c>
      <c r="I2801" s="73">
        <v>788500</v>
      </c>
    </row>
    <row r="2802" spans="1:9" x14ac:dyDescent="0.3">
      <c r="A2802" s="72" t="str">
        <f t="shared" si="95"/>
        <v>2003</v>
      </c>
      <c r="B2802" s="72" t="str">
        <f t="shared" si="96"/>
        <v>Oct</v>
      </c>
      <c r="C2802" s="74">
        <v>37922</v>
      </c>
      <c r="D2802" s="47">
        <v>25.866667</v>
      </c>
      <c r="E2802" s="47">
        <v>26.126667000000001</v>
      </c>
      <c r="F2802" s="47">
        <v>25.526667</v>
      </c>
      <c r="G2802" s="47">
        <v>26.033332999999999</v>
      </c>
      <c r="H2802" s="73">
        <v>22.583113000000001</v>
      </c>
      <c r="I2802" s="73">
        <v>943900</v>
      </c>
    </row>
    <row r="2803" spans="1:9" x14ac:dyDescent="0.3">
      <c r="A2803" s="72" t="str">
        <f t="shared" si="95"/>
        <v>2003</v>
      </c>
      <c r="B2803" s="72" t="str">
        <f t="shared" si="96"/>
        <v>Oct</v>
      </c>
      <c r="C2803" s="74">
        <v>37923</v>
      </c>
      <c r="D2803" s="47">
        <v>25.946667000000001</v>
      </c>
      <c r="E2803" s="47">
        <v>26.440000999999999</v>
      </c>
      <c r="F2803" s="47">
        <v>25.879999000000002</v>
      </c>
      <c r="G2803" s="47">
        <v>26.333334000000001</v>
      </c>
      <c r="H2803" s="73">
        <v>22.843350999999998</v>
      </c>
      <c r="I2803" s="73">
        <v>912000</v>
      </c>
    </row>
    <row r="2804" spans="1:9" x14ac:dyDescent="0.3">
      <c r="A2804" s="72" t="str">
        <f t="shared" si="95"/>
        <v>2003</v>
      </c>
      <c r="B2804" s="72" t="str">
        <f t="shared" si="96"/>
        <v>Oct</v>
      </c>
      <c r="C2804" s="74">
        <v>37924</v>
      </c>
      <c r="D2804" s="47">
        <v>26.466667000000001</v>
      </c>
      <c r="E2804" s="47">
        <v>26.813334000000001</v>
      </c>
      <c r="F2804" s="47">
        <v>26.246666000000001</v>
      </c>
      <c r="G2804" s="47">
        <v>26.666665999999999</v>
      </c>
      <c r="H2804" s="73">
        <v>23.132511000000001</v>
      </c>
      <c r="I2804" s="73">
        <v>1251900</v>
      </c>
    </row>
    <row r="2805" spans="1:9" x14ac:dyDescent="0.3">
      <c r="A2805" s="72" t="str">
        <f t="shared" si="95"/>
        <v>2003</v>
      </c>
      <c r="B2805" s="72" t="str">
        <f t="shared" si="96"/>
        <v>Oct</v>
      </c>
      <c r="C2805" s="74">
        <v>37925</v>
      </c>
      <c r="D2805" s="47">
        <v>26.6</v>
      </c>
      <c r="E2805" s="47">
        <v>26.766666000000001</v>
      </c>
      <c r="F2805" s="47">
        <v>26.459999</v>
      </c>
      <c r="G2805" s="47">
        <v>26.633333</v>
      </c>
      <c r="H2805" s="73">
        <v>23.1036</v>
      </c>
      <c r="I2805" s="73">
        <v>747700</v>
      </c>
    </row>
    <row r="2806" spans="1:9" x14ac:dyDescent="0.3">
      <c r="A2806" s="72" t="str">
        <f t="shared" si="95"/>
        <v>2003</v>
      </c>
      <c r="B2806" s="72" t="str">
        <f t="shared" si="96"/>
        <v>Nov</v>
      </c>
      <c r="C2806" s="74">
        <v>37928</v>
      </c>
      <c r="D2806" s="47">
        <v>26.6</v>
      </c>
      <c r="E2806" s="47">
        <v>27.860001</v>
      </c>
      <c r="F2806" s="47">
        <v>26.546666999999999</v>
      </c>
      <c r="G2806" s="47">
        <v>27.860001</v>
      </c>
      <c r="H2806" s="73">
        <v>24.16769</v>
      </c>
      <c r="I2806" s="73">
        <v>2258100</v>
      </c>
    </row>
    <row r="2807" spans="1:9" x14ac:dyDescent="0.3">
      <c r="A2807" s="72" t="str">
        <f t="shared" si="95"/>
        <v>2003</v>
      </c>
      <c r="B2807" s="72" t="str">
        <f t="shared" si="96"/>
        <v>Nov</v>
      </c>
      <c r="C2807" s="74">
        <v>37929</v>
      </c>
      <c r="D2807" s="47">
        <v>27.700001</v>
      </c>
      <c r="E2807" s="47">
        <v>27.946667000000001</v>
      </c>
      <c r="F2807" s="47">
        <v>27.360001</v>
      </c>
      <c r="G2807" s="47">
        <v>27.873332999999999</v>
      </c>
      <c r="H2807" s="73">
        <v>24.179255000000001</v>
      </c>
      <c r="I2807" s="73">
        <v>923500</v>
      </c>
    </row>
    <row r="2808" spans="1:9" x14ac:dyDescent="0.3">
      <c r="A2808" s="72" t="str">
        <f t="shared" si="95"/>
        <v>2003</v>
      </c>
      <c r="B2808" s="72" t="str">
        <f t="shared" si="96"/>
        <v>Nov</v>
      </c>
      <c r="C2808" s="74">
        <v>37930</v>
      </c>
      <c r="D2808" s="47">
        <v>27.799999</v>
      </c>
      <c r="E2808" s="47">
        <v>27.873332999999999</v>
      </c>
      <c r="F2808" s="47">
        <v>27.48</v>
      </c>
      <c r="G2808" s="47">
        <v>27.686665999999999</v>
      </c>
      <c r="H2808" s="73">
        <v>24.017326000000001</v>
      </c>
      <c r="I2808" s="73">
        <v>1081600</v>
      </c>
    </row>
    <row r="2809" spans="1:9" x14ac:dyDescent="0.3">
      <c r="A2809" s="72" t="str">
        <f t="shared" si="95"/>
        <v>2003</v>
      </c>
      <c r="B2809" s="72" t="str">
        <f t="shared" si="96"/>
        <v>Nov</v>
      </c>
      <c r="C2809" s="74">
        <v>37931</v>
      </c>
      <c r="D2809" s="47">
        <v>27.686665999999999</v>
      </c>
      <c r="E2809" s="47">
        <v>27.726666999999999</v>
      </c>
      <c r="F2809" s="47">
        <v>27.34</v>
      </c>
      <c r="G2809" s="47">
        <v>27.666665999999999</v>
      </c>
      <c r="H2809" s="73">
        <v>23.999979</v>
      </c>
      <c r="I2809" s="73">
        <v>737400</v>
      </c>
    </row>
    <row r="2810" spans="1:9" x14ac:dyDescent="0.3">
      <c r="A2810" s="72" t="str">
        <f t="shared" si="95"/>
        <v>2003</v>
      </c>
      <c r="B2810" s="72" t="str">
        <f t="shared" si="96"/>
        <v>Nov</v>
      </c>
      <c r="C2810" s="74">
        <v>37932</v>
      </c>
      <c r="D2810" s="47">
        <v>27.726666999999999</v>
      </c>
      <c r="E2810" s="47">
        <v>28.299999</v>
      </c>
      <c r="F2810" s="47">
        <v>27.726666999999999</v>
      </c>
      <c r="G2810" s="47">
        <v>28.073333999999999</v>
      </c>
      <c r="H2810" s="73">
        <v>24.352753</v>
      </c>
      <c r="I2810" s="73">
        <v>902100</v>
      </c>
    </row>
    <row r="2811" spans="1:9" x14ac:dyDescent="0.3">
      <c r="A2811" s="72" t="str">
        <f t="shared" si="95"/>
        <v>2003</v>
      </c>
      <c r="B2811" s="72" t="str">
        <f t="shared" si="96"/>
        <v>Nov</v>
      </c>
      <c r="C2811" s="74">
        <v>37935</v>
      </c>
      <c r="D2811" s="47">
        <v>28.066668</v>
      </c>
      <c r="E2811" s="47">
        <v>28.173334000000001</v>
      </c>
      <c r="F2811" s="47">
        <v>27.566668</v>
      </c>
      <c r="G2811" s="47">
        <v>27.76</v>
      </c>
      <c r="H2811" s="73">
        <v>24.080942</v>
      </c>
      <c r="I2811" s="73">
        <v>624400</v>
      </c>
    </row>
    <row r="2812" spans="1:9" x14ac:dyDescent="0.3">
      <c r="A2812" s="72" t="str">
        <f t="shared" si="95"/>
        <v>2003</v>
      </c>
      <c r="B2812" s="72" t="str">
        <f t="shared" si="96"/>
        <v>Nov</v>
      </c>
      <c r="C2812" s="74">
        <v>37936</v>
      </c>
      <c r="D2812" s="47">
        <v>27.673334000000001</v>
      </c>
      <c r="E2812" s="47">
        <v>27.846665999999999</v>
      </c>
      <c r="F2812" s="47">
        <v>27.440000999999999</v>
      </c>
      <c r="G2812" s="47">
        <v>27.573333999999999</v>
      </c>
      <c r="H2812" s="73">
        <v>23.91902</v>
      </c>
      <c r="I2812" s="73">
        <v>541800</v>
      </c>
    </row>
    <row r="2813" spans="1:9" x14ac:dyDescent="0.3">
      <c r="A2813" s="72" t="str">
        <f t="shared" si="95"/>
        <v>2003</v>
      </c>
      <c r="B2813" s="72" t="str">
        <f t="shared" si="96"/>
        <v>Nov</v>
      </c>
      <c r="C2813" s="74">
        <v>37937</v>
      </c>
      <c r="D2813" s="47">
        <v>27.666665999999999</v>
      </c>
      <c r="E2813" s="47">
        <v>28.186665999999999</v>
      </c>
      <c r="F2813" s="47">
        <v>27.620000999999998</v>
      </c>
      <c r="G2813" s="47">
        <v>28.186665999999999</v>
      </c>
      <c r="H2813" s="73">
        <v>24.451060999999999</v>
      </c>
      <c r="I2813" s="73">
        <v>449400</v>
      </c>
    </row>
    <row r="2814" spans="1:9" x14ac:dyDescent="0.3">
      <c r="A2814" s="72" t="str">
        <f t="shared" si="95"/>
        <v>2003</v>
      </c>
      <c r="B2814" s="72" t="str">
        <f t="shared" si="96"/>
        <v>Nov</v>
      </c>
      <c r="C2814" s="74">
        <v>37938</v>
      </c>
      <c r="D2814" s="47">
        <v>28.146667000000001</v>
      </c>
      <c r="E2814" s="47">
        <v>28.186665999999999</v>
      </c>
      <c r="F2814" s="47">
        <v>27.726666999999999</v>
      </c>
      <c r="G2814" s="47">
        <v>27.84</v>
      </c>
      <c r="H2814" s="73">
        <v>24.150338999999999</v>
      </c>
      <c r="I2814" s="73">
        <v>765400</v>
      </c>
    </row>
    <row r="2815" spans="1:9" x14ac:dyDescent="0.3">
      <c r="A2815" s="72" t="str">
        <f t="shared" si="95"/>
        <v>2003</v>
      </c>
      <c r="B2815" s="72" t="str">
        <f t="shared" si="96"/>
        <v>Nov</v>
      </c>
      <c r="C2815" s="74">
        <v>37939</v>
      </c>
      <c r="D2815" s="47">
        <v>27.846665999999999</v>
      </c>
      <c r="E2815" s="47">
        <v>27.873332999999999</v>
      </c>
      <c r="F2815" s="47">
        <v>27.366667</v>
      </c>
      <c r="G2815" s="47">
        <v>27.466667000000001</v>
      </c>
      <c r="H2815" s="73">
        <v>23.826487</v>
      </c>
      <c r="I2815" s="73">
        <v>459100</v>
      </c>
    </row>
    <row r="2816" spans="1:9" x14ac:dyDescent="0.3">
      <c r="A2816" s="72" t="str">
        <f t="shared" si="95"/>
        <v>2003</v>
      </c>
      <c r="B2816" s="72" t="str">
        <f t="shared" si="96"/>
        <v>Nov</v>
      </c>
      <c r="C2816" s="74">
        <v>37942</v>
      </c>
      <c r="D2816" s="47">
        <v>27.459999</v>
      </c>
      <c r="E2816" s="47">
        <v>27.459999</v>
      </c>
      <c r="F2816" s="47">
        <v>27.066668</v>
      </c>
      <c r="G2816" s="47">
        <v>27.286667000000001</v>
      </c>
      <c r="H2816" s="73">
        <v>23.670341000000001</v>
      </c>
      <c r="I2816" s="73">
        <v>356700</v>
      </c>
    </row>
    <row r="2817" spans="1:9" x14ac:dyDescent="0.3">
      <c r="A2817" s="72" t="str">
        <f t="shared" si="95"/>
        <v>2003</v>
      </c>
      <c r="B2817" s="72" t="str">
        <f t="shared" si="96"/>
        <v>Nov</v>
      </c>
      <c r="C2817" s="74">
        <v>37943</v>
      </c>
      <c r="D2817" s="47">
        <v>27.346665999999999</v>
      </c>
      <c r="E2817" s="47">
        <v>27.459999</v>
      </c>
      <c r="F2817" s="47">
        <v>26.906666000000001</v>
      </c>
      <c r="G2817" s="47">
        <v>26.933332</v>
      </c>
      <c r="H2817" s="73">
        <v>23.363831999999999</v>
      </c>
      <c r="I2817" s="73">
        <v>318600</v>
      </c>
    </row>
    <row r="2818" spans="1:9" x14ac:dyDescent="0.3">
      <c r="A2818" s="72" t="str">
        <f t="shared" si="95"/>
        <v>2003</v>
      </c>
      <c r="B2818" s="72" t="str">
        <f t="shared" si="96"/>
        <v>Nov</v>
      </c>
      <c r="C2818" s="74">
        <v>37944</v>
      </c>
      <c r="D2818" s="47">
        <v>26.873332999999999</v>
      </c>
      <c r="E2818" s="47">
        <v>27.273333000000001</v>
      </c>
      <c r="F2818" s="47">
        <v>26.686665999999999</v>
      </c>
      <c r="G2818" s="47">
        <v>27.066668</v>
      </c>
      <c r="H2818" s="73">
        <v>23.479496000000001</v>
      </c>
      <c r="I2818" s="73">
        <v>369300</v>
      </c>
    </row>
    <row r="2819" spans="1:9" x14ac:dyDescent="0.3">
      <c r="A2819" s="72" t="str">
        <f t="shared" ref="A2819:A2882" si="97">TEXT(C2819,"YYYY")</f>
        <v>2003</v>
      </c>
      <c r="B2819" s="72" t="str">
        <f t="shared" ref="B2819:B2882" si="98">TEXT(C2819,"MMM")</f>
        <v>Nov</v>
      </c>
      <c r="C2819" s="74">
        <v>37945</v>
      </c>
      <c r="D2819" s="47">
        <v>27.08</v>
      </c>
      <c r="E2819" s="47">
        <v>27.166665999999999</v>
      </c>
      <c r="F2819" s="47">
        <v>26.666665999999999</v>
      </c>
      <c r="G2819" s="47">
        <v>26.68</v>
      </c>
      <c r="H2819" s="73">
        <v>23.144075000000001</v>
      </c>
      <c r="I2819" s="73">
        <v>553200</v>
      </c>
    </row>
    <row r="2820" spans="1:9" x14ac:dyDescent="0.3">
      <c r="A2820" s="72" t="str">
        <f t="shared" si="97"/>
        <v>2003</v>
      </c>
      <c r="B2820" s="72" t="str">
        <f t="shared" si="98"/>
        <v>Nov</v>
      </c>
      <c r="C2820" s="74">
        <v>37946</v>
      </c>
      <c r="D2820" s="47">
        <v>26.780000999999999</v>
      </c>
      <c r="E2820" s="47">
        <v>27.113333000000001</v>
      </c>
      <c r="F2820" s="47">
        <v>26.713332999999999</v>
      </c>
      <c r="G2820" s="47">
        <v>26.906666000000001</v>
      </c>
      <c r="H2820" s="73">
        <v>23.340698</v>
      </c>
      <c r="I2820" s="73">
        <v>322000</v>
      </c>
    </row>
    <row r="2821" spans="1:9" x14ac:dyDescent="0.3">
      <c r="A2821" s="72" t="str">
        <f t="shared" si="97"/>
        <v>2003</v>
      </c>
      <c r="B2821" s="72" t="str">
        <f t="shared" si="98"/>
        <v>Nov</v>
      </c>
      <c r="C2821" s="74">
        <v>37949</v>
      </c>
      <c r="D2821" s="47">
        <v>27.086666000000001</v>
      </c>
      <c r="E2821" s="47">
        <v>27.913333999999999</v>
      </c>
      <c r="F2821" s="47">
        <v>27.046666999999999</v>
      </c>
      <c r="G2821" s="47">
        <v>27.780000999999999</v>
      </c>
      <c r="H2821" s="73">
        <v>24.098289000000001</v>
      </c>
      <c r="I2821" s="73">
        <v>644200</v>
      </c>
    </row>
    <row r="2822" spans="1:9" x14ac:dyDescent="0.3">
      <c r="A2822" s="72" t="str">
        <f t="shared" si="97"/>
        <v>2003</v>
      </c>
      <c r="B2822" s="72" t="str">
        <f t="shared" si="98"/>
        <v>Nov</v>
      </c>
      <c r="C2822" s="74">
        <v>37950</v>
      </c>
      <c r="D2822" s="47">
        <v>28</v>
      </c>
      <c r="E2822" s="47">
        <v>28.52</v>
      </c>
      <c r="F2822" s="47">
        <v>27.92</v>
      </c>
      <c r="G2822" s="47">
        <v>28.453333000000001</v>
      </c>
      <c r="H2822" s="73">
        <v>24.682388</v>
      </c>
      <c r="I2822" s="73">
        <v>852700</v>
      </c>
    </row>
    <row r="2823" spans="1:9" x14ac:dyDescent="0.3">
      <c r="A2823" s="72" t="str">
        <f t="shared" si="97"/>
        <v>2003</v>
      </c>
      <c r="B2823" s="72" t="str">
        <f t="shared" si="98"/>
        <v>Nov</v>
      </c>
      <c r="C2823" s="74">
        <v>37951</v>
      </c>
      <c r="D2823" s="47">
        <v>28.526667</v>
      </c>
      <c r="E2823" s="47">
        <v>28.666665999999999</v>
      </c>
      <c r="F2823" s="47">
        <v>28.033332999999999</v>
      </c>
      <c r="G2823" s="47">
        <v>28.593333999999999</v>
      </c>
      <c r="H2823" s="73">
        <v>24.803833000000001</v>
      </c>
      <c r="I2823" s="73">
        <v>432000</v>
      </c>
    </row>
    <row r="2824" spans="1:9" x14ac:dyDescent="0.3">
      <c r="A2824" s="72" t="str">
        <f t="shared" si="97"/>
        <v>2003</v>
      </c>
      <c r="B2824" s="72" t="str">
        <f t="shared" si="98"/>
        <v>Nov</v>
      </c>
      <c r="C2824" s="74">
        <v>37953</v>
      </c>
      <c r="D2824" s="47">
        <v>28.606667000000002</v>
      </c>
      <c r="E2824" s="47">
        <v>28.926666000000001</v>
      </c>
      <c r="F2824" s="47">
        <v>28.586666000000001</v>
      </c>
      <c r="G2824" s="47">
        <v>28.906666000000001</v>
      </c>
      <c r="H2824" s="73">
        <v>25.07564</v>
      </c>
      <c r="I2824" s="73">
        <v>166800</v>
      </c>
    </row>
    <row r="2825" spans="1:9" x14ac:dyDescent="0.3">
      <c r="A2825" s="72" t="str">
        <f t="shared" si="97"/>
        <v>2003</v>
      </c>
      <c r="B2825" s="72" t="str">
        <f t="shared" si="98"/>
        <v>Dec</v>
      </c>
      <c r="C2825" s="74">
        <v>37956</v>
      </c>
      <c r="D2825" s="47">
        <v>29.200001</v>
      </c>
      <c r="E2825" s="47">
        <v>29.793333000000001</v>
      </c>
      <c r="F2825" s="47">
        <v>29.173334000000001</v>
      </c>
      <c r="G2825" s="47">
        <v>29.793333000000001</v>
      </c>
      <c r="H2825" s="73">
        <v>25.844791000000001</v>
      </c>
      <c r="I2825" s="73">
        <v>799200</v>
      </c>
    </row>
    <row r="2826" spans="1:9" x14ac:dyDescent="0.3">
      <c r="A2826" s="72" t="str">
        <f t="shared" si="97"/>
        <v>2003</v>
      </c>
      <c r="B2826" s="72" t="str">
        <f t="shared" si="98"/>
        <v>Dec</v>
      </c>
      <c r="C2826" s="74">
        <v>37957</v>
      </c>
      <c r="D2826" s="47">
        <v>29.766666000000001</v>
      </c>
      <c r="E2826" s="47">
        <v>29.860001</v>
      </c>
      <c r="F2826" s="47">
        <v>29.266666000000001</v>
      </c>
      <c r="G2826" s="47">
        <v>29.333334000000001</v>
      </c>
      <c r="H2826" s="73">
        <v>25.445761000000001</v>
      </c>
      <c r="I2826" s="73">
        <v>804900</v>
      </c>
    </row>
    <row r="2827" spans="1:9" x14ac:dyDescent="0.3">
      <c r="A2827" s="72" t="str">
        <f t="shared" si="97"/>
        <v>2003</v>
      </c>
      <c r="B2827" s="72" t="str">
        <f t="shared" si="98"/>
        <v>Dec</v>
      </c>
      <c r="C2827" s="74">
        <v>37958</v>
      </c>
      <c r="D2827" s="47">
        <v>29.386666999999999</v>
      </c>
      <c r="E2827" s="47">
        <v>29.693332999999999</v>
      </c>
      <c r="F2827" s="47">
        <v>29.200001</v>
      </c>
      <c r="G2827" s="47">
        <v>29.206666999999999</v>
      </c>
      <c r="H2827" s="73">
        <v>25.335878000000001</v>
      </c>
      <c r="I2827" s="73">
        <v>571300</v>
      </c>
    </row>
    <row r="2828" spans="1:9" x14ac:dyDescent="0.3">
      <c r="A2828" s="72" t="str">
        <f t="shared" si="97"/>
        <v>2003</v>
      </c>
      <c r="B2828" s="72" t="str">
        <f t="shared" si="98"/>
        <v>Dec</v>
      </c>
      <c r="C2828" s="74">
        <v>37959</v>
      </c>
      <c r="D2828" s="47">
        <v>29.233333999999999</v>
      </c>
      <c r="E2828" s="47">
        <v>29.233333999999999</v>
      </c>
      <c r="F2828" s="47">
        <v>28.639999</v>
      </c>
      <c r="G2828" s="47">
        <v>28.906666000000001</v>
      </c>
      <c r="H2828" s="73">
        <v>25.07564</v>
      </c>
      <c r="I2828" s="73">
        <v>444300</v>
      </c>
    </row>
    <row r="2829" spans="1:9" x14ac:dyDescent="0.3">
      <c r="A2829" s="72" t="str">
        <f t="shared" si="97"/>
        <v>2003</v>
      </c>
      <c r="B2829" s="72" t="str">
        <f t="shared" si="98"/>
        <v>Dec</v>
      </c>
      <c r="C2829" s="74">
        <v>37960</v>
      </c>
      <c r="D2829" s="47">
        <v>28.733333999999999</v>
      </c>
      <c r="E2829" s="47">
        <v>28.74</v>
      </c>
      <c r="F2829" s="47">
        <v>28.146667000000001</v>
      </c>
      <c r="G2829" s="47">
        <v>28.200001</v>
      </c>
      <c r="H2829" s="73">
        <v>24.462627000000001</v>
      </c>
      <c r="I2829" s="73">
        <v>675600</v>
      </c>
    </row>
    <row r="2830" spans="1:9" x14ac:dyDescent="0.3">
      <c r="A2830" s="72" t="str">
        <f t="shared" si="97"/>
        <v>2003</v>
      </c>
      <c r="B2830" s="72" t="str">
        <f t="shared" si="98"/>
        <v>Dec</v>
      </c>
      <c r="C2830" s="74">
        <v>37963</v>
      </c>
      <c r="D2830" s="47">
        <v>28.213332999999999</v>
      </c>
      <c r="E2830" s="47">
        <v>28.786667000000001</v>
      </c>
      <c r="F2830" s="47">
        <v>28.086666000000001</v>
      </c>
      <c r="G2830" s="47">
        <v>28.253333999999999</v>
      </c>
      <c r="H2830" s="73">
        <v>24.508897999999999</v>
      </c>
      <c r="I2830" s="73">
        <v>508600</v>
      </c>
    </row>
    <row r="2831" spans="1:9" x14ac:dyDescent="0.3">
      <c r="A2831" s="72" t="str">
        <f t="shared" si="97"/>
        <v>2003</v>
      </c>
      <c r="B2831" s="72" t="str">
        <f t="shared" si="98"/>
        <v>Dec</v>
      </c>
      <c r="C2831" s="74">
        <v>37964</v>
      </c>
      <c r="D2831" s="47">
        <v>28.526667</v>
      </c>
      <c r="E2831" s="47">
        <v>28.933332</v>
      </c>
      <c r="F2831" s="47">
        <v>28.459999</v>
      </c>
      <c r="G2831" s="47">
        <v>28.52</v>
      </c>
      <c r="H2831" s="73">
        <v>24.740219</v>
      </c>
      <c r="I2831" s="73">
        <v>527800</v>
      </c>
    </row>
    <row r="2832" spans="1:9" x14ac:dyDescent="0.3">
      <c r="A2832" s="72" t="str">
        <f t="shared" si="97"/>
        <v>2003</v>
      </c>
      <c r="B2832" s="72" t="str">
        <f t="shared" si="98"/>
        <v>Dec</v>
      </c>
      <c r="C2832" s="74">
        <v>37965</v>
      </c>
      <c r="D2832" s="47">
        <v>28.666665999999999</v>
      </c>
      <c r="E2832" s="47">
        <v>28.860001</v>
      </c>
      <c r="F2832" s="47">
        <v>28.506665999999999</v>
      </c>
      <c r="G2832" s="47">
        <v>28.666665999999999</v>
      </c>
      <c r="H2832" s="73">
        <v>24.867446999999999</v>
      </c>
      <c r="I2832" s="73">
        <v>455100</v>
      </c>
    </row>
    <row r="2833" spans="1:9" x14ac:dyDescent="0.3">
      <c r="A2833" s="72" t="str">
        <f t="shared" si="97"/>
        <v>2003</v>
      </c>
      <c r="B2833" s="72" t="str">
        <f t="shared" si="98"/>
        <v>Dec</v>
      </c>
      <c r="C2833" s="74">
        <v>37966</v>
      </c>
      <c r="D2833" s="47">
        <v>28.553332999999999</v>
      </c>
      <c r="E2833" s="47">
        <v>29.620000999999998</v>
      </c>
      <c r="F2833" s="47">
        <v>28.553332999999999</v>
      </c>
      <c r="G2833" s="47">
        <v>29.566668</v>
      </c>
      <c r="H2833" s="73">
        <v>25.64817</v>
      </c>
      <c r="I2833" s="73">
        <v>691000</v>
      </c>
    </row>
    <row r="2834" spans="1:9" x14ac:dyDescent="0.3">
      <c r="A2834" s="72" t="str">
        <f t="shared" si="97"/>
        <v>2003</v>
      </c>
      <c r="B2834" s="72" t="str">
        <f t="shared" si="98"/>
        <v>Dec</v>
      </c>
      <c r="C2834" s="74">
        <v>37967</v>
      </c>
      <c r="D2834" s="47">
        <v>29.440000999999999</v>
      </c>
      <c r="E2834" s="47">
        <v>29.513334</v>
      </c>
      <c r="F2834" s="47">
        <v>28.226666999999999</v>
      </c>
      <c r="G2834" s="47">
        <v>28.533332999999999</v>
      </c>
      <c r="H2834" s="73">
        <v>24.751785000000002</v>
      </c>
      <c r="I2834" s="73">
        <v>1302100</v>
      </c>
    </row>
    <row r="2835" spans="1:9" x14ac:dyDescent="0.3">
      <c r="A2835" s="72" t="str">
        <f t="shared" si="97"/>
        <v>2003</v>
      </c>
      <c r="B2835" s="72" t="str">
        <f t="shared" si="98"/>
        <v>Dec</v>
      </c>
      <c r="C2835" s="74">
        <v>37970</v>
      </c>
      <c r="D2835" s="47">
        <v>28.573333999999999</v>
      </c>
      <c r="E2835" s="47">
        <v>29.113333000000001</v>
      </c>
      <c r="F2835" s="47">
        <v>28.040001</v>
      </c>
      <c r="G2835" s="47">
        <v>28.200001</v>
      </c>
      <c r="H2835" s="73">
        <v>24.462627000000001</v>
      </c>
      <c r="I2835" s="73">
        <v>746100</v>
      </c>
    </row>
    <row r="2836" spans="1:9" x14ac:dyDescent="0.3">
      <c r="A2836" s="72" t="str">
        <f t="shared" si="97"/>
        <v>2003</v>
      </c>
      <c r="B2836" s="72" t="str">
        <f t="shared" si="98"/>
        <v>Dec</v>
      </c>
      <c r="C2836" s="74">
        <v>37971</v>
      </c>
      <c r="D2836" s="47">
        <v>28.219999000000001</v>
      </c>
      <c r="E2836" s="47">
        <v>28.253333999999999</v>
      </c>
      <c r="F2836" s="47">
        <v>27.34</v>
      </c>
      <c r="G2836" s="47">
        <v>27.74</v>
      </c>
      <c r="H2836" s="73">
        <v>24.063589</v>
      </c>
      <c r="I2836" s="73">
        <v>799000</v>
      </c>
    </row>
    <row r="2837" spans="1:9" x14ac:dyDescent="0.3">
      <c r="A2837" s="72" t="str">
        <f t="shared" si="97"/>
        <v>2003</v>
      </c>
      <c r="B2837" s="72" t="str">
        <f t="shared" si="98"/>
        <v>Dec</v>
      </c>
      <c r="C2837" s="74">
        <v>37972</v>
      </c>
      <c r="D2837" s="47">
        <v>27.860001</v>
      </c>
      <c r="E2837" s="47">
        <v>27.886666999999999</v>
      </c>
      <c r="F2837" s="47">
        <v>27.26</v>
      </c>
      <c r="G2837" s="47">
        <v>27.333334000000001</v>
      </c>
      <c r="H2837" s="73">
        <v>23.710820999999999</v>
      </c>
      <c r="I2837" s="73">
        <v>849600</v>
      </c>
    </row>
    <row r="2838" spans="1:9" x14ac:dyDescent="0.3">
      <c r="A2838" s="72" t="str">
        <f t="shared" si="97"/>
        <v>2003</v>
      </c>
      <c r="B2838" s="72" t="str">
        <f t="shared" si="98"/>
        <v>Dec</v>
      </c>
      <c r="C2838" s="74">
        <v>37973</v>
      </c>
      <c r="D2838" s="47">
        <v>27.373332999999999</v>
      </c>
      <c r="E2838" s="47">
        <v>28</v>
      </c>
      <c r="F2838" s="47">
        <v>27.299999</v>
      </c>
      <c r="G2838" s="47">
        <v>27.986666</v>
      </c>
      <c r="H2838" s="73">
        <v>24.277569</v>
      </c>
      <c r="I2838" s="73">
        <v>639700</v>
      </c>
    </row>
    <row r="2839" spans="1:9" x14ac:dyDescent="0.3">
      <c r="A2839" s="72" t="str">
        <f t="shared" si="97"/>
        <v>2003</v>
      </c>
      <c r="B2839" s="72" t="str">
        <f t="shared" si="98"/>
        <v>Dec</v>
      </c>
      <c r="C2839" s="74">
        <v>37974</v>
      </c>
      <c r="D2839" s="47">
        <v>27.906666000000001</v>
      </c>
      <c r="E2839" s="47">
        <v>28.453333000000001</v>
      </c>
      <c r="F2839" s="47">
        <v>27.826665999999999</v>
      </c>
      <c r="G2839" s="47">
        <v>27.993334000000001</v>
      </c>
      <c r="H2839" s="73">
        <v>24.283352000000001</v>
      </c>
      <c r="I2839" s="73">
        <v>481600</v>
      </c>
    </row>
    <row r="2840" spans="1:9" x14ac:dyDescent="0.3">
      <c r="A2840" s="72" t="str">
        <f t="shared" si="97"/>
        <v>2003</v>
      </c>
      <c r="B2840" s="72" t="str">
        <f t="shared" si="98"/>
        <v>Dec</v>
      </c>
      <c r="C2840" s="74">
        <v>37977</v>
      </c>
      <c r="D2840" s="47">
        <v>27.860001</v>
      </c>
      <c r="E2840" s="47">
        <v>28.52</v>
      </c>
      <c r="F2840" s="47">
        <v>27.846665999999999</v>
      </c>
      <c r="G2840" s="47">
        <v>28.493334000000001</v>
      </c>
      <c r="H2840" s="73">
        <v>24.717085000000001</v>
      </c>
      <c r="I2840" s="73">
        <v>463000</v>
      </c>
    </row>
    <row r="2841" spans="1:9" x14ac:dyDescent="0.3">
      <c r="A2841" s="72" t="str">
        <f t="shared" si="97"/>
        <v>2003</v>
      </c>
      <c r="B2841" s="72" t="str">
        <f t="shared" si="98"/>
        <v>Dec</v>
      </c>
      <c r="C2841" s="74">
        <v>37978</v>
      </c>
      <c r="D2841" s="47">
        <v>28.52</v>
      </c>
      <c r="E2841" s="47">
        <v>29.120000999999998</v>
      </c>
      <c r="F2841" s="47">
        <v>28.486666</v>
      </c>
      <c r="G2841" s="47">
        <v>29.093333999999999</v>
      </c>
      <c r="H2841" s="73">
        <v>25.237566000000001</v>
      </c>
      <c r="I2841" s="73">
        <v>697900</v>
      </c>
    </row>
    <row r="2842" spans="1:9" x14ac:dyDescent="0.3">
      <c r="A2842" s="72" t="str">
        <f t="shared" si="97"/>
        <v>2003</v>
      </c>
      <c r="B2842" s="72" t="str">
        <f t="shared" si="98"/>
        <v>Dec</v>
      </c>
      <c r="C2842" s="74">
        <v>37979</v>
      </c>
      <c r="D2842" s="47">
        <v>28.733333999999999</v>
      </c>
      <c r="E2842" s="47">
        <v>28.886666999999999</v>
      </c>
      <c r="F2842" s="47">
        <v>28.426666000000001</v>
      </c>
      <c r="G2842" s="47">
        <v>28.566668</v>
      </c>
      <c r="H2842" s="73">
        <v>24.780698999999998</v>
      </c>
      <c r="I2842" s="73">
        <v>305500</v>
      </c>
    </row>
    <row r="2843" spans="1:9" x14ac:dyDescent="0.3">
      <c r="A2843" s="72" t="str">
        <f t="shared" si="97"/>
        <v>2003</v>
      </c>
      <c r="B2843" s="72" t="str">
        <f t="shared" si="98"/>
        <v>Dec</v>
      </c>
      <c r="C2843" s="74">
        <v>37981</v>
      </c>
      <c r="D2843" s="47">
        <v>28.540001</v>
      </c>
      <c r="E2843" s="47">
        <v>29.133333</v>
      </c>
      <c r="F2843" s="47">
        <v>28.506665999999999</v>
      </c>
      <c r="G2843" s="47">
        <v>29.1</v>
      </c>
      <c r="H2843" s="73">
        <v>25.243351000000001</v>
      </c>
      <c r="I2843" s="73">
        <v>340600</v>
      </c>
    </row>
    <row r="2844" spans="1:9" x14ac:dyDescent="0.3">
      <c r="A2844" s="72" t="str">
        <f t="shared" si="97"/>
        <v>2003</v>
      </c>
      <c r="B2844" s="72" t="str">
        <f t="shared" si="98"/>
        <v>Dec</v>
      </c>
      <c r="C2844" s="74">
        <v>37984</v>
      </c>
      <c r="D2844" s="47">
        <v>29.133333</v>
      </c>
      <c r="E2844" s="47">
        <v>29.573333999999999</v>
      </c>
      <c r="F2844" s="47">
        <v>29.1</v>
      </c>
      <c r="G2844" s="47">
        <v>29.48</v>
      </c>
      <c r="H2844" s="73">
        <v>25.572990000000001</v>
      </c>
      <c r="I2844" s="73">
        <v>461100</v>
      </c>
    </row>
    <row r="2845" spans="1:9" x14ac:dyDescent="0.3">
      <c r="A2845" s="72" t="str">
        <f t="shared" si="97"/>
        <v>2003</v>
      </c>
      <c r="B2845" s="72" t="str">
        <f t="shared" si="98"/>
        <v>Dec</v>
      </c>
      <c r="C2845" s="74">
        <v>37985</v>
      </c>
      <c r="D2845" s="47">
        <v>29.553332999999999</v>
      </c>
      <c r="E2845" s="47">
        <v>29.959999</v>
      </c>
      <c r="F2845" s="47">
        <v>29.48</v>
      </c>
      <c r="G2845" s="47">
        <v>29.780000999999999</v>
      </c>
      <c r="H2845" s="73">
        <v>25.833231000000001</v>
      </c>
      <c r="I2845" s="73">
        <v>413700</v>
      </c>
    </row>
    <row r="2846" spans="1:9" x14ac:dyDescent="0.3">
      <c r="A2846" s="72" t="str">
        <f t="shared" si="97"/>
        <v>2003</v>
      </c>
      <c r="B2846" s="72" t="str">
        <f t="shared" si="98"/>
        <v>Dec</v>
      </c>
      <c r="C2846" s="74">
        <v>37986</v>
      </c>
      <c r="D2846" s="47">
        <v>29.886666999999999</v>
      </c>
      <c r="E2846" s="47">
        <v>30</v>
      </c>
      <c r="F2846" s="47">
        <v>29.326665999999999</v>
      </c>
      <c r="G2846" s="47">
        <v>29.360001</v>
      </c>
      <c r="H2846" s="73">
        <v>25.468890999999999</v>
      </c>
      <c r="I2846" s="73">
        <v>377200</v>
      </c>
    </row>
    <row r="2847" spans="1:9" x14ac:dyDescent="0.3">
      <c r="A2847" s="72" t="str">
        <f t="shared" si="97"/>
        <v>2004</v>
      </c>
      <c r="B2847" s="72" t="str">
        <f t="shared" si="98"/>
        <v>Jan</v>
      </c>
      <c r="C2847" s="74">
        <v>37988</v>
      </c>
      <c r="D2847" s="47">
        <v>29.446667000000001</v>
      </c>
      <c r="E2847" s="47">
        <v>29.473333</v>
      </c>
      <c r="F2847" s="47">
        <v>28.946667000000001</v>
      </c>
      <c r="G2847" s="47">
        <v>29.133333</v>
      </c>
      <c r="H2847" s="73">
        <v>25.272262999999999</v>
      </c>
      <c r="I2847" s="73">
        <v>469600</v>
      </c>
    </row>
    <row r="2848" spans="1:9" x14ac:dyDescent="0.3">
      <c r="A2848" s="72" t="str">
        <f t="shared" si="97"/>
        <v>2004</v>
      </c>
      <c r="B2848" s="72" t="str">
        <f t="shared" si="98"/>
        <v>Jan</v>
      </c>
      <c r="C2848" s="74">
        <v>37991</v>
      </c>
      <c r="D2848" s="47">
        <v>29.24</v>
      </c>
      <c r="E2848" s="47">
        <v>29.546666999999999</v>
      </c>
      <c r="F2848" s="47">
        <v>29.24</v>
      </c>
      <c r="G2848" s="47">
        <v>29.466667000000001</v>
      </c>
      <c r="H2848" s="73">
        <v>25.561423999999999</v>
      </c>
      <c r="I2848" s="73">
        <v>455800</v>
      </c>
    </row>
    <row r="2849" spans="1:9" x14ac:dyDescent="0.3">
      <c r="A2849" s="72" t="str">
        <f t="shared" si="97"/>
        <v>2004</v>
      </c>
      <c r="B2849" s="72" t="str">
        <f t="shared" si="98"/>
        <v>Jan</v>
      </c>
      <c r="C2849" s="74">
        <v>37992</v>
      </c>
      <c r="D2849" s="47">
        <v>29.833334000000001</v>
      </c>
      <c r="E2849" s="47">
        <v>30.226666999999999</v>
      </c>
      <c r="F2849" s="47">
        <v>29.666665999999999</v>
      </c>
      <c r="G2849" s="47">
        <v>29.786667000000001</v>
      </c>
      <c r="H2849" s="73">
        <v>25.839009999999998</v>
      </c>
      <c r="I2849" s="73">
        <v>903100</v>
      </c>
    </row>
    <row r="2850" spans="1:9" x14ac:dyDescent="0.3">
      <c r="A2850" s="72" t="str">
        <f t="shared" si="97"/>
        <v>2004</v>
      </c>
      <c r="B2850" s="72" t="str">
        <f t="shared" si="98"/>
        <v>Jan</v>
      </c>
      <c r="C2850" s="74">
        <v>37993</v>
      </c>
      <c r="D2850" s="47">
        <v>29</v>
      </c>
      <c r="E2850" s="47">
        <v>29.066668</v>
      </c>
      <c r="F2850" s="47">
        <v>28.299999</v>
      </c>
      <c r="G2850" s="47">
        <v>28.646667000000001</v>
      </c>
      <c r="H2850" s="73">
        <v>24.850100000000001</v>
      </c>
      <c r="I2850" s="73">
        <v>2227500</v>
      </c>
    </row>
    <row r="2851" spans="1:9" x14ac:dyDescent="0.3">
      <c r="A2851" s="72" t="str">
        <f t="shared" si="97"/>
        <v>2004</v>
      </c>
      <c r="B2851" s="72" t="str">
        <f t="shared" si="98"/>
        <v>Jan</v>
      </c>
      <c r="C2851" s="74">
        <v>37994</v>
      </c>
      <c r="D2851" s="47">
        <v>29.046666999999999</v>
      </c>
      <c r="E2851" s="47">
        <v>29.046666999999999</v>
      </c>
      <c r="F2851" s="47">
        <v>27.833334000000001</v>
      </c>
      <c r="G2851" s="47">
        <v>27.933332</v>
      </c>
      <c r="H2851" s="73">
        <v>24.231304000000002</v>
      </c>
      <c r="I2851" s="73">
        <v>982800</v>
      </c>
    </row>
    <row r="2852" spans="1:9" x14ac:dyDescent="0.3">
      <c r="A2852" s="72" t="str">
        <f t="shared" si="97"/>
        <v>2004</v>
      </c>
      <c r="B2852" s="72" t="str">
        <f t="shared" si="98"/>
        <v>Jan</v>
      </c>
      <c r="C2852" s="74">
        <v>37995</v>
      </c>
      <c r="D2852" s="47">
        <v>27.92</v>
      </c>
      <c r="E2852" s="47">
        <v>27.926666000000001</v>
      </c>
      <c r="F2852" s="47">
        <v>27.026667</v>
      </c>
      <c r="G2852" s="47">
        <v>27.113333000000001</v>
      </c>
      <c r="H2852" s="73">
        <v>23.519978999999999</v>
      </c>
      <c r="I2852" s="73">
        <v>1744200</v>
      </c>
    </row>
    <row r="2853" spans="1:9" x14ac:dyDescent="0.3">
      <c r="A2853" s="72" t="str">
        <f t="shared" si="97"/>
        <v>2004</v>
      </c>
      <c r="B2853" s="72" t="str">
        <f t="shared" si="98"/>
        <v>Jan</v>
      </c>
      <c r="C2853" s="74">
        <v>37998</v>
      </c>
      <c r="D2853" s="47">
        <v>27.040001</v>
      </c>
      <c r="E2853" s="47">
        <v>28.113333000000001</v>
      </c>
      <c r="F2853" s="47">
        <v>27.040001</v>
      </c>
      <c r="G2853" s="47">
        <v>27.333334000000001</v>
      </c>
      <c r="H2853" s="73">
        <v>23.710820999999999</v>
      </c>
      <c r="I2853" s="73">
        <v>984700</v>
      </c>
    </row>
    <row r="2854" spans="1:9" x14ac:dyDescent="0.3">
      <c r="A2854" s="72" t="str">
        <f t="shared" si="97"/>
        <v>2004</v>
      </c>
      <c r="B2854" s="72" t="str">
        <f t="shared" si="98"/>
        <v>Jan</v>
      </c>
      <c r="C2854" s="74">
        <v>37999</v>
      </c>
      <c r="D2854" s="47">
        <v>27.333334000000001</v>
      </c>
      <c r="E2854" s="47">
        <v>27.886666999999999</v>
      </c>
      <c r="F2854" s="47">
        <v>27.173334000000001</v>
      </c>
      <c r="G2854" s="47">
        <v>27.666665999999999</v>
      </c>
      <c r="H2854" s="73">
        <v>23.999979</v>
      </c>
      <c r="I2854" s="73">
        <v>834100</v>
      </c>
    </row>
    <row r="2855" spans="1:9" x14ac:dyDescent="0.3">
      <c r="A2855" s="72" t="str">
        <f t="shared" si="97"/>
        <v>2004</v>
      </c>
      <c r="B2855" s="72" t="str">
        <f t="shared" si="98"/>
        <v>Jan</v>
      </c>
      <c r="C2855" s="74">
        <v>38000</v>
      </c>
      <c r="D2855" s="47">
        <v>27.799999</v>
      </c>
      <c r="E2855" s="47">
        <v>28.846665999999999</v>
      </c>
      <c r="F2855" s="47">
        <v>27.76</v>
      </c>
      <c r="G2855" s="47">
        <v>28.846665999999999</v>
      </c>
      <c r="H2855" s="73">
        <v>25.023596000000001</v>
      </c>
      <c r="I2855" s="73">
        <v>1350100</v>
      </c>
    </row>
    <row r="2856" spans="1:9" x14ac:dyDescent="0.3">
      <c r="A2856" s="72" t="str">
        <f t="shared" si="97"/>
        <v>2004</v>
      </c>
      <c r="B2856" s="72" t="str">
        <f t="shared" si="98"/>
        <v>Jan</v>
      </c>
      <c r="C2856" s="74">
        <v>38001</v>
      </c>
      <c r="D2856" s="47">
        <v>28.719999000000001</v>
      </c>
      <c r="E2856" s="47">
        <v>28.933332</v>
      </c>
      <c r="F2856" s="47">
        <v>28.386666999999999</v>
      </c>
      <c r="G2856" s="47">
        <v>28.433332</v>
      </c>
      <c r="H2856" s="73">
        <v>24.665035</v>
      </c>
      <c r="I2856" s="73">
        <v>840900</v>
      </c>
    </row>
    <row r="2857" spans="1:9" x14ac:dyDescent="0.3">
      <c r="A2857" s="72" t="str">
        <f t="shared" si="97"/>
        <v>2004</v>
      </c>
      <c r="B2857" s="72" t="str">
        <f t="shared" si="98"/>
        <v>Jan</v>
      </c>
      <c r="C2857" s="74">
        <v>38002</v>
      </c>
      <c r="D2857" s="47">
        <v>28.526667</v>
      </c>
      <c r="E2857" s="47">
        <v>28.82</v>
      </c>
      <c r="F2857" s="47">
        <v>28.4</v>
      </c>
      <c r="G2857" s="47">
        <v>28.686665999999999</v>
      </c>
      <c r="H2857" s="73">
        <v>24.884796000000001</v>
      </c>
      <c r="I2857" s="73">
        <v>832900</v>
      </c>
    </row>
    <row r="2858" spans="1:9" x14ac:dyDescent="0.3">
      <c r="A2858" s="72" t="str">
        <f t="shared" si="97"/>
        <v>2004</v>
      </c>
      <c r="B2858" s="72" t="str">
        <f t="shared" si="98"/>
        <v>Jan</v>
      </c>
      <c r="C2858" s="74">
        <v>38006</v>
      </c>
      <c r="D2858" s="47">
        <v>28.733333999999999</v>
      </c>
      <c r="E2858" s="47">
        <v>28.913333999999999</v>
      </c>
      <c r="F2858" s="47">
        <v>28.453333000000001</v>
      </c>
      <c r="G2858" s="47">
        <v>28.553332999999999</v>
      </c>
      <c r="H2858" s="73">
        <v>24.769133</v>
      </c>
      <c r="I2858" s="73">
        <v>517500</v>
      </c>
    </row>
    <row r="2859" spans="1:9" x14ac:dyDescent="0.3">
      <c r="A2859" s="72" t="str">
        <f t="shared" si="97"/>
        <v>2004</v>
      </c>
      <c r="B2859" s="72" t="str">
        <f t="shared" si="98"/>
        <v>Jan</v>
      </c>
      <c r="C2859" s="74">
        <v>38007</v>
      </c>
      <c r="D2859" s="47">
        <v>28.533332999999999</v>
      </c>
      <c r="E2859" s="47">
        <v>28.58</v>
      </c>
      <c r="F2859" s="47">
        <v>28.186665999999999</v>
      </c>
      <c r="G2859" s="47">
        <v>28.433332</v>
      </c>
      <c r="H2859" s="73">
        <v>24.665035</v>
      </c>
      <c r="I2859" s="73">
        <v>449200</v>
      </c>
    </row>
    <row r="2860" spans="1:9" x14ac:dyDescent="0.3">
      <c r="A2860" s="72" t="str">
        <f t="shared" si="97"/>
        <v>2004</v>
      </c>
      <c r="B2860" s="72" t="str">
        <f t="shared" si="98"/>
        <v>Jan</v>
      </c>
      <c r="C2860" s="74">
        <v>38008</v>
      </c>
      <c r="D2860" s="47">
        <v>28.333334000000001</v>
      </c>
      <c r="E2860" s="47">
        <v>28.566668</v>
      </c>
      <c r="F2860" s="47">
        <v>28.233333999999999</v>
      </c>
      <c r="G2860" s="47">
        <v>28.326665999999999</v>
      </c>
      <c r="H2860" s="73">
        <v>24.572503999999999</v>
      </c>
      <c r="I2860" s="73">
        <v>477700</v>
      </c>
    </row>
    <row r="2861" spans="1:9" x14ac:dyDescent="0.3">
      <c r="A2861" s="72" t="str">
        <f t="shared" si="97"/>
        <v>2004</v>
      </c>
      <c r="B2861" s="72" t="str">
        <f t="shared" si="98"/>
        <v>Jan</v>
      </c>
      <c r="C2861" s="74">
        <v>38009</v>
      </c>
      <c r="D2861" s="47">
        <v>28.24</v>
      </c>
      <c r="E2861" s="47">
        <v>28.32</v>
      </c>
      <c r="F2861" s="47">
        <v>28.013334</v>
      </c>
      <c r="G2861" s="47">
        <v>28.233333999999999</v>
      </c>
      <c r="H2861" s="73">
        <v>24.491548999999999</v>
      </c>
      <c r="I2861" s="73">
        <v>394200</v>
      </c>
    </row>
    <row r="2862" spans="1:9" x14ac:dyDescent="0.3">
      <c r="A2862" s="72" t="str">
        <f t="shared" si="97"/>
        <v>2004</v>
      </c>
      <c r="B2862" s="72" t="str">
        <f t="shared" si="98"/>
        <v>Jan</v>
      </c>
      <c r="C2862" s="74">
        <v>38012</v>
      </c>
      <c r="D2862" s="47">
        <v>28.173334000000001</v>
      </c>
      <c r="E2862" s="47">
        <v>28.433332</v>
      </c>
      <c r="F2862" s="47">
        <v>27.966667000000001</v>
      </c>
      <c r="G2862" s="47">
        <v>28.126667000000001</v>
      </c>
      <c r="H2862" s="73">
        <v>24.399018999999999</v>
      </c>
      <c r="I2862" s="73">
        <v>340500</v>
      </c>
    </row>
    <row r="2863" spans="1:9" x14ac:dyDescent="0.3">
      <c r="A2863" s="72" t="str">
        <f t="shared" si="97"/>
        <v>2004</v>
      </c>
      <c r="B2863" s="72" t="str">
        <f t="shared" si="98"/>
        <v>Jan</v>
      </c>
      <c r="C2863" s="74">
        <v>38013</v>
      </c>
      <c r="D2863" s="47">
        <v>28.133333</v>
      </c>
      <c r="E2863" s="47">
        <v>28.506665999999999</v>
      </c>
      <c r="F2863" s="47">
        <v>27.959999</v>
      </c>
      <c r="G2863" s="47">
        <v>28.033332999999999</v>
      </c>
      <c r="H2863" s="73">
        <v>24.318049999999999</v>
      </c>
      <c r="I2863" s="73">
        <v>503400</v>
      </c>
    </row>
    <row r="2864" spans="1:9" x14ac:dyDescent="0.3">
      <c r="A2864" s="72" t="str">
        <f t="shared" si="97"/>
        <v>2004</v>
      </c>
      <c r="B2864" s="72" t="str">
        <f t="shared" si="98"/>
        <v>Jan</v>
      </c>
      <c r="C2864" s="74">
        <v>38014</v>
      </c>
      <c r="D2864" s="47">
        <v>28.1</v>
      </c>
      <c r="E2864" s="47">
        <v>28.360001</v>
      </c>
      <c r="F2864" s="47">
        <v>27.373332999999999</v>
      </c>
      <c r="G2864" s="47">
        <v>27.693332999999999</v>
      </c>
      <c r="H2864" s="73">
        <v>24.023115000000001</v>
      </c>
      <c r="I2864" s="73">
        <v>461800</v>
      </c>
    </row>
    <row r="2865" spans="1:9" x14ac:dyDescent="0.3">
      <c r="A2865" s="72" t="str">
        <f t="shared" si="97"/>
        <v>2004</v>
      </c>
      <c r="B2865" s="72" t="str">
        <f t="shared" si="98"/>
        <v>Jan</v>
      </c>
      <c r="C2865" s="74">
        <v>38015</v>
      </c>
      <c r="D2865" s="47">
        <v>27.566668</v>
      </c>
      <c r="E2865" s="47">
        <v>28.133333</v>
      </c>
      <c r="F2865" s="47">
        <v>27.48</v>
      </c>
      <c r="G2865" s="47">
        <v>28.006665999999999</v>
      </c>
      <c r="H2865" s="73">
        <v>24.294916000000001</v>
      </c>
      <c r="I2865" s="73">
        <v>476100</v>
      </c>
    </row>
    <row r="2866" spans="1:9" x14ac:dyDescent="0.3">
      <c r="A2866" s="72" t="str">
        <f t="shared" si="97"/>
        <v>2004</v>
      </c>
      <c r="B2866" s="72" t="str">
        <f t="shared" si="98"/>
        <v>Jan</v>
      </c>
      <c r="C2866" s="74">
        <v>38016</v>
      </c>
      <c r="D2866" s="47">
        <v>27.993334000000001</v>
      </c>
      <c r="E2866" s="47">
        <v>28.700001</v>
      </c>
      <c r="F2866" s="47">
        <v>27.766666000000001</v>
      </c>
      <c r="G2866" s="47">
        <v>28.540001</v>
      </c>
      <c r="H2866" s="73">
        <v>24.757566000000001</v>
      </c>
      <c r="I2866" s="73">
        <v>621100</v>
      </c>
    </row>
    <row r="2867" spans="1:9" x14ac:dyDescent="0.3">
      <c r="A2867" s="72" t="str">
        <f t="shared" si="97"/>
        <v>2004</v>
      </c>
      <c r="B2867" s="72" t="str">
        <f t="shared" si="98"/>
        <v>Feb</v>
      </c>
      <c r="C2867" s="74">
        <v>38019</v>
      </c>
      <c r="D2867" s="47">
        <v>28.719999000000001</v>
      </c>
      <c r="E2867" s="47">
        <v>28.933332</v>
      </c>
      <c r="F2867" s="47">
        <v>28.546666999999999</v>
      </c>
      <c r="G2867" s="47">
        <v>28.813334000000001</v>
      </c>
      <c r="H2867" s="73">
        <v>24.994678</v>
      </c>
      <c r="I2867" s="73">
        <v>534600</v>
      </c>
    </row>
    <row r="2868" spans="1:9" x14ac:dyDescent="0.3">
      <c r="A2868" s="72" t="str">
        <f t="shared" si="97"/>
        <v>2004</v>
      </c>
      <c r="B2868" s="72" t="str">
        <f t="shared" si="98"/>
        <v>Feb</v>
      </c>
      <c r="C2868" s="74">
        <v>38020</v>
      </c>
      <c r="D2868" s="47">
        <v>28.733333999999999</v>
      </c>
      <c r="E2868" s="47">
        <v>28.986666</v>
      </c>
      <c r="F2868" s="47">
        <v>28.586666000000001</v>
      </c>
      <c r="G2868" s="47">
        <v>28.933332</v>
      </c>
      <c r="H2868" s="73">
        <v>25.098772</v>
      </c>
      <c r="I2868" s="73">
        <v>400900</v>
      </c>
    </row>
    <row r="2869" spans="1:9" x14ac:dyDescent="0.3">
      <c r="A2869" s="72" t="str">
        <f t="shared" si="97"/>
        <v>2004</v>
      </c>
      <c r="B2869" s="72" t="str">
        <f t="shared" si="98"/>
        <v>Feb</v>
      </c>
      <c r="C2869" s="74">
        <v>38021</v>
      </c>
      <c r="D2869" s="47">
        <v>28.853332999999999</v>
      </c>
      <c r="E2869" s="47">
        <v>29.58</v>
      </c>
      <c r="F2869" s="47">
        <v>28.733333999999999</v>
      </c>
      <c r="G2869" s="47">
        <v>29.446667000000001</v>
      </c>
      <c r="H2869" s="73">
        <v>25.544070999999999</v>
      </c>
      <c r="I2869" s="73">
        <v>1026100</v>
      </c>
    </row>
    <row r="2870" spans="1:9" x14ac:dyDescent="0.3">
      <c r="A2870" s="72" t="str">
        <f t="shared" si="97"/>
        <v>2004</v>
      </c>
      <c r="B2870" s="72" t="str">
        <f t="shared" si="98"/>
        <v>Feb</v>
      </c>
      <c r="C2870" s="74">
        <v>38022</v>
      </c>
      <c r="D2870" s="47">
        <v>29.846665999999999</v>
      </c>
      <c r="E2870" s="47">
        <v>30.893332999999998</v>
      </c>
      <c r="F2870" s="47">
        <v>29.826665999999999</v>
      </c>
      <c r="G2870" s="47">
        <v>29.98</v>
      </c>
      <c r="H2870" s="73">
        <v>26.006724999999999</v>
      </c>
      <c r="I2870" s="73">
        <v>2966100</v>
      </c>
    </row>
    <row r="2871" spans="1:9" x14ac:dyDescent="0.3">
      <c r="A2871" s="72" t="str">
        <f t="shared" si="97"/>
        <v>2004</v>
      </c>
      <c r="B2871" s="72" t="str">
        <f t="shared" si="98"/>
        <v>Feb</v>
      </c>
      <c r="C2871" s="74">
        <v>38023</v>
      </c>
      <c r="D2871" s="47">
        <v>30.066668</v>
      </c>
      <c r="E2871" s="47">
        <v>30.106667000000002</v>
      </c>
      <c r="F2871" s="47">
        <v>29.700001</v>
      </c>
      <c r="G2871" s="47">
        <v>29.906666000000001</v>
      </c>
      <c r="H2871" s="73">
        <v>25.943110000000001</v>
      </c>
      <c r="I2871" s="73">
        <v>773100</v>
      </c>
    </row>
    <row r="2872" spans="1:9" x14ac:dyDescent="0.3">
      <c r="A2872" s="72" t="str">
        <f t="shared" si="97"/>
        <v>2004</v>
      </c>
      <c r="B2872" s="72" t="str">
        <f t="shared" si="98"/>
        <v>Feb</v>
      </c>
      <c r="C2872" s="74">
        <v>38026</v>
      </c>
      <c r="D2872" s="47">
        <v>30.059999000000001</v>
      </c>
      <c r="E2872" s="47">
        <v>30.133333</v>
      </c>
      <c r="F2872" s="47">
        <v>29.226666999999999</v>
      </c>
      <c r="G2872" s="47">
        <v>29.879999000000002</v>
      </c>
      <c r="H2872" s="73">
        <v>25.919975000000001</v>
      </c>
      <c r="I2872" s="73">
        <v>969600</v>
      </c>
    </row>
    <row r="2873" spans="1:9" x14ac:dyDescent="0.3">
      <c r="A2873" s="72" t="str">
        <f t="shared" si="97"/>
        <v>2004</v>
      </c>
      <c r="B2873" s="72" t="str">
        <f t="shared" si="98"/>
        <v>Feb</v>
      </c>
      <c r="C2873" s="74">
        <v>38027</v>
      </c>
      <c r="D2873" s="47">
        <v>29.860001</v>
      </c>
      <c r="E2873" s="47">
        <v>29.906666000000001</v>
      </c>
      <c r="F2873" s="47">
        <v>29.440000999999999</v>
      </c>
      <c r="G2873" s="47">
        <v>29.666665999999999</v>
      </c>
      <c r="H2873" s="73">
        <v>25.734915000000001</v>
      </c>
      <c r="I2873" s="73">
        <v>573000</v>
      </c>
    </row>
    <row r="2874" spans="1:9" x14ac:dyDescent="0.3">
      <c r="A2874" s="72" t="str">
        <f t="shared" si="97"/>
        <v>2004</v>
      </c>
      <c r="B2874" s="72" t="str">
        <f t="shared" si="98"/>
        <v>Feb</v>
      </c>
      <c r="C2874" s="74">
        <v>38028</v>
      </c>
      <c r="D2874" s="47">
        <v>29.686665999999999</v>
      </c>
      <c r="E2874" s="47">
        <v>30.013334</v>
      </c>
      <c r="F2874" s="47">
        <v>29.42</v>
      </c>
      <c r="G2874" s="47">
        <v>29.953333000000001</v>
      </c>
      <c r="H2874" s="73">
        <v>25.983588999999998</v>
      </c>
      <c r="I2874" s="73">
        <v>651900</v>
      </c>
    </row>
    <row r="2875" spans="1:9" x14ac:dyDescent="0.3">
      <c r="A2875" s="72" t="str">
        <f t="shared" si="97"/>
        <v>2004</v>
      </c>
      <c r="B2875" s="72" t="str">
        <f t="shared" si="98"/>
        <v>Feb</v>
      </c>
      <c r="C2875" s="74">
        <v>38029</v>
      </c>
      <c r="D2875" s="47">
        <v>29.966667000000001</v>
      </c>
      <c r="E2875" s="47">
        <v>30.42</v>
      </c>
      <c r="F2875" s="47">
        <v>29.780000999999999</v>
      </c>
      <c r="G2875" s="47">
        <v>30.066668</v>
      </c>
      <c r="H2875" s="73">
        <v>26.081903000000001</v>
      </c>
      <c r="I2875" s="73">
        <v>857200</v>
      </c>
    </row>
    <row r="2876" spans="1:9" x14ac:dyDescent="0.3">
      <c r="A2876" s="72" t="str">
        <f t="shared" si="97"/>
        <v>2004</v>
      </c>
      <c r="B2876" s="72" t="str">
        <f t="shared" si="98"/>
        <v>Feb</v>
      </c>
      <c r="C2876" s="74">
        <v>38030</v>
      </c>
      <c r="D2876" s="47">
        <v>30.093333999999999</v>
      </c>
      <c r="E2876" s="47">
        <v>30.293333000000001</v>
      </c>
      <c r="F2876" s="47">
        <v>29.9</v>
      </c>
      <c r="G2876" s="47">
        <v>30.086666000000001</v>
      </c>
      <c r="H2876" s="73">
        <v>26.099257000000001</v>
      </c>
      <c r="I2876" s="73">
        <v>444000</v>
      </c>
    </row>
    <row r="2877" spans="1:9" x14ac:dyDescent="0.3">
      <c r="A2877" s="72" t="str">
        <f t="shared" si="97"/>
        <v>2004</v>
      </c>
      <c r="B2877" s="72" t="str">
        <f t="shared" si="98"/>
        <v>Feb</v>
      </c>
      <c r="C2877" s="74">
        <v>38034</v>
      </c>
      <c r="D2877" s="47">
        <v>30.266666000000001</v>
      </c>
      <c r="E2877" s="47">
        <v>30.766666000000001</v>
      </c>
      <c r="F2877" s="47">
        <v>30.18</v>
      </c>
      <c r="G2877" s="47">
        <v>30.620000999999998</v>
      </c>
      <c r="H2877" s="73">
        <v>26.561903000000001</v>
      </c>
      <c r="I2877" s="73">
        <v>498300</v>
      </c>
    </row>
    <row r="2878" spans="1:9" x14ac:dyDescent="0.3">
      <c r="A2878" s="72" t="str">
        <f t="shared" si="97"/>
        <v>2004</v>
      </c>
      <c r="B2878" s="72" t="str">
        <f t="shared" si="98"/>
        <v>Feb</v>
      </c>
      <c r="C2878" s="74">
        <v>38035</v>
      </c>
      <c r="D2878" s="47">
        <v>30.66</v>
      </c>
      <c r="E2878" s="47">
        <v>30.913333999999999</v>
      </c>
      <c r="F2878" s="47">
        <v>30.48</v>
      </c>
      <c r="G2878" s="47">
        <v>30.566668</v>
      </c>
      <c r="H2878" s="73">
        <v>26.515640000000001</v>
      </c>
      <c r="I2878" s="73">
        <v>426600</v>
      </c>
    </row>
    <row r="2879" spans="1:9" x14ac:dyDescent="0.3">
      <c r="A2879" s="72" t="str">
        <f t="shared" si="97"/>
        <v>2004</v>
      </c>
      <c r="B2879" s="72" t="str">
        <f t="shared" si="98"/>
        <v>Feb</v>
      </c>
      <c r="C2879" s="74">
        <v>38036</v>
      </c>
      <c r="D2879" s="47">
        <v>30.586666000000001</v>
      </c>
      <c r="E2879" s="47">
        <v>30.866667</v>
      </c>
      <c r="F2879" s="47">
        <v>30.200001</v>
      </c>
      <c r="G2879" s="47">
        <v>30.213332999999999</v>
      </c>
      <c r="H2879" s="73">
        <v>26.209135</v>
      </c>
      <c r="I2879" s="73">
        <v>467200</v>
      </c>
    </row>
    <row r="2880" spans="1:9" x14ac:dyDescent="0.3">
      <c r="A2880" s="72" t="str">
        <f t="shared" si="97"/>
        <v>2004</v>
      </c>
      <c r="B2880" s="72" t="str">
        <f t="shared" si="98"/>
        <v>Feb</v>
      </c>
      <c r="C2880" s="74">
        <v>38037</v>
      </c>
      <c r="D2880" s="47">
        <v>30.006665999999999</v>
      </c>
      <c r="E2880" s="47">
        <v>30.4</v>
      </c>
      <c r="F2880" s="47">
        <v>30.006665999999999</v>
      </c>
      <c r="G2880" s="47">
        <v>30.233333999999999</v>
      </c>
      <c r="H2880" s="73">
        <v>26.226483999999999</v>
      </c>
      <c r="I2880" s="73">
        <v>543600</v>
      </c>
    </row>
    <row r="2881" spans="1:9" x14ac:dyDescent="0.3">
      <c r="A2881" s="72" t="str">
        <f t="shared" si="97"/>
        <v>2004</v>
      </c>
      <c r="B2881" s="72" t="str">
        <f t="shared" si="98"/>
        <v>Feb</v>
      </c>
      <c r="C2881" s="74">
        <v>38040</v>
      </c>
      <c r="D2881" s="47">
        <v>30.333334000000001</v>
      </c>
      <c r="E2881" s="47">
        <v>30.373332999999999</v>
      </c>
      <c r="F2881" s="47">
        <v>29.653334000000001</v>
      </c>
      <c r="G2881" s="47">
        <v>29.753333999999999</v>
      </c>
      <c r="H2881" s="73">
        <v>25.810095</v>
      </c>
      <c r="I2881" s="73">
        <v>598600</v>
      </c>
    </row>
    <row r="2882" spans="1:9" x14ac:dyDescent="0.3">
      <c r="A2882" s="72" t="str">
        <f t="shared" si="97"/>
        <v>2004</v>
      </c>
      <c r="B2882" s="72" t="str">
        <f t="shared" si="98"/>
        <v>Feb</v>
      </c>
      <c r="C2882" s="74">
        <v>38041</v>
      </c>
      <c r="D2882" s="47">
        <v>29.753333999999999</v>
      </c>
      <c r="E2882" s="47">
        <v>30.333334000000001</v>
      </c>
      <c r="F2882" s="47">
        <v>29.620000999999998</v>
      </c>
      <c r="G2882" s="47">
        <v>30.066668</v>
      </c>
      <c r="H2882" s="73">
        <v>26.081903000000001</v>
      </c>
      <c r="I2882" s="73">
        <v>698800</v>
      </c>
    </row>
    <row r="2883" spans="1:9" x14ac:dyDescent="0.3">
      <c r="A2883" s="72" t="str">
        <f t="shared" ref="A2883:A2946" si="99">TEXT(C2883,"YYYY")</f>
        <v>2004</v>
      </c>
      <c r="B2883" s="72" t="str">
        <f t="shared" ref="B2883:B2946" si="100">TEXT(C2883,"MMM")</f>
        <v>Feb</v>
      </c>
      <c r="C2883" s="74">
        <v>38042</v>
      </c>
      <c r="D2883" s="47">
        <v>30.046666999999999</v>
      </c>
      <c r="E2883" s="47">
        <v>30.353332999999999</v>
      </c>
      <c r="F2883" s="47">
        <v>29.940000999999999</v>
      </c>
      <c r="G2883" s="47">
        <v>30.306667000000001</v>
      </c>
      <c r="H2883" s="73">
        <v>26.290099999999999</v>
      </c>
      <c r="I2883" s="73">
        <v>398100</v>
      </c>
    </row>
    <row r="2884" spans="1:9" x14ac:dyDescent="0.3">
      <c r="A2884" s="72" t="str">
        <f t="shared" si="99"/>
        <v>2004</v>
      </c>
      <c r="B2884" s="72" t="str">
        <f t="shared" si="100"/>
        <v>Feb</v>
      </c>
      <c r="C2884" s="74">
        <v>38043</v>
      </c>
      <c r="D2884" s="47">
        <v>30.34</v>
      </c>
      <c r="E2884" s="47">
        <v>30.98</v>
      </c>
      <c r="F2884" s="47">
        <v>30.226666999999999</v>
      </c>
      <c r="G2884" s="47">
        <v>30.793333000000001</v>
      </c>
      <c r="H2884" s="73">
        <v>26.712267000000001</v>
      </c>
      <c r="I2884" s="73">
        <v>997000</v>
      </c>
    </row>
    <row r="2885" spans="1:9" x14ac:dyDescent="0.3">
      <c r="A2885" s="72" t="str">
        <f t="shared" si="99"/>
        <v>2004</v>
      </c>
      <c r="B2885" s="72" t="str">
        <f t="shared" si="100"/>
        <v>Feb</v>
      </c>
      <c r="C2885" s="74">
        <v>38044</v>
      </c>
      <c r="D2885" s="47">
        <v>31.066668</v>
      </c>
      <c r="E2885" s="47">
        <v>31.82</v>
      </c>
      <c r="F2885" s="47">
        <v>30.973333</v>
      </c>
      <c r="G2885" s="47">
        <v>31.486666</v>
      </c>
      <c r="H2885" s="73">
        <v>27.313713</v>
      </c>
      <c r="I2885" s="73">
        <v>964300</v>
      </c>
    </row>
    <row r="2886" spans="1:9" x14ac:dyDescent="0.3">
      <c r="A2886" s="72" t="str">
        <f t="shared" si="99"/>
        <v>2004</v>
      </c>
      <c r="B2886" s="72" t="str">
        <f t="shared" si="100"/>
        <v>Mar</v>
      </c>
      <c r="C2886" s="74">
        <v>38047</v>
      </c>
      <c r="D2886" s="47">
        <v>31.5</v>
      </c>
      <c r="E2886" s="47">
        <v>32.473331000000002</v>
      </c>
      <c r="F2886" s="47">
        <v>31.42</v>
      </c>
      <c r="G2886" s="47">
        <v>32.273335000000003</v>
      </c>
      <c r="H2886" s="73">
        <v>27.996119</v>
      </c>
      <c r="I2886" s="73">
        <v>1266300</v>
      </c>
    </row>
    <row r="2887" spans="1:9" x14ac:dyDescent="0.3">
      <c r="A2887" s="72" t="str">
        <f t="shared" si="99"/>
        <v>2004</v>
      </c>
      <c r="B2887" s="72" t="str">
        <f t="shared" si="100"/>
        <v>Mar</v>
      </c>
      <c r="C2887" s="74">
        <v>38048</v>
      </c>
      <c r="D2887" s="47">
        <v>32.273335000000003</v>
      </c>
      <c r="E2887" s="47">
        <v>32.493332000000002</v>
      </c>
      <c r="F2887" s="47">
        <v>32.080002</v>
      </c>
      <c r="G2887" s="47">
        <v>32.240001999999997</v>
      </c>
      <c r="H2887" s="73">
        <v>27.967200999999999</v>
      </c>
      <c r="I2887" s="73">
        <v>712300</v>
      </c>
    </row>
    <row r="2888" spans="1:9" x14ac:dyDescent="0.3">
      <c r="A2888" s="72" t="str">
        <f t="shared" si="99"/>
        <v>2004</v>
      </c>
      <c r="B2888" s="72" t="str">
        <f t="shared" si="100"/>
        <v>Mar</v>
      </c>
      <c r="C2888" s="74">
        <v>38049</v>
      </c>
      <c r="D2888" s="47">
        <v>32.419998</v>
      </c>
      <c r="E2888" s="47">
        <v>32.553333000000002</v>
      </c>
      <c r="F2888" s="47">
        <v>31.833334000000001</v>
      </c>
      <c r="G2888" s="47">
        <v>32.186667999999997</v>
      </c>
      <c r="H2888" s="73">
        <v>27.920936999999999</v>
      </c>
      <c r="I2888" s="73">
        <v>753300</v>
      </c>
    </row>
    <row r="2889" spans="1:9" x14ac:dyDescent="0.3">
      <c r="A2889" s="72" t="str">
        <f t="shared" si="99"/>
        <v>2004</v>
      </c>
      <c r="B2889" s="72" t="str">
        <f t="shared" si="100"/>
        <v>Mar</v>
      </c>
      <c r="C2889" s="74">
        <v>38050</v>
      </c>
      <c r="D2889" s="47">
        <v>32.353332999999999</v>
      </c>
      <c r="E2889" s="47">
        <v>32.720001000000003</v>
      </c>
      <c r="F2889" s="47">
        <v>32.340000000000003</v>
      </c>
      <c r="G2889" s="47">
        <v>32.599997999999999</v>
      </c>
      <c r="H2889" s="73">
        <v>28.279484</v>
      </c>
      <c r="I2889" s="73">
        <v>401500</v>
      </c>
    </row>
    <row r="2890" spans="1:9" x14ac:dyDescent="0.3">
      <c r="A2890" s="72" t="str">
        <f t="shared" si="99"/>
        <v>2004</v>
      </c>
      <c r="B2890" s="72" t="str">
        <f t="shared" si="100"/>
        <v>Mar</v>
      </c>
      <c r="C2890" s="74">
        <v>38051</v>
      </c>
      <c r="D2890" s="47">
        <v>32.340000000000003</v>
      </c>
      <c r="E2890" s="47">
        <v>32.746665999999998</v>
      </c>
      <c r="F2890" s="47">
        <v>32.186667999999997</v>
      </c>
      <c r="G2890" s="47">
        <v>32.5</v>
      </c>
      <c r="H2890" s="73">
        <v>28.192747000000001</v>
      </c>
      <c r="I2890" s="73">
        <v>586500</v>
      </c>
    </row>
    <row r="2891" spans="1:9" x14ac:dyDescent="0.3">
      <c r="A2891" s="72" t="str">
        <f t="shared" si="99"/>
        <v>2004</v>
      </c>
      <c r="B2891" s="72" t="str">
        <f t="shared" si="100"/>
        <v>Mar</v>
      </c>
      <c r="C2891" s="74">
        <v>38054</v>
      </c>
      <c r="D2891" s="47">
        <v>32.5</v>
      </c>
      <c r="E2891" s="47">
        <v>32.733333999999999</v>
      </c>
      <c r="F2891" s="47">
        <v>32.466667000000001</v>
      </c>
      <c r="G2891" s="47">
        <v>32.566665999999998</v>
      </c>
      <c r="H2891" s="73">
        <v>28.250574</v>
      </c>
      <c r="I2891" s="73">
        <v>451300</v>
      </c>
    </row>
    <row r="2892" spans="1:9" x14ac:dyDescent="0.3">
      <c r="A2892" s="72" t="str">
        <f t="shared" si="99"/>
        <v>2004</v>
      </c>
      <c r="B2892" s="72" t="str">
        <f t="shared" si="100"/>
        <v>Mar</v>
      </c>
      <c r="C2892" s="74">
        <v>38055</v>
      </c>
      <c r="D2892" s="47">
        <v>32.566665999999998</v>
      </c>
      <c r="E2892" s="47">
        <v>32.626666999999998</v>
      </c>
      <c r="F2892" s="47">
        <v>32.206665000000001</v>
      </c>
      <c r="G2892" s="47">
        <v>32.393332999999998</v>
      </c>
      <c r="H2892" s="73">
        <v>28.100214000000001</v>
      </c>
      <c r="I2892" s="73">
        <v>594900</v>
      </c>
    </row>
    <row r="2893" spans="1:9" x14ac:dyDescent="0.3">
      <c r="A2893" s="72" t="str">
        <f t="shared" si="99"/>
        <v>2004</v>
      </c>
      <c r="B2893" s="72" t="str">
        <f t="shared" si="100"/>
        <v>Mar</v>
      </c>
      <c r="C2893" s="74">
        <v>38056</v>
      </c>
      <c r="D2893" s="47">
        <v>32.373333000000002</v>
      </c>
      <c r="E2893" s="47">
        <v>32.400002000000001</v>
      </c>
      <c r="F2893" s="47">
        <v>31.799999</v>
      </c>
      <c r="G2893" s="47">
        <v>31.82</v>
      </c>
      <c r="H2893" s="73">
        <v>27.602865000000001</v>
      </c>
      <c r="I2893" s="73">
        <v>710500</v>
      </c>
    </row>
    <row r="2894" spans="1:9" x14ac:dyDescent="0.3">
      <c r="A2894" s="72" t="str">
        <f t="shared" si="99"/>
        <v>2004</v>
      </c>
      <c r="B2894" s="72" t="str">
        <f t="shared" si="100"/>
        <v>Mar</v>
      </c>
      <c r="C2894" s="74">
        <v>38057</v>
      </c>
      <c r="D2894" s="47">
        <v>31.706666999999999</v>
      </c>
      <c r="E2894" s="47">
        <v>32.133335000000002</v>
      </c>
      <c r="F2894" s="47">
        <v>31.126667000000001</v>
      </c>
      <c r="G2894" s="47">
        <v>31.186665999999999</v>
      </c>
      <c r="H2894" s="73">
        <v>27.053473</v>
      </c>
      <c r="I2894" s="73">
        <v>843000</v>
      </c>
    </row>
    <row r="2895" spans="1:9" x14ac:dyDescent="0.3">
      <c r="A2895" s="72" t="str">
        <f t="shared" si="99"/>
        <v>2004</v>
      </c>
      <c r="B2895" s="72" t="str">
        <f t="shared" si="100"/>
        <v>Mar</v>
      </c>
      <c r="C2895" s="74">
        <v>38058</v>
      </c>
      <c r="D2895" s="47">
        <v>31.326665999999999</v>
      </c>
      <c r="E2895" s="47">
        <v>31.933332</v>
      </c>
      <c r="F2895" s="47">
        <v>31.326665999999999</v>
      </c>
      <c r="G2895" s="47">
        <v>31.933332</v>
      </c>
      <c r="H2895" s="73">
        <v>27.701183</v>
      </c>
      <c r="I2895" s="73">
        <v>767100</v>
      </c>
    </row>
    <row r="2896" spans="1:9" x14ac:dyDescent="0.3">
      <c r="A2896" s="72" t="str">
        <f t="shared" si="99"/>
        <v>2004</v>
      </c>
      <c r="B2896" s="72" t="str">
        <f t="shared" si="100"/>
        <v>Mar</v>
      </c>
      <c r="C2896" s="74">
        <v>38061</v>
      </c>
      <c r="D2896" s="47">
        <v>31.926666000000001</v>
      </c>
      <c r="E2896" s="47">
        <v>32.093333999999999</v>
      </c>
      <c r="F2896" s="47">
        <v>31.433332</v>
      </c>
      <c r="G2896" s="47">
        <v>31.540001</v>
      </c>
      <c r="H2896" s="73">
        <v>27.359976</v>
      </c>
      <c r="I2896" s="73">
        <v>577200</v>
      </c>
    </row>
    <row r="2897" spans="1:9" x14ac:dyDescent="0.3">
      <c r="A2897" s="72" t="str">
        <f t="shared" si="99"/>
        <v>2004</v>
      </c>
      <c r="B2897" s="72" t="str">
        <f t="shared" si="100"/>
        <v>Mar</v>
      </c>
      <c r="C2897" s="74">
        <v>38062</v>
      </c>
      <c r="D2897" s="47">
        <v>31.639999</v>
      </c>
      <c r="E2897" s="47">
        <v>31.926666000000001</v>
      </c>
      <c r="F2897" s="47">
        <v>31.206666999999999</v>
      </c>
      <c r="G2897" s="47">
        <v>31.266666000000001</v>
      </c>
      <c r="H2897" s="73">
        <v>27.122869000000001</v>
      </c>
      <c r="I2897" s="73">
        <v>609600</v>
      </c>
    </row>
    <row r="2898" spans="1:9" x14ac:dyDescent="0.3">
      <c r="A2898" s="72" t="str">
        <f t="shared" si="99"/>
        <v>2004</v>
      </c>
      <c r="B2898" s="72" t="str">
        <f t="shared" si="100"/>
        <v>Mar</v>
      </c>
      <c r="C2898" s="74">
        <v>38063</v>
      </c>
      <c r="D2898" s="47">
        <v>31.266666000000001</v>
      </c>
      <c r="E2898" s="47">
        <v>31.700001</v>
      </c>
      <c r="F2898" s="47">
        <v>31.266666000000001</v>
      </c>
      <c r="G2898" s="47">
        <v>31.353332999999999</v>
      </c>
      <c r="H2898" s="73">
        <v>27.198049999999999</v>
      </c>
      <c r="I2898" s="73">
        <v>499800</v>
      </c>
    </row>
    <row r="2899" spans="1:9" x14ac:dyDescent="0.3">
      <c r="A2899" s="72" t="str">
        <f t="shared" si="99"/>
        <v>2004</v>
      </c>
      <c r="B2899" s="72" t="str">
        <f t="shared" si="100"/>
        <v>Mar</v>
      </c>
      <c r="C2899" s="74">
        <v>38064</v>
      </c>
      <c r="D2899" s="47">
        <v>30.299999</v>
      </c>
      <c r="E2899" s="47">
        <v>30.68</v>
      </c>
      <c r="F2899" s="47">
        <v>30.026667</v>
      </c>
      <c r="G2899" s="47">
        <v>30.040001</v>
      </c>
      <c r="H2899" s="73">
        <v>26.058772999999999</v>
      </c>
      <c r="I2899" s="73">
        <v>3349000</v>
      </c>
    </row>
    <row r="2900" spans="1:9" x14ac:dyDescent="0.3">
      <c r="A2900" s="72" t="str">
        <f t="shared" si="99"/>
        <v>2004</v>
      </c>
      <c r="B2900" s="72" t="str">
        <f t="shared" si="100"/>
        <v>Mar</v>
      </c>
      <c r="C2900" s="74">
        <v>38065</v>
      </c>
      <c r="D2900" s="47">
        <v>30.16</v>
      </c>
      <c r="E2900" s="47">
        <v>30.393332999999998</v>
      </c>
      <c r="F2900" s="47">
        <v>29.639999</v>
      </c>
      <c r="G2900" s="47">
        <v>29.9</v>
      </c>
      <c r="H2900" s="73">
        <v>25.937325999999999</v>
      </c>
      <c r="I2900" s="73">
        <v>1149400</v>
      </c>
    </row>
    <row r="2901" spans="1:9" x14ac:dyDescent="0.3">
      <c r="A2901" s="72" t="str">
        <f t="shared" si="99"/>
        <v>2004</v>
      </c>
      <c r="B2901" s="72" t="str">
        <f t="shared" si="100"/>
        <v>Mar</v>
      </c>
      <c r="C2901" s="74">
        <v>38068</v>
      </c>
      <c r="D2901" s="47">
        <v>29.893332999999998</v>
      </c>
      <c r="E2901" s="47">
        <v>29.946667000000001</v>
      </c>
      <c r="F2901" s="47">
        <v>29</v>
      </c>
      <c r="G2901" s="47">
        <v>29.26</v>
      </c>
      <c r="H2901" s="73">
        <v>25.382151</v>
      </c>
      <c r="I2901" s="73">
        <v>1576300</v>
      </c>
    </row>
    <row r="2902" spans="1:9" x14ac:dyDescent="0.3">
      <c r="A2902" s="72" t="str">
        <f t="shared" si="99"/>
        <v>2004</v>
      </c>
      <c r="B2902" s="72" t="str">
        <f t="shared" si="100"/>
        <v>Mar</v>
      </c>
      <c r="C2902" s="74">
        <v>38069</v>
      </c>
      <c r="D2902" s="47">
        <v>29.226666999999999</v>
      </c>
      <c r="E2902" s="47">
        <v>29.733333999999999</v>
      </c>
      <c r="F2902" s="47">
        <v>29.086666000000001</v>
      </c>
      <c r="G2902" s="47">
        <v>29.653334000000001</v>
      </c>
      <c r="H2902" s="73">
        <v>25.723354</v>
      </c>
      <c r="I2902" s="73">
        <v>1041100</v>
      </c>
    </row>
    <row r="2903" spans="1:9" x14ac:dyDescent="0.3">
      <c r="A2903" s="72" t="str">
        <f t="shared" si="99"/>
        <v>2004</v>
      </c>
      <c r="B2903" s="72" t="str">
        <f t="shared" si="100"/>
        <v>Mar</v>
      </c>
      <c r="C2903" s="74">
        <v>38070</v>
      </c>
      <c r="D2903" s="47">
        <v>29.799999</v>
      </c>
      <c r="E2903" s="47">
        <v>30.106667000000002</v>
      </c>
      <c r="F2903" s="47">
        <v>29.433332</v>
      </c>
      <c r="G2903" s="47">
        <v>29.446667000000001</v>
      </c>
      <c r="H2903" s="73">
        <v>25.544070999999999</v>
      </c>
      <c r="I2903" s="73">
        <v>1023000</v>
      </c>
    </row>
    <row r="2904" spans="1:9" x14ac:dyDescent="0.3">
      <c r="A2904" s="72" t="str">
        <f t="shared" si="99"/>
        <v>2004</v>
      </c>
      <c r="B2904" s="72" t="str">
        <f t="shared" si="100"/>
        <v>Mar</v>
      </c>
      <c r="C2904" s="74">
        <v>38071</v>
      </c>
      <c r="D2904" s="47">
        <v>29.459999</v>
      </c>
      <c r="E2904" s="47">
        <v>30</v>
      </c>
      <c r="F2904" s="47">
        <v>29.4</v>
      </c>
      <c r="G2904" s="47">
        <v>29.953333000000001</v>
      </c>
      <c r="H2904" s="73">
        <v>25.983588999999998</v>
      </c>
      <c r="I2904" s="73">
        <v>613300</v>
      </c>
    </row>
    <row r="2905" spans="1:9" x14ac:dyDescent="0.3">
      <c r="A2905" s="72" t="str">
        <f t="shared" si="99"/>
        <v>2004</v>
      </c>
      <c r="B2905" s="72" t="str">
        <f t="shared" si="100"/>
        <v>Mar</v>
      </c>
      <c r="C2905" s="74">
        <v>38072</v>
      </c>
      <c r="D2905" s="47">
        <v>29.966667000000001</v>
      </c>
      <c r="E2905" s="47">
        <v>30.053332999999999</v>
      </c>
      <c r="F2905" s="47">
        <v>29.566668</v>
      </c>
      <c r="G2905" s="47">
        <v>29.639999</v>
      </c>
      <c r="H2905" s="73">
        <v>25.711781999999999</v>
      </c>
      <c r="I2905" s="73">
        <v>556900</v>
      </c>
    </row>
    <row r="2906" spans="1:9" x14ac:dyDescent="0.3">
      <c r="A2906" s="72" t="str">
        <f t="shared" si="99"/>
        <v>2004</v>
      </c>
      <c r="B2906" s="72" t="str">
        <f t="shared" si="100"/>
        <v>Mar</v>
      </c>
      <c r="C2906" s="74">
        <v>38075</v>
      </c>
      <c r="D2906" s="47">
        <v>29.66</v>
      </c>
      <c r="E2906" s="47">
        <v>30.626667000000001</v>
      </c>
      <c r="F2906" s="47">
        <v>29.566668</v>
      </c>
      <c r="G2906" s="47">
        <v>30.613333000000001</v>
      </c>
      <c r="H2906" s="73">
        <v>26.55612</v>
      </c>
      <c r="I2906" s="73">
        <v>1025100</v>
      </c>
    </row>
    <row r="2907" spans="1:9" x14ac:dyDescent="0.3">
      <c r="A2907" s="72" t="str">
        <f t="shared" si="99"/>
        <v>2004</v>
      </c>
      <c r="B2907" s="72" t="str">
        <f t="shared" si="100"/>
        <v>Mar</v>
      </c>
      <c r="C2907" s="74">
        <v>38076</v>
      </c>
      <c r="D2907" s="47">
        <v>30.6</v>
      </c>
      <c r="E2907" s="47">
        <v>31.346665999999999</v>
      </c>
      <c r="F2907" s="47">
        <v>30.526667</v>
      </c>
      <c r="G2907" s="47">
        <v>31.106667000000002</v>
      </c>
      <c r="H2907" s="73">
        <v>26.984074</v>
      </c>
      <c r="I2907" s="73">
        <v>785100</v>
      </c>
    </row>
    <row r="2908" spans="1:9" x14ac:dyDescent="0.3">
      <c r="A2908" s="72" t="str">
        <f t="shared" si="99"/>
        <v>2004</v>
      </c>
      <c r="B2908" s="72" t="str">
        <f t="shared" si="100"/>
        <v>Mar</v>
      </c>
      <c r="C2908" s="74">
        <v>38077</v>
      </c>
      <c r="D2908" s="47">
        <v>31.186665999999999</v>
      </c>
      <c r="E2908" s="47">
        <v>31.200001</v>
      </c>
      <c r="F2908" s="47">
        <v>30.473333</v>
      </c>
      <c r="G2908" s="47">
        <v>30.733333999999999</v>
      </c>
      <c r="H2908" s="73">
        <v>26.660216999999999</v>
      </c>
      <c r="I2908" s="73">
        <v>530200</v>
      </c>
    </row>
    <row r="2909" spans="1:9" x14ac:dyDescent="0.3">
      <c r="A2909" s="72" t="str">
        <f t="shared" si="99"/>
        <v>2004</v>
      </c>
      <c r="B2909" s="72" t="str">
        <f t="shared" si="100"/>
        <v>Apr</v>
      </c>
      <c r="C2909" s="74">
        <v>38078</v>
      </c>
      <c r="D2909" s="47">
        <v>30.886666999999999</v>
      </c>
      <c r="E2909" s="47">
        <v>31.086666000000001</v>
      </c>
      <c r="F2909" s="47">
        <v>30.426666000000001</v>
      </c>
      <c r="G2909" s="47">
        <v>30.613333000000001</v>
      </c>
      <c r="H2909" s="73">
        <v>26.55612</v>
      </c>
      <c r="I2909" s="73">
        <v>720900</v>
      </c>
    </row>
    <row r="2910" spans="1:9" x14ac:dyDescent="0.3">
      <c r="A2910" s="72" t="str">
        <f t="shared" si="99"/>
        <v>2004</v>
      </c>
      <c r="B2910" s="72" t="str">
        <f t="shared" si="100"/>
        <v>Apr</v>
      </c>
      <c r="C2910" s="74">
        <v>38079</v>
      </c>
      <c r="D2910" s="47">
        <v>30.866667</v>
      </c>
      <c r="E2910" s="47">
        <v>30.986666</v>
      </c>
      <c r="F2910" s="47">
        <v>30.573333999999999</v>
      </c>
      <c r="G2910" s="47">
        <v>30.626667000000001</v>
      </c>
      <c r="H2910" s="73">
        <v>26.567689999999999</v>
      </c>
      <c r="I2910" s="73">
        <v>600700</v>
      </c>
    </row>
    <row r="2911" spans="1:9" x14ac:dyDescent="0.3">
      <c r="A2911" s="72" t="str">
        <f t="shared" si="99"/>
        <v>2004</v>
      </c>
      <c r="B2911" s="72" t="str">
        <f t="shared" si="100"/>
        <v>Apr</v>
      </c>
      <c r="C2911" s="74">
        <v>38082</v>
      </c>
      <c r="D2911" s="47">
        <v>30.620000999999998</v>
      </c>
      <c r="E2911" s="47">
        <v>31.6</v>
      </c>
      <c r="F2911" s="47">
        <v>30.573333999999999</v>
      </c>
      <c r="G2911" s="47">
        <v>31.506665999999999</v>
      </c>
      <c r="H2911" s="73">
        <v>27.331064000000001</v>
      </c>
      <c r="I2911" s="73">
        <v>675900</v>
      </c>
    </row>
    <row r="2912" spans="1:9" x14ac:dyDescent="0.3">
      <c r="A2912" s="72" t="str">
        <f t="shared" si="99"/>
        <v>2004</v>
      </c>
      <c r="B2912" s="72" t="str">
        <f t="shared" si="100"/>
        <v>Apr</v>
      </c>
      <c r="C2912" s="74">
        <v>38083</v>
      </c>
      <c r="D2912" s="47">
        <v>31.48</v>
      </c>
      <c r="E2912" s="47">
        <v>31.946667000000001</v>
      </c>
      <c r="F2912" s="47">
        <v>31.433332</v>
      </c>
      <c r="G2912" s="47">
        <v>31.833334000000001</v>
      </c>
      <c r="H2912" s="73">
        <v>27.614439000000001</v>
      </c>
      <c r="I2912" s="73">
        <v>1004200</v>
      </c>
    </row>
    <row r="2913" spans="1:9" x14ac:dyDescent="0.3">
      <c r="A2913" s="72" t="str">
        <f t="shared" si="99"/>
        <v>2004</v>
      </c>
      <c r="B2913" s="72" t="str">
        <f t="shared" si="100"/>
        <v>Apr</v>
      </c>
      <c r="C2913" s="74">
        <v>38084</v>
      </c>
      <c r="D2913" s="47">
        <v>31.813334000000001</v>
      </c>
      <c r="E2913" s="47">
        <v>32.126666999999998</v>
      </c>
      <c r="F2913" s="47">
        <v>31.773333000000001</v>
      </c>
      <c r="G2913" s="47">
        <v>31.973333</v>
      </c>
      <c r="H2913" s="73">
        <v>27.735878</v>
      </c>
      <c r="I2913" s="73">
        <v>834300</v>
      </c>
    </row>
    <row r="2914" spans="1:9" x14ac:dyDescent="0.3">
      <c r="A2914" s="72" t="str">
        <f t="shared" si="99"/>
        <v>2004</v>
      </c>
      <c r="B2914" s="72" t="str">
        <f t="shared" si="100"/>
        <v>Apr</v>
      </c>
      <c r="C2914" s="74">
        <v>38085</v>
      </c>
      <c r="D2914" s="47">
        <v>32.093333999999999</v>
      </c>
      <c r="E2914" s="47">
        <v>32.253334000000002</v>
      </c>
      <c r="F2914" s="47">
        <v>31.286667000000001</v>
      </c>
      <c r="G2914" s="47">
        <v>31.440000999999999</v>
      </c>
      <c r="H2914" s="73">
        <v>27.273228</v>
      </c>
      <c r="I2914" s="73">
        <v>344800</v>
      </c>
    </row>
    <row r="2915" spans="1:9" x14ac:dyDescent="0.3">
      <c r="A2915" s="72" t="str">
        <f t="shared" si="99"/>
        <v>2004</v>
      </c>
      <c r="B2915" s="72" t="str">
        <f t="shared" si="100"/>
        <v>Apr</v>
      </c>
      <c r="C2915" s="74">
        <v>38089</v>
      </c>
      <c r="D2915" s="47">
        <v>31.4</v>
      </c>
      <c r="E2915" s="47">
        <v>31.879999000000002</v>
      </c>
      <c r="F2915" s="47">
        <v>31.4</v>
      </c>
      <c r="G2915" s="47">
        <v>31.753333999999999</v>
      </c>
      <c r="H2915" s="73">
        <v>27.545036</v>
      </c>
      <c r="I2915" s="73">
        <v>256000</v>
      </c>
    </row>
    <row r="2916" spans="1:9" x14ac:dyDescent="0.3">
      <c r="A2916" s="72" t="str">
        <f t="shared" si="99"/>
        <v>2004</v>
      </c>
      <c r="B2916" s="72" t="str">
        <f t="shared" si="100"/>
        <v>Apr</v>
      </c>
      <c r="C2916" s="74">
        <v>38090</v>
      </c>
      <c r="D2916" s="47">
        <v>31.853332999999999</v>
      </c>
      <c r="E2916" s="47">
        <v>31.866667</v>
      </c>
      <c r="F2916" s="47">
        <v>31</v>
      </c>
      <c r="G2916" s="47">
        <v>31.093333999999999</v>
      </c>
      <c r="H2916" s="73">
        <v>26.972504000000001</v>
      </c>
      <c r="I2916" s="73">
        <v>465400</v>
      </c>
    </row>
    <row r="2917" spans="1:9" x14ac:dyDescent="0.3">
      <c r="A2917" s="72" t="str">
        <f t="shared" si="99"/>
        <v>2004</v>
      </c>
      <c r="B2917" s="72" t="str">
        <f t="shared" si="100"/>
        <v>Apr</v>
      </c>
      <c r="C2917" s="74">
        <v>38091</v>
      </c>
      <c r="D2917" s="47">
        <v>30.746666000000001</v>
      </c>
      <c r="E2917" s="47">
        <v>30.846665999999999</v>
      </c>
      <c r="F2917" s="47">
        <v>30.42</v>
      </c>
      <c r="G2917" s="47">
        <v>30.793333000000001</v>
      </c>
      <c r="H2917" s="73">
        <v>26.712267000000001</v>
      </c>
      <c r="I2917" s="73">
        <v>785400</v>
      </c>
    </row>
    <row r="2918" spans="1:9" x14ac:dyDescent="0.3">
      <c r="A2918" s="72" t="str">
        <f t="shared" si="99"/>
        <v>2004</v>
      </c>
      <c r="B2918" s="72" t="str">
        <f t="shared" si="100"/>
        <v>Apr</v>
      </c>
      <c r="C2918" s="74">
        <v>38092</v>
      </c>
      <c r="D2918" s="47">
        <v>30.933332</v>
      </c>
      <c r="E2918" s="47">
        <v>30.986666</v>
      </c>
      <c r="F2918" s="47">
        <v>30.266666000000001</v>
      </c>
      <c r="G2918" s="47">
        <v>30.386666999999999</v>
      </c>
      <c r="H2918" s="73">
        <v>26.359493000000001</v>
      </c>
      <c r="I2918" s="73">
        <v>774100</v>
      </c>
    </row>
    <row r="2919" spans="1:9" x14ac:dyDescent="0.3">
      <c r="A2919" s="72" t="str">
        <f t="shared" si="99"/>
        <v>2004</v>
      </c>
      <c r="B2919" s="72" t="str">
        <f t="shared" si="100"/>
        <v>Apr</v>
      </c>
      <c r="C2919" s="74">
        <v>38093</v>
      </c>
      <c r="D2919" s="47">
        <v>30.540001</v>
      </c>
      <c r="E2919" s="47">
        <v>31.346665999999999</v>
      </c>
      <c r="F2919" s="47">
        <v>30.253333999999999</v>
      </c>
      <c r="G2919" s="47">
        <v>30.953333000000001</v>
      </c>
      <c r="H2919" s="73">
        <v>26.851063</v>
      </c>
      <c r="I2919" s="73">
        <v>403900</v>
      </c>
    </row>
    <row r="2920" spans="1:9" x14ac:dyDescent="0.3">
      <c r="A2920" s="72" t="str">
        <f t="shared" si="99"/>
        <v>2004</v>
      </c>
      <c r="B2920" s="72" t="str">
        <f t="shared" si="100"/>
        <v>Apr</v>
      </c>
      <c r="C2920" s="74">
        <v>38096</v>
      </c>
      <c r="D2920" s="47">
        <v>30.993334000000001</v>
      </c>
      <c r="E2920" s="47">
        <v>31.4</v>
      </c>
      <c r="F2920" s="47">
        <v>30.726666999999999</v>
      </c>
      <c r="G2920" s="47">
        <v>31.013334</v>
      </c>
      <c r="H2920" s="73">
        <v>26.903109000000001</v>
      </c>
      <c r="I2920" s="73">
        <v>435600</v>
      </c>
    </row>
    <row r="2921" spans="1:9" x14ac:dyDescent="0.3">
      <c r="A2921" s="72" t="str">
        <f t="shared" si="99"/>
        <v>2004</v>
      </c>
      <c r="B2921" s="72" t="str">
        <f t="shared" si="100"/>
        <v>Apr</v>
      </c>
      <c r="C2921" s="74">
        <v>38097</v>
      </c>
      <c r="D2921" s="47">
        <v>31</v>
      </c>
      <c r="E2921" s="47">
        <v>31.133333</v>
      </c>
      <c r="F2921" s="47">
        <v>29.780000999999999</v>
      </c>
      <c r="G2921" s="47">
        <v>29.953333000000001</v>
      </c>
      <c r="H2921" s="73">
        <v>25.983588999999998</v>
      </c>
      <c r="I2921" s="73">
        <v>731400</v>
      </c>
    </row>
    <row r="2922" spans="1:9" x14ac:dyDescent="0.3">
      <c r="A2922" s="72" t="str">
        <f t="shared" si="99"/>
        <v>2004</v>
      </c>
      <c r="B2922" s="72" t="str">
        <f t="shared" si="100"/>
        <v>Apr</v>
      </c>
      <c r="C2922" s="74">
        <v>38098</v>
      </c>
      <c r="D2922" s="47">
        <v>29.26</v>
      </c>
      <c r="E2922" s="47">
        <v>29.333334000000001</v>
      </c>
      <c r="F2922" s="47">
        <v>28.166665999999999</v>
      </c>
      <c r="G2922" s="47">
        <v>28.566668</v>
      </c>
      <c r="H2922" s="73">
        <v>24.780698999999998</v>
      </c>
      <c r="I2922" s="73">
        <v>3611200</v>
      </c>
    </row>
    <row r="2923" spans="1:9" x14ac:dyDescent="0.3">
      <c r="A2923" s="72" t="str">
        <f t="shared" si="99"/>
        <v>2004</v>
      </c>
      <c r="B2923" s="72" t="str">
        <f t="shared" si="100"/>
        <v>Apr</v>
      </c>
      <c r="C2923" s="74">
        <v>38099</v>
      </c>
      <c r="D2923" s="47">
        <v>28.66</v>
      </c>
      <c r="E2923" s="47">
        <v>29.413333999999999</v>
      </c>
      <c r="F2923" s="47">
        <v>28.606667000000002</v>
      </c>
      <c r="G2923" s="47">
        <v>29.186665999999999</v>
      </c>
      <c r="H2923" s="73">
        <v>25.318529000000002</v>
      </c>
      <c r="I2923" s="73">
        <v>1944600</v>
      </c>
    </row>
    <row r="2924" spans="1:9" x14ac:dyDescent="0.3">
      <c r="A2924" s="72" t="str">
        <f t="shared" si="99"/>
        <v>2004</v>
      </c>
      <c r="B2924" s="72" t="str">
        <f t="shared" si="100"/>
        <v>Apr</v>
      </c>
      <c r="C2924" s="74">
        <v>38100</v>
      </c>
      <c r="D2924" s="47">
        <v>29.219999000000001</v>
      </c>
      <c r="E2924" s="47">
        <v>29.286667000000001</v>
      </c>
      <c r="F2924" s="47">
        <v>28.853332999999999</v>
      </c>
      <c r="G2924" s="47">
        <v>28.973333</v>
      </c>
      <c r="H2924" s="73">
        <v>25.133471</v>
      </c>
      <c r="I2924" s="73">
        <v>762900</v>
      </c>
    </row>
    <row r="2925" spans="1:9" x14ac:dyDescent="0.3">
      <c r="A2925" s="72" t="str">
        <f t="shared" si="99"/>
        <v>2004</v>
      </c>
      <c r="B2925" s="72" t="str">
        <f t="shared" si="100"/>
        <v>Apr</v>
      </c>
      <c r="C2925" s="74">
        <v>38103</v>
      </c>
      <c r="D2925" s="47">
        <v>29.086666000000001</v>
      </c>
      <c r="E2925" s="47">
        <v>29.086666000000001</v>
      </c>
      <c r="F2925" s="47">
        <v>28.566668</v>
      </c>
      <c r="G2925" s="47">
        <v>28.713332999999999</v>
      </c>
      <c r="H2925" s="73">
        <v>24.907935999999999</v>
      </c>
      <c r="I2925" s="73">
        <v>1641100</v>
      </c>
    </row>
    <row r="2926" spans="1:9" x14ac:dyDescent="0.3">
      <c r="A2926" s="72" t="str">
        <f t="shared" si="99"/>
        <v>2004</v>
      </c>
      <c r="B2926" s="72" t="str">
        <f t="shared" si="100"/>
        <v>Apr</v>
      </c>
      <c r="C2926" s="74">
        <v>38104</v>
      </c>
      <c r="D2926" s="47">
        <v>28.76</v>
      </c>
      <c r="E2926" s="47">
        <v>28.973333</v>
      </c>
      <c r="F2926" s="47">
        <v>28.666665999999999</v>
      </c>
      <c r="G2926" s="47">
        <v>28.666665999999999</v>
      </c>
      <c r="H2926" s="73">
        <v>24.867446999999999</v>
      </c>
      <c r="I2926" s="73">
        <v>1000800</v>
      </c>
    </row>
    <row r="2927" spans="1:9" x14ac:dyDescent="0.3">
      <c r="A2927" s="72" t="str">
        <f t="shared" si="99"/>
        <v>2004</v>
      </c>
      <c r="B2927" s="72" t="str">
        <f t="shared" si="100"/>
        <v>Apr</v>
      </c>
      <c r="C2927" s="74">
        <v>38105</v>
      </c>
      <c r="D2927" s="47">
        <v>28.633333</v>
      </c>
      <c r="E2927" s="47">
        <v>28.846665999999999</v>
      </c>
      <c r="F2927" s="47">
        <v>28.426666000000001</v>
      </c>
      <c r="G2927" s="47">
        <v>28.58</v>
      </c>
      <c r="H2927" s="73">
        <v>24.792266999999999</v>
      </c>
      <c r="I2927" s="73">
        <v>1047600</v>
      </c>
    </row>
    <row r="2928" spans="1:9" x14ac:dyDescent="0.3">
      <c r="A2928" s="72" t="str">
        <f t="shared" si="99"/>
        <v>2004</v>
      </c>
      <c r="B2928" s="72" t="str">
        <f t="shared" si="100"/>
        <v>Apr</v>
      </c>
      <c r="C2928" s="74">
        <v>38106</v>
      </c>
      <c r="D2928" s="47">
        <v>28.493334000000001</v>
      </c>
      <c r="E2928" s="47">
        <v>28.719999000000001</v>
      </c>
      <c r="F2928" s="47">
        <v>28.346665999999999</v>
      </c>
      <c r="G2928" s="47">
        <v>28.386666999999999</v>
      </c>
      <c r="H2928" s="73">
        <v>24.624559000000001</v>
      </c>
      <c r="I2928" s="73">
        <v>760800</v>
      </c>
    </row>
    <row r="2929" spans="1:9" x14ac:dyDescent="0.3">
      <c r="A2929" s="72" t="str">
        <f t="shared" si="99"/>
        <v>2004</v>
      </c>
      <c r="B2929" s="72" t="str">
        <f t="shared" si="100"/>
        <v>Apr</v>
      </c>
      <c r="C2929" s="74">
        <v>38107</v>
      </c>
      <c r="D2929" s="47">
        <v>28.366667</v>
      </c>
      <c r="E2929" s="47">
        <v>28.553332999999999</v>
      </c>
      <c r="F2929" s="47">
        <v>28.040001</v>
      </c>
      <c r="G2929" s="47">
        <v>28.206666999999999</v>
      </c>
      <c r="H2929" s="73">
        <v>24.468409999999999</v>
      </c>
      <c r="I2929" s="73">
        <v>800500</v>
      </c>
    </row>
    <row r="2930" spans="1:9" x14ac:dyDescent="0.3">
      <c r="A2930" s="72" t="str">
        <f t="shared" si="99"/>
        <v>2004</v>
      </c>
      <c r="B2930" s="72" t="str">
        <f t="shared" si="100"/>
        <v>May</v>
      </c>
      <c r="C2930" s="74">
        <v>38110</v>
      </c>
      <c r="D2930" s="47">
        <v>28.326665999999999</v>
      </c>
      <c r="E2930" s="47">
        <v>28.773333000000001</v>
      </c>
      <c r="F2930" s="47">
        <v>28.153334000000001</v>
      </c>
      <c r="G2930" s="47">
        <v>28.52</v>
      </c>
      <c r="H2930" s="73">
        <v>24.740219</v>
      </c>
      <c r="I2930" s="73">
        <v>627100</v>
      </c>
    </row>
    <row r="2931" spans="1:9" x14ac:dyDescent="0.3">
      <c r="A2931" s="72" t="str">
        <f t="shared" si="99"/>
        <v>2004</v>
      </c>
      <c r="B2931" s="72" t="str">
        <f t="shared" si="100"/>
        <v>May</v>
      </c>
      <c r="C2931" s="74">
        <v>38111</v>
      </c>
      <c r="D2931" s="47">
        <v>28.686665999999999</v>
      </c>
      <c r="E2931" s="47">
        <v>28.733333999999999</v>
      </c>
      <c r="F2931" s="47">
        <v>28.293333000000001</v>
      </c>
      <c r="G2931" s="47">
        <v>28.513334</v>
      </c>
      <c r="H2931" s="73">
        <v>24.734435999999999</v>
      </c>
      <c r="I2931" s="73">
        <v>624300</v>
      </c>
    </row>
    <row r="2932" spans="1:9" x14ac:dyDescent="0.3">
      <c r="A2932" s="72" t="str">
        <f t="shared" si="99"/>
        <v>2004</v>
      </c>
      <c r="B2932" s="72" t="str">
        <f t="shared" si="100"/>
        <v>May</v>
      </c>
      <c r="C2932" s="74">
        <v>38112</v>
      </c>
      <c r="D2932" s="47">
        <v>28.513334</v>
      </c>
      <c r="E2932" s="47">
        <v>29.360001</v>
      </c>
      <c r="F2932" s="47">
        <v>28.506665999999999</v>
      </c>
      <c r="G2932" s="47">
        <v>29.24</v>
      </c>
      <c r="H2932" s="73">
        <v>25.364795999999998</v>
      </c>
      <c r="I2932" s="73">
        <v>767700</v>
      </c>
    </row>
    <row r="2933" spans="1:9" x14ac:dyDescent="0.3">
      <c r="A2933" s="72" t="str">
        <f t="shared" si="99"/>
        <v>2004</v>
      </c>
      <c r="B2933" s="72" t="str">
        <f t="shared" si="100"/>
        <v>May</v>
      </c>
      <c r="C2933" s="74">
        <v>38113</v>
      </c>
      <c r="D2933" s="47">
        <v>29.200001</v>
      </c>
      <c r="E2933" s="47">
        <v>29.226666999999999</v>
      </c>
      <c r="F2933" s="47">
        <v>28.559999000000001</v>
      </c>
      <c r="G2933" s="47">
        <v>28.966667000000001</v>
      </c>
      <c r="H2933" s="73">
        <v>25.127689</v>
      </c>
      <c r="I2933" s="73">
        <v>996000</v>
      </c>
    </row>
    <row r="2934" spans="1:9" x14ac:dyDescent="0.3">
      <c r="A2934" s="72" t="str">
        <f t="shared" si="99"/>
        <v>2004</v>
      </c>
      <c r="B2934" s="72" t="str">
        <f t="shared" si="100"/>
        <v>May</v>
      </c>
      <c r="C2934" s="74">
        <v>38114</v>
      </c>
      <c r="D2934" s="47">
        <v>28.713332999999999</v>
      </c>
      <c r="E2934" s="47">
        <v>28.84</v>
      </c>
      <c r="F2934" s="47">
        <v>27.780000999999999</v>
      </c>
      <c r="G2934" s="47">
        <v>27.873332999999999</v>
      </c>
      <c r="H2934" s="73">
        <v>24.179255000000001</v>
      </c>
      <c r="I2934" s="73">
        <v>1229200</v>
      </c>
    </row>
    <row r="2935" spans="1:9" x14ac:dyDescent="0.3">
      <c r="A2935" s="72" t="str">
        <f t="shared" si="99"/>
        <v>2004</v>
      </c>
      <c r="B2935" s="72" t="str">
        <f t="shared" si="100"/>
        <v>May</v>
      </c>
      <c r="C2935" s="74">
        <v>38117</v>
      </c>
      <c r="D2935" s="47">
        <v>27.879999000000002</v>
      </c>
      <c r="E2935" s="47">
        <v>28.293333000000001</v>
      </c>
      <c r="F2935" s="47">
        <v>27.233333999999999</v>
      </c>
      <c r="G2935" s="47">
        <v>28.133333</v>
      </c>
      <c r="H2935" s="73">
        <v>24.404799000000001</v>
      </c>
      <c r="I2935" s="73">
        <v>1363000</v>
      </c>
    </row>
    <row r="2936" spans="1:9" x14ac:dyDescent="0.3">
      <c r="A2936" s="72" t="str">
        <f t="shared" si="99"/>
        <v>2004</v>
      </c>
      <c r="B2936" s="72" t="str">
        <f t="shared" si="100"/>
        <v>May</v>
      </c>
      <c r="C2936" s="74">
        <v>38118</v>
      </c>
      <c r="D2936" s="47">
        <v>28.233333999999999</v>
      </c>
      <c r="E2936" s="47">
        <v>28.866667</v>
      </c>
      <c r="F2936" s="47">
        <v>27.866667</v>
      </c>
      <c r="G2936" s="47">
        <v>28.766666000000001</v>
      </c>
      <c r="H2936" s="73">
        <v>24.954198999999999</v>
      </c>
      <c r="I2936" s="73">
        <v>1106100</v>
      </c>
    </row>
    <row r="2937" spans="1:9" x14ac:dyDescent="0.3">
      <c r="A2937" s="72" t="str">
        <f t="shared" si="99"/>
        <v>2004</v>
      </c>
      <c r="B2937" s="72" t="str">
        <f t="shared" si="100"/>
        <v>May</v>
      </c>
      <c r="C2937" s="74">
        <v>38119</v>
      </c>
      <c r="D2937" s="47">
        <v>28.733333999999999</v>
      </c>
      <c r="E2937" s="47">
        <v>28.733333999999999</v>
      </c>
      <c r="F2937" s="47">
        <v>27.786667000000001</v>
      </c>
      <c r="G2937" s="47">
        <v>28.266666000000001</v>
      </c>
      <c r="H2937" s="73">
        <v>24.52046</v>
      </c>
      <c r="I2937" s="73">
        <v>1228900</v>
      </c>
    </row>
    <row r="2938" spans="1:9" x14ac:dyDescent="0.3">
      <c r="A2938" s="72" t="str">
        <f t="shared" si="99"/>
        <v>2004</v>
      </c>
      <c r="B2938" s="72" t="str">
        <f t="shared" si="100"/>
        <v>May</v>
      </c>
      <c r="C2938" s="74">
        <v>38120</v>
      </c>
      <c r="D2938" s="47">
        <v>27.82</v>
      </c>
      <c r="E2938" s="47">
        <v>27.833334000000001</v>
      </c>
      <c r="F2938" s="47">
        <v>26.526667</v>
      </c>
      <c r="G2938" s="47">
        <v>26.726666999999999</v>
      </c>
      <c r="H2938" s="73">
        <v>23.184553000000001</v>
      </c>
      <c r="I2938" s="73">
        <v>3267300</v>
      </c>
    </row>
    <row r="2939" spans="1:9" x14ac:dyDescent="0.3">
      <c r="A2939" s="72" t="str">
        <f t="shared" si="99"/>
        <v>2004</v>
      </c>
      <c r="B2939" s="72" t="str">
        <f t="shared" si="100"/>
        <v>May</v>
      </c>
      <c r="C2939" s="74">
        <v>38121</v>
      </c>
      <c r="D2939" s="47">
        <v>26.879999000000002</v>
      </c>
      <c r="E2939" s="47">
        <v>27.313334000000001</v>
      </c>
      <c r="F2939" s="47">
        <v>26.700001</v>
      </c>
      <c r="G2939" s="47">
        <v>26.866667</v>
      </c>
      <c r="H2939" s="73">
        <v>23.306001999999999</v>
      </c>
      <c r="I2939" s="73">
        <v>1442700</v>
      </c>
    </row>
    <row r="2940" spans="1:9" x14ac:dyDescent="0.3">
      <c r="A2940" s="72" t="str">
        <f t="shared" si="99"/>
        <v>2004</v>
      </c>
      <c r="B2940" s="72" t="str">
        <f t="shared" si="100"/>
        <v>May</v>
      </c>
      <c r="C2940" s="74">
        <v>38124</v>
      </c>
      <c r="D2940" s="47">
        <v>26.74</v>
      </c>
      <c r="E2940" s="47">
        <v>26.799999</v>
      </c>
      <c r="F2940" s="47">
        <v>26.093333999999999</v>
      </c>
      <c r="G2940" s="47">
        <v>26.413333999999999</v>
      </c>
      <c r="H2940" s="73">
        <v>22.912749999999999</v>
      </c>
      <c r="I2940" s="73">
        <v>996700</v>
      </c>
    </row>
    <row r="2941" spans="1:9" x14ac:dyDescent="0.3">
      <c r="A2941" s="72" t="str">
        <f t="shared" si="99"/>
        <v>2004</v>
      </c>
      <c r="B2941" s="72" t="str">
        <f t="shared" si="100"/>
        <v>May</v>
      </c>
      <c r="C2941" s="74">
        <v>38125</v>
      </c>
      <c r="D2941" s="47">
        <v>26.593333999999999</v>
      </c>
      <c r="E2941" s="47">
        <v>26.846665999999999</v>
      </c>
      <c r="F2941" s="47">
        <v>26.333334000000001</v>
      </c>
      <c r="G2941" s="47">
        <v>26.833334000000001</v>
      </c>
      <c r="H2941" s="73">
        <v>23.277083999999999</v>
      </c>
      <c r="I2941" s="73">
        <v>1035700</v>
      </c>
    </row>
    <row r="2942" spans="1:9" x14ac:dyDescent="0.3">
      <c r="A2942" s="72" t="str">
        <f t="shared" si="99"/>
        <v>2004</v>
      </c>
      <c r="B2942" s="72" t="str">
        <f t="shared" si="100"/>
        <v>May</v>
      </c>
      <c r="C2942" s="74">
        <v>38126</v>
      </c>
      <c r="D2942" s="47">
        <v>26.846665999999999</v>
      </c>
      <c r="E2942" s="47">
        <v>27.040001</v>
      </c>
      <c r="F2942" s="47">
        <v>26.333334000000001</v>
      </c>
      <c r="G2942" s="47">
        <v>26.373332999999999</v>
      </c>
      <c r="H2942" s="73">
        <v>22.878046000000001</v>
      </c>
      <c r="I2942" s="73">
        <v>852000</v>
      </c>
    </row>
    <row r="2943" spans="1:9" x14ac:dyDescent="0.3">
      <c r="A2943" s="72" t="str">
        <f t="shared" si="99"/>
        <v>2004</v>
      </c>
      <c r="B2943" s="72" t="str">
        <f t="shared" si="100"/>
        <v>May</v>
      </c>
      <c r="C2943" s="74">
        <v>38127</v>
      </c>
      <c r="D2943" s="47">
        <v>26.406666000000001</v>
      </c>
      <c r="E2943" s="47">
        <v>26.593333999999999</v>
      </c>
      <c r="F2943" s="47">
        <v>25.440000999999999</v>
      </c>
      <c r="G2943" s="47">
        <v>25.453333000000001</v>
      </c>
      <c r="H2943" s="73">
        <v>22.079979000000002</v>
      </c>
      <c r="I2943" s="73">
        <v>1523500</v>
      </c>
    </row>
    <row r="2944" spans="1:9" x14ac:dyDescent="0.3">
      <c r="A2944" s="72" t="str">
        <f t="shared" si="99"/>
        <v>2004</v>
      </c>
      <c r="B2944" s="72" t="str">
        <f t="shared" si="100"/>
        <v>May</v>
      </c>
      <c r="C2944" s="74">
        <v>38128</v>
      </c>
      <c r="D2944" s="47">
        <v>25.213332999999999</v>
      </c>
      <c r="E2944" s="47">
        <v>25.613333000000001</v>
      </c>
      <c r="F2944" s="47">
        <v>25.013334</v>
      </c>
      <c r="G2944" s="47">
        <v>25.52</v>
      </c>
      <c r="H2944" s="73">
        <v>22.137812</v>
      </c>
      <c r="I2944" s="73">
        <v>1559500</v>
      </c>
    </row>
    <row r="2945" spans="1:9" x14ac:dyDescent="0.3">
      <c r="A2945" s="72" t="str">
        <f t="shared" si="99"/>
        <v>2004</v>
      </c>
      <c r="B2945" s="72" t="str">
        <f t="shared" si="100"/>
        <v>May</v>
      </c>
      <c r="C2945" s="74">
        <v>38131</v>
      </c>
      <c r="D2945" s="47">
        <v>25.606667000000002</v>
      </c>
      <c r="E2945" s="47">
        <v>25.926666000000001</v>
      </c>
      <c r="F2945" s="47">
        <v>25.606667000000002</v>
      </c>
      <c r="G2945" s="47">
        <v>25.653334000000001</v>
      </c>
      <c r="H2945" s="73">
        <v>22.253482999999999</v>
      </c>
      <c r="I2945" s="73">
        <v>606900</v>
      </c>
    </row>
    <row r="2946" spans="1:9" x14ac:dyDescent="0.3">
      <c r="A2946" s="72" t="str">
        <f t="shared" si="99"/>
        <v>2004</v>
      </c>
      <c r="B2946" s="72" t="str">
        <f t="shared" si="100"/>
        <v>May</v>
      </c>
      <c r="C2946" s="74">
        <v>38132</v>
      </c>
      <c r="D2946" s="47">
        <v>25.686665999999999</v>
      </c>
      <c r="E2946" s="47">
        <v>25.853332999999999</v>
      </c>
      <c r="F2946" s="47">
        <v>25.186665999999999</v>
      </c>
      <c r="G2946" s="47">
        <v>25.846665999999999</v>
      </c>
      <c r="H2946" s="73">
        <v>22.421175000000002</v>
      </c>
      <c r="I2946" s="73">
        <v>1064500</v>
      </c>
    </row>
    <row r="2947" spans="1:9" x14ac:dyDescent="0.3">
      <c r="A2947" s="72" t="str">
        <f t="shared" ref="A2947:A3010" si="101">TEXT(C2947,"YYYY")</f>
        <v>2004</v>
      </c>
      <c r="B2947" s="72" t="str">
        <f t="shared" ref="B2947:B3010" si="102">TEXT(C2947,"MMM")</f>
        <v>May</v>
      </c>
      <c r="C2947" s="74">
        <v>38133</v>
      </c>
      <c r="D2947" s="47">
        <v>25.853332999999999</v>
      </c>
      <c r="E2947" s="47">
        <v>26.620000999999998</v>
      </c>
      <c r="F2947" s="47">
        <v>25.726666999999999</v>
      </c>
      <c r="G2947" s="47">
        <v>26.066668</v>
      </c>
      <c r="H2947" s="73">
        <v>22.612031999999999</v>
      </c>
      <c r="I2947" s="73">
        <v>918600</v>
      </c>
    </row>
    <row r="2948" spans="1:9" x14ac:dyDescent="0.3">
      <c r="A2948" s="72" t="str">
        <f t="shared" si="101"/>
        <v>2004</v>
      </c>
      <c r="B2948" s="72" t="str">
        <f t="shared" si="102"/>
        <v>May</v>
      </c>
      <c r="C2948" s="74">
        <v>38134</v>
      </c>
      <c r="D2948" s="47">
        <v>26.226666999999999</v>
      </c>
      <c r="E2948" s="47">
        <v>26.32</v>
      </c>
      <c r="F2948" s="47">
        <v>25.6</v>
      </c>
      <c r="G2948" s="47">
        <v>25.780000999999999</v>
      </c>
      <c r="H2948" s="73">
        <v>22.363356</v>
      </c>
      <c r="I2948" s="73">
        <v>1096300</v>
      </c>
    </row>
    <row r="2949" spans="1:9" x14ac:dyDescent="0.3">
      <c r="A2949" s="72" t="str">
        <f t="shared" si="101"/>
        <v>2004</v>
      </c>
      <c r="B2949" s="72" t="str">
        <f t="shared" si="102"/>
        <v>May</v>
      </c>
      <c r="C2949" s="74">
        <v>38135</v>
      </c>
      <c r="D2949" s="47">
        <v>25.833334000000001</v>
      </c>
      <c r="E2949" s="47">
        <v>26.306667000000001</v>
      </c>
      <c r="F2949" s="47">
        <v>25.726666999999999</v>
      </c>
      <c r="G2949" s="47">
        <v>26.013334</v>
      </c>
      <c r="H2949" s="73">
        <v>22.565767000000001</v>
      </c>
      <c r="I2949" s="73">
        <v>1266700</v>
      </c>
    </row>
    <row r="2950" spans="1:9" x14ac:dyDescent="0.3">
      <c r="A2950" s="72" t="str">
        <f t="shared" si="101"/>
        <v>2004</v>
      </c>
      <c r="B2950" s="72" t="str">
        <f t="shared" si="102"/>
        <v>Jun</v>
      </c>
      <c r="C2950" s="74">
        <v>38139</v>
      </c>
      <c r="D2950" s="47">
        <v>25.799999</v>
      </c>
      <c r="E2950" s="47">
        <v>26.386666999999999</v>
      </c>
      <c r="F2950" s="47">
        <v>25.766666000000001</v>
      </c>
      <c r="G2950" s="47">
        <v>26.173334000000001</v>
      </c>
      <c r="H2950" s="73">
        <v>22.704557000000001</v>
      </c>
      <c r="I2950" s="73">
        <v>813900</v>
      </c>
    </row>
    <row r="2951" spans="1:9" x14ac:dyDescent="0.3">
      <c r="A2951" s="72" t="str">
        <f t="shared" si="101"/>
        <v>2004</v>
      </c>
      <c r="B2951" s="72" t="str">
        <f t="shared" si="102"/>
        <v>Jun</v>
      </c>
      <c r="C2951" s="74">
        <v>38140</v>
      </c>
      <c r="D2951" s="47">
        <v>26.333334000000001</v>
      </c>
      <c r="E2951" s="47">
        <v>26.379999000000002</v>
      </c>
      <c r="F2951" s="47">
        <v>25.826665999999999</v>
      </c>
      <c r="G2951" s="47">
        <v>25.84</v>
      </c>
      <c r="H2951" s="73">
        <v>22.415403000000001</v>
      </c>
      <c r="I2951" s="73">
        <v>551800</v>
      </c>
    </row>
    <row r="2952" spans="1:9" x14ac:dyDescent="0.3">
      <c r="A2952" s="72" t="str">
        <f t="shared" si="101"/>
        <v>2004</v>
      </c>
      <c r="B2952" s="72" t="str">
        <f t="shared" si="102"/>
        <v>Jun</v>
      </c>
      <c r="C2952" s="74">
        <v>38141</v>
      </c>
      <c r="D2952" s="47">
        <v>25.566668</v>
      </c>
      <c r="E2952" s="47">
        <v>26.726666999999999</v>
      </c>
      <c r="F2952" s="47">
        <v>25.5</v>
      </c>
      <c r="G2952" s="47">
        <v>26.546666999999999</v>
      </c>
      <c r="H2952" s="73">
        <v>23.028417999999999</v>
      </c>
      <c r="I2952" s="73">
        <v>1869000</v>
      </c>
    </row>
    <row r="2953" spans="1:9" x14ac:dyDescent="0.3">
      <c r="A2953" s="72" t="str">
        <f t="shared" si="101"/>
        <v>2004</v>
      </c>
      <c r="B2953" s="72" t="str">
        <f t="shared" si="102"/>
        <v>Jun</v>
      </c>
      <c r="C2953" s="74">
        <v>38142</v>
      </c>
      <c r="D2953" s="47">
        <v>26.633333</v>
      </c>
      <c r="E2953" s="47">
        <v>26.793333000000001</v>
      </c>
      <c r="F2953" s="47">
        <v>26.200001</v>
      </c>
      <c r="G2953" s="47">
        <v>26.306667000000001</v>
      </c>
      <c r="H2953" s="73">
        <v>22.820217</v>
      </c>
      <c r="I2953" s="73">
        <v>841000</v>
      </c>
    </row>
    <row r="2954" spans="1:9" x14ac:dyDescent="0.3">
      <c r="A2954" s="72" t="str">
        <f t="shared" si="101"/>
        <v>2004</v>
      </c>
      <c r="B2954" s="72" t="str">
        <f t="shared" si="102"/>
        <v>Jun</v>
      </c>
      <c r="C2954" s="74">
        <v>38145</v>
      </c>
      <c r="D2954" s="47">
        <v>26.52</v>
      </c>
      <c r="E2954" s="47">
        <v>27.106667000000002</v>
      </c>
      <c r="F2954" s="47">
        <v>26.393332999999998</v>
      </c>
      <c r="G2954" s="47">
        <v>27.106667000000002</v>
      </c>
      <c r="H2954" s="73">
        <v>23.514194</v>
      </c>
      <c r="I2954" s="73">
        <v>804700</v>
      </c>
    </row>
    <row r="2955" spans="1:9" x14ac:dyDescent="0.3">
      <c r="A2955" s="72" t="str">
        <f t="shared" si="101"/>
        <v>2004</v>
      </c>
      <c r="B2955" s="72" t="str">
        <f t="shared" si="102"/>
        <v>Jun</v>
      </c>
      <c r="C2955" s="74">
        <v>38146</v>
      </c>
      <c r="D2955" s="47">
        <v>27</v>
      </c>
      <c r="E2955" s="47">
        <v>27.433332</v>
      </c>
      <c r="F2955" s="47">
        <v>26.9</v>
      </c>
      <c r="G2955" s="47">
        <v>27.02</v>
      </c>
      <c r="H2955" s="73">
        <v>23.439015999999999</v>
      </c>
      <c r="I2955" s="73">
        <v>640600</v>
      </c>
    </row>
    <row r="2956" spans="1:9" x14ac:dyDescent="0.3">
      <c r="A2956" s="72" t="str">
        <f t="shared" si="101"/>
        <v>2004</v>
      </c>
      <c r="B2956" s="72" t="str">
        <f t="shared" si="102"/>
        <v>Jun</v>
      </c>
      <c r="C2956" s="74">
        <v>38147</v>
      </c>
      <c r="D2956" s="47">
        <v>27.013334</v>
      </c>
      <c r="E2956" s="47">
        <v>27.713332999999999</v>
      </c>
      <c r="F2956" s="47">
        <v>26.833334000000001</v>
      </c>
      <c r="G2956" s="47">
        <v>27.546666999999999</v>
      </c>
      <c r="H2956" s="73">
        <v>23.895883999999999</v>
      </c>
      <c r="I2956" s="73">
        <v>1309600</v>
      </c>
    </row>
    <row r="2957" spans="1:9" x14ac:dyDescent="0.3">
      <c r="A2957" s="72" t="str">
        <f t="shared" si="101"/>
        <v>2004</v>
      </c>
      <c r="B2957" s="72" t="str">
        <f t="shared" si="102"/>
        <v>Jun</v>
      </c>
      <c r="C2957" s="74">
        <v>38148</v>
      </c>
      <c r="D2957" s="47">
        <v>27.713332999999999</v>
      </c>
      <c r="E2957" s="47">
        <v>27.726666999999999</v>
      </c>
      <c r="F2957" s="47">
        <v>27.379999000000002</v>
      </c>
      <c r="G2957" s="47">
        <v>27.379999000000002</v>
      </c>
      <c r="H2957" s="73">
        <v>23.751307000000001</v>
      </c>
      <c r="I2957" s="73">
        <v>476500</v>
      </c>
    </row>
    <row r="2958" spans="1:9" x14ac:dyDescent="0.3">
      <c r="A2958" s="72" t="str">
        <f t="shared" si="101"/>
        <v>2004</v>
      </c>
      <c r="B2958" s="72" t="str">
        <f t="shared" si="102"/>
        <v>Jun</v>
      </c>
      <c r="C2958" s="74">
        <v>38152</v>
      </c>
      <c r="D2958" s="47">
        <v>27.18</v>
      </c>
      <c r="E2958" s="47">
        <v>27.606667000000002</v>
      </c>
      <c r="F2958" s="47">
        <v>26.933332</v>
      </c>
      <c r="G2958" s="47">
        <v>26.933332</v>
      </c>
      <c r="H2958" s="73">
        <v>23.363831999999999</v>
      </c>
      <c r="I2958" s="73">
        <v>485200</v>
      </c>
    </row>
    <row r="2959" spans="1:9" x14ac:dyDescent="0.3">
      <c r="A2959" s="72" t="str">
        <f t="shared" si="101"/>
        <v>2004</v>
      </c>
      <c r="B2959" s="72" t="str">
        <f t="shared" si="102"/>
        <v>Jun</v>
      </c>
      <c r="C2959" s="74">
        <v>38153</v>
      </c>
      <c r="D2959" s="47">
        <v>27.26</v>
      </c>
      <c r="E2959" s="47">
        <v>27.566668</v>
      </c>
      <c r="F2959" s="47">
        <v>26.993334000000001</v>
      </c>
      <c r="G2959" s="47">
        <v>27.32</v>
      </c>
      <c r="H2959" s="73">
        <v>23.699255000000001</v>
      </c>
      <c r="I2959" s="73">
        <v>522000</v>
      </c>
    </row>
    <row r="2960" spans="1:9" x14ac:dyDescent="0.3">
      <c r="A2960" s="72" t="str">
        <f t="shared" si="101"/>
        <v>2004</v>
      </c>
      <c r="B2960" s="72" t="str">
        <f t="shared" si="102"/>
        <v>Jun</v>
      </c>
      <c r="C2960" s="74">
        <v>38154</v>
      </c>
      <c r="D2960" s="47">
        <v>27.559999000000001</v>
      </c>
      <c r="E2960" s="47">
        <v>27.693332999999999</v>
      </c>
      <c r="F2960" s="47">
        <v>27.246666000000001</v>
      </c>
      <c r="G2960" s="47">
        <v>27.559999000000001</v>
      </c>
      <c r="H2960" s="73">
        <v>23.907446</v>
      </c>
      <c r="I2960" s="73">
        <v>448000</v>
      </c>
    </row>
    <row r="2961" spans="1:9" x14ac:dyDescent="0.3">
      <c r="A2961" s="72" t="str">
        <f t="shared" si="101"/>
        <v>2004</v>
      </c>
      <c r="B2961" s="72" t="str">
        <f t="shared" si="102"/>
        <v>Jun</v>
      </c>
      <c r="C2961" s="74">
        <v>38155</v>
      </c>
      <c r="D2961" s="47">
        <v>27.32</v>
      </c>
      <c r="E2961" s="47">
        <v>27.506665999999999</v>
      </c>
      <c r="F2961" s="47">
        <v>27</v>
      </c>
      <c r="G2961" s="47">
        <v>27.506665999999999</v>
      </c>
      <c r="H2961" s="73">
        <v>23.861189</v>
      </c>
      <c r="I2961" s="73">
        <v>573000</v>
      </c>
    </row>
    <row r="2962" spans="1:9" x14ac:dyDescent="0.3">
      <c r="A2962" s="72" t="str">
        <f t="shared" si="101"/>
        <v>2004</v>
      </c>
      <c r="B2962" s="72" t="str">
        <f t="shared" si="102"/>
        <v>Jun</v>
      </c>
      <c r="C2962" s="74">
        <v>38156</v>
      </c>
      <c r="D2962" s="47">
        <v>27.453333000000001</v>
      </c>
      <c r="E2962" s="47">
        <v>27.613333000000001</v>
      </c>
      <c r="F2962" s="47">
        <v>27.34</v>
      </c>
      <c r="G2962" s="47">
        <v>27.486666</v>
      </c>
      <c r="H2962" s="73">
        <v>23.84384</v>
      </c>
      <c r="I2962" s="73">
        <v>444000</v>
      </c>
    </row>
    <row r="2963" spans="1:9" x14ac:dyDescent="0.3">
      <c r="A2963" s="72" t="str">
        <f t="shared" si="101"/>
        <v>2004</v>
      </c>
      <c r="B2963" s="72" t="str">
        <f t="shared" si="102"/>
        <v>Jun</v>
      </c>
      <c r="C2963" s="74">
        <v>38159</v>
      </c>
      <c r="D2963" s="47">
        <v>27.346665999999999</v>
      </c>
      <c r="E2963" s="47">
        <v>27.5</v>
      </c>
      <c r="F2963" s="47">
        <v>27.233333999999999</v>
      </c>
      <c r="G2963" s="47">
        <v>27.326665999999999</v>
      </c>
      <c r="H2963" s="73">
        <v>23.70504</v>
      </c>
      <c r="I2963" s="73">
        <v>495400</v>
      </c>
    </row>
    <row r="2964" spans="1:9" x14ac:dyDescent="0.3">
      <c r="A2964" s="72" t="str">
        <f t="shared" si="101"/>
        <v>2004</v>
      </c>
      <c r="B2964" s="72" t="str">
        <f t="shared" si="102"/>
        <v>Jun</v>
      </c>
      <c r="C2964" s="74">
        <v>38160</v>
      </c>
      <c r="D2964" s="47">
        <v>27.333334000000001</v>
      </c>
      <c r="E2964" s="47">
        <v>27.453333000000001</v>
      </c>
      <c r="F2964" s="47">
        <v>27.086666000000001</v>
      </c>
      <c r="G2964" s="47">
        <v>27.146667000000001</v>
      </c>
      <c r="H2964" s="73">
        <v>23.548897</v>
      </c>
      <c r="I2964" s="73">
        <v>600300</v>
      </c>
    </row>
    <row r="2965" spans="1:9" x14ac:dyDescent="0.3">
      <c r="A2965" s="72" t="str">
        <f t="shared" si="101"/>
        <v>2004</v>
      </c>
      <c r="B2965" s="72" t="str">
        <f t="shared" si="102"/>
        <v>Jun</v>
      </c>
      <c r="C2965" s="74">
        <v>38161</v>
      </c>
      <c r="D2965" s="47">
        <v>27.1</v>
      </c>
      <c r="E2965" s="47">
        <v>27.713332999999999</v>
      </c>
      <c r="F2965" s="47">
        <v>27.08</v>
      </c>
      <c r="G2965" s="47">
        <v>27.360001</v>
      </c>
      <c r="H2965" s="73">
        <v>23.733957</v>
      </c>
      <c r="I2965" s="73">
        <v>1198500</v>
      </c>
    </row>
    <row r="2966" spans="1:9" x14ac:dyDescent="0.3">
      <c r="A2966" s="72" t="str">
        <f t="shared" si="101"/>
        <v>2004</v>
      </c>
      <c r="B2966" s="72" t="str">
        <f t="shared" si="102"/>
        <v>Jun</v>
      </c>
      <c r="C2966" s="74">
        <v>38162</v>
      </c>
      <c r="D2966" s="47">
        <v>27.186665999999999</v>
      </c>
      <c r="E2966" s="47">
        <v>27.379999000000002</v>
      </c>
      <c r="F2966" s="47">
        <v>27.120000999999998</v>
      </c>
      <c r="G2966" s="47">
        <v>27.366667</v>
      </c>
      <c r="H2966" s="73">
        <v>23.739740000000001</v>
      </c>
      <c r="I2966" s="73">
        <v>676300</v>
      </c>
    </row>
    <row r="2967" spans="1:9" x14ac:dyDescent="0.3">
      <c r="A2967" s="72" t="str">
        <f t="shared" si="101"/>
        <v>2004</v>
      </c>
      <c r="B2967" s="72" t="str">
        <f t="shared" si="102"/>
        <v>Jun</v>
      </c>
      <c r="C2967" s="74">
        <v>38163</v>
      </c>
      <c r="D2967" s="47">
        <v>27.379999000000002</v>
      </c>
      <c r="E2967" s="47">
        <v>27.42</v>
      </c>
      <c r="F2967" s="47">
        <v>27.16</v>
      </c>
      <c r="G2967" s="47">
        <v>27.34</v>
      </c>
      <c r="H2967" s="73">
        <v>23.716605999999999</v>
      </c>
      <c r="I2967" s="73">
        <v>648900</v>
      </c>
    </row>
    <row r="2968" spans="1:9" x14ac:dyDescent="0.3">
      <c r="A2968" s="72" t="str">
        <f t="shared" si="101"/>
        <v>2004</v>
      </c>
      <c r="B2968" s="72" t="str">
        <f t="shared" si="102"/>
        <v>Jun</v>
      </c>
      <c r="C2968" s="74">
        <v>38166</v>
      </c>
      <c r="D2968" s="47">
        <v>27.379999000000002</v>
      </c>
      <c r="E2968" s="47">
        <v>27.393332999999998</v>
      </c>
      <c r="F2968" s="47">
        <v>26.666665999999999</v>
      </c>
      <c r="G2968" s="47">
        <v>26.773333000000001</v>
      </c>
      <c r="H2968" s="73">
        <v>23.22504</v>
      </c>
      <c r="I2968" s="73">
        <v>568600</v>
      </c>
    </row>
    <row r="2969" spans="1:9" x14ac:dyDescent="0.3">
      <c r="A2969" s="72" t="str">
        <f t="shared" si="101"/>
        <v>2004</v>
      </c>
      <c r="B2969" s="72" t="str">
        <f t="shared" si="102"/>
        <v>Jun</v>
      </c>
      <c r="C2969" s="74">
        <v>38167</v>
      </c>
      <c r="D2969" s="47">
        <v>26.799999</v>
      </c>
      <c r="E2969" s="47">
        <v>26.84</v>
      </c>
      <c r="F2969" s="47">
        <v>26.379999000000002</v>
      </c>
      <c r="G2969" s="47">
        <v>26.4</v>
      </c>
      <c r="H2969" s="73">
        <v>22.901185999999999</v>
      </c>
      <c r="I2969" s="73">
        <v>942300</v>
      </c>
    </row>
    <row r="2970" spans="1:9" x14ac:dyDescent="0.3">
      <c r="A2970" s="72" t="str">
        <f t="shared" si="101"/>
        <v>2004</v>
      </c>
      <c r="B2970" s="72" t="str">
        <f t="shared" si="102"/>
        <v>Jun</v>
      </c>
      <c r="C2970" s="74">
        <v>38168</v>
      </c>
      <c r="D2970" s="47">
        <v>26.526667</v>
      </c>
      <c r="E2970" s="47">
        <v>26.593333999999999</v>
      </c>
      <c r="F2970" s="47">
        <v>25.893332999999998</v>
      </c>
      <c r="G2970" s="47">
        <v>26.526667</v>
      </c>
      <c r="H2970" s="73">
        <v>23.011066</v>
      </c>
      <c r="I2970" s="73">
        <v>1440100</v>
      </c>
    </row>
    <row r="2971" spans="1:9" x14ac:dyDescent="0.3">
      <c r="A2971" s="72" t="str">
        <f t="shared" si="101"/>
        <v>2004</v>
      </c>
      <c r="B2971" s="72" t="str">
        <f t="shared" si="102"/>
        <v>Jul</v>
      </c>
      <c r="C2971" s="74">
        <v>38169</v>
      </c>
      <c r="D2971" s="47">
        <v>26.440000999999999</v>
      </c>
      <c r="E2971" s="47">
        <v>26.639999</v>
      </c>
      <c r="F2971" s="47">
        <v>26.146667000000001</v>
      </c>
      <c r="G2971" s="47">
        <v>26.16</v>
      </c>
      <c r="H2971" s="73">
        <v>22.692990999999999</v>
      </c>
      <c r="I2971" s="73">
        <v>785400</v>
      </c>
    </row>
    <row r="2972" spans="1:9" x14ac:dyDescent="0.3">
      <c r="A2972" s="72" t="str">
        <f t="shared" si="101"/>
        <v>2004</v>
      </c>
      <c r="B2972" s="72" t="str">
        <f t="shared" si="102"/>
        <v>Jul</v>
      </c>
      <c r="C2972" s="74">
        <v>38170</v>
      </c>
      <c r="D2972" s="47">
        <v>26.139999</v>
      </c>
      <c r="E2972" s="47">
        <v>26.26</v>
      </c>
      <c r="F2972" s="47">
        <v>25.833334000000001</v>
      </c>
      <c r="G2972" s="47">
        <v>25.846665999999999</v>
      </c>
      <c r="H2972" s="73">
        <v>22.421175000000002</v>
      </c>
      <c r="I2972" s="73">
        <v>397300</v>
      </c>
    </row>
    <row r="2973" spans="1:9" x14ac:dyDescent="0.3">
      <c r="A2973" s="72" t="str">
        <f t="shared" si="101"/>
        <v>2004</v>
      </c>
      <c r="B2973" s="72" t="str">
        <f t="shared" si="102"/>
        <v>Jul</v>
      </c>
      <c r="C2973" s="74">
        <v>38174</v>
      </c>
      <c r="D2973" s="47">
        <v>25.879999000000002</v>
      </c>
      <c r="E2973" s="47">
        <v>25.879999000000002</v>
      </c>
      <c r="F2973" s="47">
        <v>25.18</v>
      </c>
      <c r="G2973" s="47">
        <v>25.52</v>
      </c>
      <c r="H2973" s="73">
        <v>22.137812</v>
      </c>
      <c r="I2973" s="73">
        <v>1063000</v>
      </c>
    </row>
    <row r="2974" spans="1:9" x14ac:dyDescent="0.3">
      <c r="A2974" s="72" t="str">
        <f t="shared" si="101"/>
        <v>2004</v>
      </c>
      <c r="B2974" s="72" t="str">
        <f t="shared" si="102"/>
        <v>Jul</v>
      </c>
      <c r="C2974" s="74">
        <v>38175</v>
      </c>
      <c r="D2974" s="47">
        <v>25.700001</v>
      </c>
      <c r="E2974" s="47">
        <v>26.5</v>
      </c>
      <c r="F2974" s="47">
        <v>25.566668</v>
      </c>
      <c r="G2974" s="47">
        <v>26.033332999999999</v>
      </c>
      <c r="H2974" s="73">
        <v>22.583113000000001</v>
      </c>
      <c r="I2974" s="73">
        <v>1174200</v>
      </c>
    </row>
    <row r="2975" spans="1:9" x14ac:dyDescent="0.3">
      <c r="A2975" s="72" t="str">
        <f t="shared" si="101"/>
        <v>2004</v>
      </c>
      <c r="B2975" s="72" t="str">
        <f t="shared" si="102"/>
        <v>Jul</v>
      </c>
      <c r="C2975" s="74">
        <v>38176</v>
      </c>
      <c r="D2975" s="47">
        <v>25.98</v>
      </c>
      <c r="E2975" s="47">
        <v>26.266666000000001</v>
      </c>
      <c r="F2975" s="47">
        <v>25.879999000000002</v>
      </c>
      <c r="G2975" s="47">
        <v>26.073333999999999</v>
      </c>
      <c r="H2975" s="73">
        <v>22.617815</v>
      </c>
      <c r="I2975" s="73">
        <v>547800</v>
      </c>
    </row>
    <row r="2976" spans="1:9" x14ac:dyDescent="0.3">
      <c r="A2976" s="72" t="str">
        <f t="shared" si="101"/>
        <v>2004</v>
      </c>
      <c r="B2976" s="72" t="str">
        <f t="shared" si="102"/>
        <v>Jul</v>
      </c>
      <c r="C2976" s="74">
        <v>38177</v>
      </c>
      <c r="D2976" s="47">
        <v>26.026667</v>
      </c>
      <c r="E2976" s="47">
        <v>26.5</v>
      </c>
      <c r="F2976" s="47">
        <v>26.026667</v>
      </c>
      <c r="G2976" s="47">
        <v>26.473333</v>
      </c>
      <c r="H2976" s="73">
        <v>22.964797999999998</v>
      </c>
      <c r="I2976" s="73">
        <v>422200</v>
      </c>
    </row>
    <row r="2977" spans="1:9" x14ac:dyDescent="0.3">
      <c r="A2977" s="72" t="str">
        <f t="shared" si="101"/>
        <v>2004</v>
      </c>
      <c r="B2977" s="72" t="str">
        <f t="shared" si="102"/>
        <v>Jul</v>
      </c>
      <c r="C2977" s="74">
        <v>38180</v>
      </c>
      <c r="D2977" s="47">
        <v>26.379999000000002</v>
      </c>
      <c r="E2977" s="47">
        <v>26.719999000000001</v>
      </c>
      <c r="F2977" s="47">
        <v>26.153334000000001</v>
      </c>
      <c r="G2977" s="47">
        <v>26.673334000000001</v>
      </c>
      <c r="H2977" s="73">
        <v>23.138287999999999</v>
      </c>
      <c r="I2977" s="73">
        <v>540700</v>
      </c>
    </row>
    <row r="2978" spans="1:9" x14ac:dyDescent="0.3">
      <c r="A2978" s="72" t="str">
        <f t="shared" si="101"/>
        <v>2004</v>
      </c>
      <c r="B2978" s="72" t="str">
        <f t="shared" si="102"/>
        <v>Jul</v>
      </c>
      <c r="C2978" s="74">
        <v>38181</v>
      </c>
      <c r="D2978" s="47">
        <v>26.693332999999999</v>
      </c>
      <c r="E2978" s="47">
        <v>26.833334000000001</v>
      </c>
      <c r="F2978" s="47">
        <v>26.466667000000001</v>
      </c>
      <c r="G2978" s="47">
        <v>26.540001</v>
      </c>
      <c r="H2978" s="73">
        <v>23.022632999999999</v>
      </c>
      <c r="I2978" s="73">
        <v>469500</v>
      </c>
    </row>
    <row r="2979" spans="1:9" x14ac:dyDescent="0.3">
      <c r="A2979" s="72" t="str">
        <f t="shared" si="101"/>
        <v>2004</v>
      </c>
      <c r="B2979" s="72" t="str">
        <f t="shared" si="102"/>
        <v>Jul</v>
      </c>
      <c r="C2979" s="74">
        <v>38182</v>
      </c>
      <c r="D2979" s="47">
        <v>26.433332</v>
      </c>
      <c r="E2979" s="47">
        <v>27.433332</v>
      </c>
      <c r="F2979" s="47">
        <v>26.34</v>
      </c>
      <c r="G2979" s="47">
        <v>26.673334000000001</v>
      </c>
      <c r="H2979" s="73">
        <v>23.138287999999999</v>
      </c>
      <c r="I2979" s="73">
        <v>738900</v>
      </c>
    </row>
    <row r="2980" spans="1:9" x14ac:dyDescent="0.3">
      <c r="A2980" s="72" t="str">
        <f t="shared" si="101"/>
        <v>2004</v>
      </c>
      <c r="B2980" s="72" t="str">
        <f t="shared" si="102"/>
        <v>Jul</v>
      </c>
      <c r="C2980" s="74">
        <v>38183</v>
      </c>
      <c r="D2980" s="47">
        <v>26.653334000000001</v>
      </c>
      <c r="E2980" s="47">
        <v>28.133333</v>
      </c>
      <c r="F2980" s="47">
        <v>26.606667000000002</v>
      </c>
      <c r="G2980" s="47">
        <v>28.059999000000001</v>
      </c>
      <c r="H2980" s="73">
        <v>24.341184999999999</v>
      </c>
      <c r="I2980" s="73">
        <v>1306500</v>
      </c>
    </row>
    <row r="2981" spans="1:9" x14ac:dyDescent="0.3">
      <c r="A2981" s="72" t="str">
        <f t="shared" si="101"/>
        <v>2004</v>
      </c>
      <c r="B2981" s="72" t="str">
        <f t="shared" si="102"/>
        <v>Jul</v>
      </c>
      <c r="C2981" s="74">
        <v>38184</v>
      </c>
      <c r="D2981" s="47">
        <v>28.233333999999999</v>
      </c>
      <c r="E2981" s="47">
        <v>28.24</v>
      </c>
      <c r="F2981" s="47">
        <v>26.746666000000001</v>
      </c>
      <c r="G2981" s="47">
        <v>26.753333999999999</v>
      </c>
      <c r="H2981" s="73">
        <v>23.207688999999998</v>
      </c>
      <c r="I2981" s="73">
        <v>1806400</v>
      </c>
    </row>
    <row r="2982" spans="1:9" x14ac:dyDescent="0.3">
      <c r="A2982" s="72" t="str">
        <f t="shared" si="101"/>
        <v>2004</v>
      </c>
      <c r="B2982" s="72" t="str">
        <f t="shared" si="102"/>
        <v>Jul</v>
      </c>
      <c r="C2982" s="74">
        <v>38187</v>
      </c>
      <c r="D2982" s="47">
        <v>26.879999000000002</v>
      </c>
      <c r="E2982" s="47">
        <v>27.273333000000001</v>
      </c>
      <c r="F2982" s="47">
        <v>26.726666999999999</v>
      </c>
      <c r="G2982" s="47">
        <v>26.74</v>
      </c>
      <c r="H2982" s="73">
        <v>23.196123</v>
      </c>
      <c r="I2982" s="73">
        <v>2017000</v>
      </c>
    </row>
    <row r="2983" spans="1:9" x14ac:dyDescent="0.3">
      <c r="A2983" s="72" t="str">
        <f t="shared" si="101"/>
        <v>2004</v>
      </c>
      <c r="B2983" s="72" t="str">
        <f t="shared" si="102"/>
        <v>Jul</v>
      </c>
      <c r="C2983" s="74">
        <v>38188</v>
      </c>
      <c r="D2983" s="47">
        <v>26.646667000000001</v>
      </c>
      <c r="E2983" s="47">
        <v>27.306667000000001</v>
      </c>
      <c r="F2983" s="47">
        <v>26.633333</v>
      </c>
      <c r="G2983" s="47">
        <v>27.059999000000001</v>
      </c>
      <c r="H2983" s="73">
        <v>23.473717000000001</v>
      </c>
      <c r="I2983" s="73">
        <v>2148300</v>
      </c>
    </row>
    <row r="2984" spans="1:9" x14ac:dyDescent="0.3">
      <c r="A2984" s="72" t="str">
        <f t="shared" si="101"/>
        <v>2004</v>
      </c>
      <c r="B2984" s="72" t="str">
        <f t="shared" si="102"/>
        <v>Jul</v>
      </c>
      <c r="C2984" s="74">
        <v>38189</v>
      </c>
      <c r="D2984" s="47">
        <v>27.253333999999999</v>
      </c>
      <c r="E2984" s="47">
        <v>28.280000999999999</v>
      </c>
      <c r="F2984" s="47">
        <v>27.120000999999998</v>
      </c>
      <c r="G2984" s="47">
        <v>27.573333999999999</v>
      </c>
      <c r="H2984" s="73">
        <v>23.91902</v>
      </c>
      <c r="I2984" s="73">
        <v>3629100</v>
      </c>
    </row>
    <row r="2985" spans="1:9" x14ac:dyDescent="0.3">
      <c r="A2985" s="72" t="str">
        <f t="shared" si="101"/>
        <v>2004</v>
      </c>
      <c r="B2985" s="72" t="str">
        <f t="shared" si="102"/>
        <v>Jul</v>
      </c>
      <c r="C2985" s="74">
        <v>38190</v>
      </c>
      <c r="D2985" s="47">
        <v>27.5</v>
      </c>
      <c r="E2985" s="47">
        <v>27.966667000000001</v>
      </c>
      <c r="F2985" s="47">
        <v>27.026667</v>
      </c>
      <c r="G2985" s="47">
        <v>27.713332999999999</v>
      </c>
      <c r="H2985" s="73">
        <v>24.040458999999998</v>
      </c>
      <c r="I2985" s="73">
        <v>850900</v>
      </c>
    </row>
    <row r="2986" spans="1:9" x14ac:dyDescent="0.3">
      <c r="A2986" s="72" t="str">
        <f t="shared" si="101"/>
        <v>2004</v>
      </c>
      <c r="B2986" s="72" t="str">
        <f t="shared" si="102"/>
        <v>Jul</v>
      </c>
      <c r="C2986" s="74">
        <v>38191</v>
      </c>
      <c r="D2986" s="47">
        <v>27.706666999999999</v>
      </c>
      <c r="E2986" s="47">
        <v>27.793333000000001</v>
      </c>
      <c r="F2986" s="47">
        <v>27.213332999999999</v>
      </c>
      <c r="G2986" s="47">
        <v>27.440000999999999</v>
      </c>
      <c r="H2986" s="73">
        <v>23.803356000000001</v>
      </c>
      <c r="I2986" s="73">
        <v>862300</v>
      </c>
    </row>
    <row r="2987" spans="1:9" x14ac:dyDescent="0.3">
      <c r="A2987" s="72" t="str">
        <f t="shared" si="101"/>
        <v>2004</v>
      </c>
      <c r="B2987" s="72" t="str">
        <f t="shared" si="102"/>
        <v>Jul</v>
      </c>
      <c r="C2987" s="74">
        <v>38194</v>
      </c>
      <c r="D2987" s="47">
        <v>27.453333000000001</v>
      </c>
      <c r="E2987" s="47">
        <v>27.82</v>
      </c>
      <c r="F2987" s="47">
        <v>27.299999</v>
      </c>
      <c r="G2987" s="47">
        <v>27.42</v>
      </c>
      <c r="H2987" s="73">
        <v>23.786007000000001</v>
      </c>
      <c r="I2987" s="73">
        <v>684300</v>
      </c>
    </row>
    <row r="2988" spans="1:9" x14ac:dyDescent="0.3">
      <c r="A2988" s="72" t="str">
        <f t="shared" si="101"/>
        <v>2004</v>
      </c>
      <c r="B2988" s="72" t="str">
        <f t="shared" si="102"/>
        <v>Jul</v>
      </c>
      <c r="C2988" s="74">
        <v>38195</v>
      </c>
      <c r="D2988" s="47">
        <v>27.546666999999999</v>
      </c>
      <c r="E2988" s="47">
        <v>28.306667000000001</v>
      </c>
      <c r="F2988" s="47">
        <v>27.42</v>
      </c>
      <c r="G2988" s="47">
        <v>28.139999</v>
      </c>
      <c r="H2988" s="73">
        <v>24.410582000000002</v>
      </c>
      <c r="I2988" s="73">
        <v>1006600</v>
      </c>
    </row>
    <row r="2989" spans="1:9" x14ac:dyDescent="0.3">
      <c r="A2989" s="72" t="str">
        <f t="shared" si="101"/>
        <v>2004</v>
      </c>
      <c r="B2989" s="72" t="str">
        <f t="shared" si="102"/>
        <v>Jul</v>
      </c>
      <c r="C2989" s="74">
        <v>38196</v>
      </c>
      <c r="D2989" s="47">
        <v>28.233333999999999</v>
      </c>
      <c r="E2989" s="47">
        <v>28.233333999999999</v>
      </c>
      <c r="F2989" s="47">
        <v>27.639999</v>
      </c>
      <c r="G2989" s="47">
        <v>27.913333999999999</v>
      </c>
      <c r="H2989" s="73">
        <v>24.213953</v>
      </c>
      <c r="I2989" s="73">
        <v>584200</v>
      </c>
    </row>
    <row r="2990" spans="1:9" x14ac:dyDescent="0.3">
      <c r="A2990" s="72" t="str">
        <f t="shared" si="101"/>
        <v>2004</v>
      </c>
      <c r="B2990" s="72" t="str">
        <f t="shared" si="102"/>
        <v>Jul</v>
      </c>
      <c r="C2990" s="74">
        <v>38197</v>
      </c>
      <c r="D2990" s="47">
        <v>27.959999</v>
      </c>
      <c r="E2990" s="47">
        <v>28.046666999999999</v>
      </c>
      <c r="F2990" s="47">
        <v>27.666665999999999</v>
      </c>
      <c r="G2990" s="47">
        <v>27.926666000000001</v>
      </c>
      <c r="H2990" s="73">
        <v>24.225522999999999</v>
      </c>
      <c r="I2990" s="73">
        <v>437100</v>
      </c>
    </row>
    <row r="2991" spans="1:9" x14ac:dyDescent="0.3">
      <c r="A2991" s="72" t="str">
        <f t="shared" si="101"/>
        <v>2004</v>
      </c>
      <c r="B2991" s="72" t="str">
        <f t="shared" si="102"/>
        <v>Jul</v>
      </c>
      <c r="C2991" s="74">
        <v>38198</v>
      </c>
      <c r="D2991" s="47">
        <v>27.92</v>
      </c>
      <c r="E2991" s="47">
        <v>27.959999</v>
      </c>
      <c r="F2991" s="47">
        <v>27.546666999999999</v>
      </c>
      <c r="G2991" s="47">
        <v>27.846665999999999</v>
      </c>
      <c r="H2991" s="73">
        <v>24.156120000000001</v>
      </c>
      <c r="I2991" s="73">
        <v>826600</v>
      </c>
    </row>
    <row r="2992" spans="1:9" x14ac:dyDescent="0.3">
      <c r="A2992" s="72" t="str">
        <f t="shared" si="101"/>
        <v>2004</v>
      </c>
      <c r="B2992" s="72" t="str">
        <f t="shared" si="102"/>
        <v>Aug</v>
      </c>
      <c r="C2992" s="74">
        <v>38201</v>
      </c>
      <c r="D2992" s="47">
        <v>27.52</v>
      </c>
      <c r="E2992" s="47">
        <v>28.026667</v>
      </c>
      <c r="F2992" s="47">
        <v>27.52</v>
      </c>
      <c r="G2992" s="47">
        <v>27.933332</v>
      </c>
      <c r="H2992" s="73">
        <v>24.231304000000002</v>
      </c>
      <c r="I2992" s="73">
        <v>568000</v>
      </c>
    </row>
    <row r="2993" spans="1:9" x14ac:dyDescent="0.3">
      <c r="A2993" s="72" t="str">
        <f t="shared" si="101"/>
        <v>2004</v>
      </c>
      <c r="B2993" s="72" t="str">
        <f t="shared" si="102"/>
        <v>Aug</v>
      </c>
      <c r="C2993" s="74">
        <v>38202</v>
      </c>
      <c r="D2993" s="47">
        <v>27.98</v>
      </c>
      <c r="E2993" s="47">
        <v>27.98</v>
      </c>
      <c r="F2993" s="47">
        <v>27.146667000000001</v>
      </c>
      <c r="G2993" s="47">
        <v>27.246666000000001</v>
      </c>
      <c r="H2993" s="73">
        <v>23.635643000000002</v>
      </c>
      <c r="I2993" s="73">
        <v>785700</v>
      </c>
    </row>
    <row r="2994" spans="1:9" x14ac:dyDescent="0.3">
      <c r="A2994" s="72" t="str">
        <f t="shared" si="101"/>
        <v>2004</v>
      </c>
      <c r="B2994" s="72" t="str">
        <f t="shared" si="102"/>
        <v>Aug</v>
      </c>
      <c r="C2994" s="74">
        <v>38203</v>
      </c>
      <c r="D2994" s="47">
        <v>27.186665999999999</v>
      </c>
      <c r="E2994" s="47">
        <v>27.246666000000001</v>
      </c>
      <c r="F2994" s="47">
        <v>26.706666999999999</v>
      </c>
      <c r="G2994" s="47">
        <v>26.853332999999999</v>
      </c>
      <c r="H2994" s="73">
        <v>23.294436000000001</v>
      </c>
      <c r="I2994" s="73">
        <v>732600</v>
      </c>
    </row>
    <row r="2995" spans="1:9" x14ac:dyDescent="0.3">
      <c r="A2995" s="72" t="str">
        <f t="shared" si="101"/>
        <v>2004</v>
      </c>
      <c r="B2995" s="72" t="str">
        <f t="shared" si="102"/>
        <v>Aug</v>
      </c>
      <c r="C2995" s="74">
        <v>38204</v>
      </c>
      <c r="D2995" s="47">
        <v>26.893332999999998</v>
      </c>
      <c r="E2995" s="47">
        <v>26.946667000000001</v>
      </c>
      <c r="F2995" s="47">
        <v>26.1</v>
      </c>
      <c r="G2995" s="47">
        <v>26.1</v>
      </c>
      <c r="H2995" s="73">
        <v>22.640951000000001</v>
      </c>
      <c r="I2995" s="73">
        <v>1096000</v>
      </c>
    </row>
    <row r="2996" spans="1:9" x14ac:dyDescent="0.3">
      <c r="A2996" s="72" t="str">
        <f t="shared" si="101"/>
        <v>2004</v>
      </c>
      <c r="B2996" s="72" t="str">
        <f t="shared" si="102"/>
        <v>Aug</v>
      </c>
      <c r="C2996" s="74">
        <v>38205</v>
      </c>
      <c r="D2996" s="47">
        <v>26.040001</v>
      </c>
      <c r="E2996" s="47">
        <v>26.066668</v>
      </c>
      <c r="F2996" s="47">
        <v>25.633333</v>
      </c>
      <c r="G2996" s="47">
        <v>25.833334000000001</v>
      </c>
      <c r="H2996" s="73">
        <v>22.40962</v>
      </c>
      <c r="I2996" s="73">
        <v>1362700</v>
      </c>
    </row>
    <row r="2997" spans="1:9" x14ac:dyDescent="0.3">
      <c r="A2997" s="72" t="str">
        <f t="shared" si="101"/>
        <v>2004</v>
      </c>
      <c r="B2997" s="72" t="str">
        <f t="shared" si="102"/>
        <v>Aug</v>
      </c>
      <c r="C2997" s="74">
        <v>38208</v>
      </c>
      <c r="D2997" s="47">
        <v>25.913333999999999</v>
      </c>
      <c r="E2997" s="47">
        <v>26.206666999999999</v>
      </c>
      <c r="F2997" s="47">
        <v>25.633333</v>
      </c>
      <c r="G2997" s="47">
        <v>25.673334000000001</v>
      </c>
      <c r="H2997" s="73">
        <v>22.270828000000002</v>
      </c>
      <c r="I2997" s="73">
        <v>490300</v>
      </c>
    </row>
    <row r="2998" spans="1:9" x14ac:dyDescent="0.3">
      <c r="A2998" s="72" t="str">
        <f t="shared" si="101"/>
        <v>2004</v>
      </c>
      <c r="B2998" s="72" t="str">
        <f t="shared" si="102"/>
        <v>Aug</v>
      </c>
      <c r="C2998" s="74">
        <v>38209</v>
      </c>
      <c r="D2998" s="47">
        <v>25.753333999999999</v>
      </c>
      <c r="E2998" s="47">
        <v>26.693332999999999</v>
      </c>
      <c r="F2998" s="47">
        <v>25.58</v>
      </c>
      <c r="G2998" s="47">
        <v>26.573333999999999</v>
      </c>
      <c r="H2998" s="73">
        <v>23.051542000000001</v>
      </c>
      <c r="I2998" s="73">
        <v>968800</v>
      </c>
    </row>
    <row r="2999" spans="1:9" x14ac:dyDescent="0.3">
      <c r="A2999" s="72" t="str">
        <f t="shared" si="101"/>
        <v>2004</v>
      </c>
      <c r="B2999" s="72" t="str">
        <f t="shared" si="102"/>
        <v>Aug</v>
      </c>
      <c r="C2999" s="74">
        <v>38210</v>
      </c>
      <c r="D2999" s="47">
        <v>26.206666999999999</v>
      </c>
      <c r="E2999" s="47">
        <v>26.526667</v>
      </c>
      <c r="F2999" s="47">
        <v>25.833334000000001</v>
      </c>
      <c r="G2999" s="47">
        <v>26.366667</v>
      </c>
      <c r="H2999" s="73">
        <v>22.872271000000001</v>
      </c>
      <c r="I2999" s="73">
        <v>1457700</v>
      </c>
    </row>
    <row r="3000" spans="1:9" x14ac:dyDescent="0.3">
      <c r="A3000" s="72" t="str">
        <f t="shared" si="101"/>
        <v>2004</v>
      </c>
      <c r="B3000" s="72" t="str">
        <f t="shared" si="102"/>
        <v>Aug</v>
      </c>
      <c r="C3000" s="74">
        <v>38211</v>
      </c>
      <c r="D3000" s="47">
        <v>26.379999000000002</v>
      </c>
      <c r="E3000" s="47">
        <v>26.440000999999999</v>
      </c>
      <c r="F3000" s="47">
        <v>25.433332</v>
      </c>
      <c r="G3000" s="47">
        <v>25.52</v>
      </c>
      <c r="H3000" s="73">
        <v>22.137812</v>
      </c>
      <c r="I3000" s="73">
        <v>921000</v>
      </c>
    </row>
    <row r="3001" spans="1:9" x14ac:dyDescent="0.3">
      <c r="A3001" s="72" t="str">
        <f t="shared" si="101"/>
        <v>2004</v>
      </c>
      <c r="B3001" s="72" t="str">
        <f t="shared" si="102"/>
        <v>Aug</v>
      </c>
      <c r="C3001" s="74">
        <v>38212</v>
      </c>
      <c r="D3001" s="47">
        <v>25.613333000000001</v>
      </c>
      <c r="E3001" s="47">
        <v>26.040001</v>
      </c>
      <c r="F3001" s="47">
        <v>25.466667000000001</v>
      </c>
      <c r="G3001" s="47">
        <v>25.746666000000001</v>
      </c>
      <c r="H3001" s="73">
        <v>22.334437999999999</v>
      </c>
      <c r="I3001" s="73">
        <v>616000</v>
      </c>
    </row>
    <row r="3002" spans="1:9" x14ac:dyDescent="0.3">
      <c r="A3002" s="72" t="str">
        <f t="shared" si="101"/>
        <v>2004</v>
      </c>
      <c r="B3002" s="72" t="str">
        <f t="shared" si="102"/>
        <v>Aug</v>
      </c>
      <c r="C3002" s="74">
        <v>38215</v>
      </c>
      <c r="D3002" s="47">
        <v>25.76</v>
      </c>
      <c r="E3002" s="47">
        <v>26.066668</v>
      </c>
      <c r="F3002" s="47">
        <v>25.459999</v>
      </c>
      <c r="G3002" s="47">
        <v>25.966667000000001</v>
      </c>
      <c r="H3002" s="73">
        <v>22.525283999999999</v>
      </c>
      <c r="I3002" s="73">
        <v>666300</v>
      </c>
    </row>
    <row r="3003" spans="1:9" x14ac:dyDescent="0.3">
      <c r="A3003" s="72" t="str">
        <f t="shared" si="101"/>
        <v>2004</v>
      </c>
      <c r="B3003" s="72" t="str">
        <f t="shared" si="102"/>
        <v>Aug</v>
      </c>
      <c r="C3003" s="74">
        <v>38216</v>
      </c>
      <c r="D3003" s="47">
        <v>25.973333</v>
      </c>
      <c r="E3003" s="47">
        <v>26.553332999999999</v>
      </c>
      <c r="F3003" s="47">
        <v>25.906666000000001</v>
      </c>
      <c r="G3003" s="47">
        <v>26.34</v>
      </c>
      <c r="H3003" s="73">
        <v>22.849139999999998</v>
      </c>
      <c r="I3003" s="73">
        <v>1001800</v>
      </c>
    </row>
    <row r="3004" spans="1:9" x14ac:dyDescent="0.3">
      <c r="A3004" s="72" t="str">
        <f t="shared" si="101"/>
        <v>2004</v>
      </c>
      <c r="B3004" s="72" t="str">
        <f t="shared" si="102"/>
        <v>Aug</v>
      </c>
      <c r="C3004" s="74">
        <v>38217</v>
      </c>
      <c r="D3004" s="47">
        <v>26.246666000000001</v>
      </c>
      <c r="E3004" s="47">
        <v>26.533332999999999</v>
      </c>
      <c r="F3004" s="47">
        <v>26.073333999999999</v>
      </c>
      <c r="G3004" s="47">
        <v>26.379999000000002</v>
      </c>
      <c r="H3004" s="73">
        <v>22.883832999999999</v>
      </c>
      <c r="I3004" s="73">
        <v>1055400</v>
      </c>
    </row>
    <row r="3005" spans="1:9" x14ac:dyDescent="0.3">
      <c r="A3005" s="72" t="str">
        <f t="shared" si="101"/>
        <v>2004</v>
      </c>
      <c r="B3005" s="72" t="str">
        <f t="shared" si="102"/>
        <v>Aug</v>
      </c>
      <c r="C3005" s="74">
        <v>38218</v>
      </c>
      <c r="D3005" s="47">
        <v>26.4</v>
      </c>
      <c r="E3005" s="47">
        <v>26.586666000000001</v>
      </c>
      <c r="F3005" s="47">
        <v>26.246666000000001</v>
      </c>
      <c r="G3005" s="47">
        <v>26.393332999999998</v>
      </c>
      <c r="H3005" s="73">
        <v>22.895409000000001</v>
      </c>
      <c r="I3005" s="73">
        <v>463200</v>
      </c>
    </row>
    <row r="3006" spans="1:9" x14ac:dyDescent="0.3">
      <c r="A3006" s="72" t="str">
        <f t="shared" si="101"/>
        <v>2004</v>
      </c>
      <c r="B3006" s="72" t="str">
        <f t="shared" si="102"/>
        <v>Aug</v>
      </c>
      <c r="C3006" s="74">
        <v>38219</v>
      </c>
      <c r="D3006" s="47">
        <v>26.313334000000001</v>
      </c>
      <c r="E3006" s="47">
        <v>26.746666000000001</v>
      </c>
      <c r="F3006" s="47">
        <v>26.266666000000001</v>
      </c>
      <c r="G3006" s="47">
        <v>26.733333999999999</v>
      </c>
      <c r="H3006" s="73">
        <v>23.190342000000001</v>
      </c>
      <c r="I3006" s="73">
        <v>471000</v>
      </c>
    </row>
    <row r="3007" spans="1:9" x14ac:dyDescent="0.3">
      <c r="A3007" s="72" t="str">
        <f t="shared" si="101"/>
        <v>2004</v>
      </c>
      <c r="B3007" s="72" t="str">
        <f t="shared" si="102"/>
        <v>Aug</v>
      </c>
      <c r="C3007" s="74">
        <v>38222</v>
      </c>
      <c r="D3007" s="47">
        <v>26.799999</v>
      </c>
      <c r="E3007" s="47">
        <v>26.98</v>
      </c>
      <c r="F3007" s="47">
        <v>26.6</v>
      </c>
      <c r="G3007" s="47">
        <v>26.6</v>
      </c>
      <c r="H3007" s="73">
        <v>23.074677999999999</v>
      </c>
      <c r="I3007" s="73">
        <v>476700</v>
      </c>
    </row>
    <row r="3008" spans="1:9" x14ac:dyDescent="0.3">
      <c r="A3008" s="72" t="str">
        <f t="shared" si="101"/>
        <v>2004</v>
      </c>
      <c r="B3008" s="72" t="str">
        <f t="shared" si="102"/>
        <v>Aug</v>
      </c>
      <c r="C3008" s="74">
        <v>38223</v>
      </c>
      <c r="D3008" s="47">
        <v>26.68</v>
      </c>
      <c r="E3008" s="47">
        <v>27.306667000000001</v>
      </c>
      <c r="F3008" s="47">
        <v>26.68</v>
      </c>
      <c r="G3008" s="47">
        <v>27.219999000000001</v>
      </c>
      <c r="H3008" s="73">
        <v>23.612511000000001</v>
      </c>
      <c r="I3008" s="73">
        <v>694200</v>
      </c>
    </row>
    <row r="3009" spans="1:9" x14ac:dyDescent="0.3">
      <c r="A3009" s="72" t="str">
        <f t="shared" si="101"/>
        <v>2004</v>
      </c>
      <c r="B3009" s="72" t="str">
        <f t="shared" si="102"/>
        <v>Aug</v>
      </c>
      <c r="C3009" s="74">
        <v>38224</v>
      </c>
      <c r="D3009" s="47">
        <v>26.940000999999999</v>
      </c>
      <c r="E3009" s="47">
        <v>27.08</v>
      </c>
      <c r="F3009" s="47">
        <v>26.48</v>
      </c>
      <c r="G3009" s="47">
        <v>27.046666999999999</v>
      </c>
      <c r="H3009" s="73">
        <v>23.462147000000002</v>
      </c>
      <c r="I3009" s="73">
        <v>1278600</v>
      </c>
    </row>
    <row r="3010" spans="1:9" x14ac:dyDescent="0.3">
      <c r="A3010" s="72" t="str">
        <f t="shared" si="101"/>
        <v>2004</v>
      </c>
      <c r="B3010" s="72" t="str">
        <f t="shared" si="102"/>
        <v>Aug</v>
      </c>
      <c r="C3010" s="74">
        <v>38225</v>
      </c>
      <c r="D3010" s="47">
        <v>26.98</v>
      </c>
      <c r="E3010" s="47">
        <v>27.493334000000001</v>
      </c>
      <c r="F3010" s="47">
        <v>26.713332999999999</v>
      </c>
      <c r="G3010" s="47">
        <v>27.280000999999999</v>
      </c>
      <c r="H3010" s="73">
        <v>23.664553000000002</v>
      </c>
      <c r="I3010" s="73">
        <v>561900</v>
      </c>
    </row>
    <row r="3011" spans="1:9" x14ac:dyDescent="0.3">
      <c r="A3011" s="72" t="str">
        <f t="shared" ref="A3011:A3074" si="103">TEXT(C3011,"YYYY")</f>
        <v>2004</v>
      </c>
      <c r="B3011" s="72" t="str">
        <f t="shared" ref="B3011:B3074" si="104">TEXT(C3011,"MMM")</f>
        <v>Aug</v>
      </c>
      <c r="C3011" s="74">
        <v>38226</v>
      </c>
      <c r="D3011" s="47">
        <v>27.353332999999999</v>
      </c>
      <c r="E3011" s="47">
        <v>27.426666000000001</v>
      </c>
      <c r="F3011" s="47">
        <v>27</v>
      </c>
      <c r="G3011" s="47">
        <v>27.299999</v>
      </c>
      <c r="H3011" s="73">
        <v>23.681902000000001</v>
      </c>
      <c r="I3011" s="73">
        <v>487500</v>
      </c>
    </row>
    <row r="3012" spans="1:9" x14ac:dyDescent="0.3">
      <c r="A3012" s="72" t="str">
        <f t="shared" si="103"/>
        <v>2004</v>
      </c>
      <c r="B3012" s="72" t="str">
        <f t="shared" si="104"/>
        <v>Aug</v>
      </c>
      <c r="C3012" s="74">
        <v>38229</v>
      </c>
      <c r="D3012" s="47">
        <v>27.24</v>
      </c>
      <c r="E3012" s="47">
        <v>27.453333000000001</v>
      </c>
      <c r="F3012" s="47">
        <v>27.166665999999999</v>
      </c>
      <c r="G3012" s="47">
        <v>27.206666999999999</v>
      </c>
      <c r="H3012" s="73">
        <v>23.600944999999999</v>
      </c>
      <c r="I3012" s="73">
        <v>515700</v>
      </c>
    </row>
    <row r="3013" spans="1:9" x14ac:dyDescent="0.3">
      <c r="A3013" s="72" t="str">
        <f t="shared" si="103"/>
        <v>2004</v>
      </c>
      <c r="B3013" s="72" t="str">
        <f t="shared" si="104"/>
        <v>Aug</v>
      </c>
      <c r="C3013" s="74">
        <v>38230</v>
      </c>
      <c r="D3013" s="47">
        <v>27.266666000000001</v>
      </c>
      <c r="E3013" s="47">
        <v>27.6</v>
      </c>
      <c r="F3013" s="47">
        <v>27.200001</v>
      </c>
      <c r="G3013" s="47">
        <v>27.586666000000001</v>
      </c>
      <c r="H3013" s="73">
        <v>23.930579999999999</v>
      </c>
      <c r="I3013" s="73">
        <v>570700</v>
      </c>
    </row>
    <row r="3014" spans="1:9" x14ac:dyDescent="0.3">
      <c r="A3014" s="72" t="str">
        <f t="shared" si="103"/>
        <v>2004</v>
      </c>
      <c r="B3014" s="72" t="str">
        <f t="shared" si="104"/>
        <v>Sep</v>
      </c>
      <c r="C3014" s="74">
        <v>38231</v>
      </c>
      <c r="D3014" s="47">
        <v>27.639999</v>
      </c>
      <c r="E3014" s="47">
        <v>28</v>
      </c>
      <c r="F3014" s="47">
        <v>27.426666000000001</v>
      </c>
      <c r="G3014" s="47">
        <v>28</v>
      </c>
      <c r="H3014" s="73">
        <v>24.289131000000001</v>
      </c>
      <c r="I3014" s="73">
        <v>582700</v>
      </c>
    </row>
    <row r="3015" spans="1:9" x14ac:dyDescent="0.3">
      <c r="A3015" s="72" t="str">
        <f t="shared" si="103"/>
        <v>2004</v>
      </c>
      <c r="B3015" s="72" t="str">
        <f t="shared" si="104"/>
        <v>Sep</v>
      </c>
      <c r="C3015" s="74">
        <v>38232</v>
      </c>
      <c r="D3015" s="47">
        <v>27.940000999999999</v>
      </c>
      <c r="E3015" s="47">
        <v>28.173334000000001</v>
      </c>
      <c r="F3015" s="47">
        <v>27.273333000000001</v>
      </c>
      <c r="G3015" s="47">
        <v>27.76</v>
      </c>
      <c r="H3015" s="73">
        <v>24.080942</v>
      </c>
      <c r="I3015" s="73">
        <v>634300</v>
      </c>
    </row>
    <row r="3016" spans="1:9" x14ac:dyDescent="0.3">
      <c r="A3016" s="72" t="str">
        <f t="shared" si="103"/>
        <v>2004</v>
      </c>
      <c r="B3016" s="72" t="str">
        <f t="shared" si="104"/>
        <v>Sep</v>
      </c>
      <c r="C3016" s="74">
        <v>38233</v>
      </c>
      <c r="D3016" s="47">
        <v>27.826665999999999</v>
      </c>
      <c r="E3016" s="47">
        <v>28.02</v>
      </c>
      <c r="F3016" s="47">
        <v>27.68</v>
      </c>
      <c r="G3016" s="47">
        <v>27.933332</v>
      </c>
      <c r="H3016" s="73">
        <v>24.231304000000002</v>
      </c>
      <c r="I3016" s="73">
        <v>420000</v>
      </c>
    </row>
    <row r="3017" spans="1:9" x14ac:dyDescent="0.3">
      <c r="A3017" s="72" t="str">
        <f t="shared" si="103"/>
        <v>2004</v>
      </c>
      <c r="B3017" s="72" t="str">
        <f t="shared" si="104"/>
        <v>Sep</v>
      </c>
      <c r="C3017" s="74">
        <v>38237</v>
      </c>
      <c r="D3017" s="47">
        <v>27.093333999999999</v>
      </c>
      <c r="E3017" s="47">
        <v>27.933332</v>
      </c>
      <c r="F3017" s="47">
        <v>26.986666</v>
      </c>
      <c r="G3017" s="47">
        <v>27.440000999999999</v>
      </c>
      <c r="H3017" s="73">
        <v>23.803356000000001</v>
      </c>
      <c r="I3017" s="73">
        <v>1465500</v>
      </c>
    </row>
    <row r="3018" spans="1:9" x14ac:dyDescent="0.3">
      <c r="A3018" s="72" t="str">
        <f t="shared" si="103"/>
        <v>2004</v>
      </c>
      <c r="B3018" s="72" t="str">
        <f t="shared" si="104"/>
        <v>Sep</v>
      </c>
      <c r="C3018" s="74">
        <v>38238</v>
      </c>
      <c r="D3018" s="47">
        <v>27.333334000000001</v>
      </c>
      <c r="E3018" s="47">
        <v>27.833334000000001</v>
      </c>
      <c r="F3018" s="47">
        <v>27.133333</v>
      </c>
      <c r="G3018" s="47">
        <v>27.360001</v>
      </c>
      <c r="H3018" s="73">
        <v>23.733957</v>
      </c>
      <c r="I3018" s="73">
        <v>798700</v>
      </c>
    </row>
    <row r="3019" spans="1:9" x14ac:dyDescent="0.3">
      <c r="A3019" s="72" t="str">
        <f t="shared" si="103"/>
        <v>2004</v>
      </c>
      <c r="B3019" s="72" t="str">
        <f t="shared" si="104"/>
        <v>Sep</v>
      </c>
      <c r="C3019" s="74">
        <v>38239</v>
      </c>
      <c r="D3019" s="47">
        <v>27.406666000000001</v>
      </c>
      <c r="E3019" s="47">
        <v>27.766666000000001</v>
      </c>
      <c r="F3019" s="47">
        <v>27.333334000000001</v>
      </c>
      <c r="G3019" s="47">
        <v>27.66</v>
      </c>
      <c r="H3019" s="73">
        <v>23.994198000000001</v>
      </c>
      <c r="I3019" s="73">
        <v>538200</v>
      </c>
    </row>
    <row r="3020" spans="1:9" x14ac:dyDescent="0.3">
      <c r="A3020" s="72" t="str">
        <f t="shared" si="103"/>
        <v>2004</v>
      </c>
      <c r="B3020" s="72" t="str">
        <f t="shared" si="104"/>
        <v>Sep</v>
      </c>
      <c r="C3020" s="74">
        <v>38240</v>
      </c>
      <c r="D3020" s="47">
        <v>27.466667000000001</v>
      </c>
      <c r="E3020" s="47">
        <v>27.653334000000001</v>
      </c>
      <c r="F3020" s="47">
        <v>27.173334000000001</v>
      </c>
      <c r="G3020" s="47">
        <v>27.506665999999999</v>
      </c>
      <c r="H3020" s="73">
        <v>23.861189</v>
      </c>
      <c r="I3020" s="73">
        <v>691500</v>
      </c>
    </row>
    <row r="3021" spans="1:9" x14ac:dyDescent="0.3">
      <c r="A3021" s="72" t="str">
        <f t="shared" si="103"/>
        <v>2004</v>
      </c>
      <c r="B3021" s="72" t="str">
        <f t="shared" si="104"/>
        <v>Sep</v>
      </c>
      <c r="C3021" s="74">
        <v>38243</v>
      </c>
      <c r="D3021" s="47">
        <v>27.453333000000001</v>
      </c>
      <c r="E3021" s="47">
        <v>27.826665999999999</v>
      </c>
      <c r="F3021" s="47">
        <v>27.433332</v>
      </c>
      <c r="G3021" s="47">
        <v>27.693332999999999</v>
      </c>
      <c r="H3021" s="73">
        <v>24.023115000000001</v>
      </c>
      <c r="I3021" s="73">
        <v>813600</v>
      </c>
    </row>
    <row r="3022" spans="1:9" x14ac:dyDescent="0.3">
      <c r="A3022" s="72" t="str">
        <f t="shared" si="103"/>
        <v>2004</v>
      </c>
      <c r="B3022" s="72" t="str">
        <f t="shared" si="104"/>
        <v>Sep</v>
      </c>
      <c r="C3022" s="74">
        <v>38244</v>
      </c>
      <c r="D3022" s="47">
        <v>27.666665999999999</v>
      </c>
      <c r="E3022" s="47">
        <v>27.92</v>
      </c>
      <c r="F3022" s="47">
        <v>27.58</v>
      </c>
      <c r="G3022" s="47">
        <v>27.686665999999999</v>
      </c>
      <c r="H3022" s="73">
        <v>24.017326000000001</v>
      </c>
      <c r="I3022" s="73">
        <v>470800</v>
      </c>
    </row>
    <row r="3023" spans="1:9" x14ac:dyDescent="0.3">
      <c r="A3023" s="72" t="str">
        <f t="shared" si="103"/>
        <v>2004</v>
      </c>
      <c r="B3023" s="72" t="str">
        <f t="shared" si="104"/>
        <v>Sep</v>
      </c>
      <c r="C3023" s="74">
        <v>38245</v>
      </c>
      <c r="D3023" s="47">
        <v>27.546666999999999</v>
      </c>
      <c r="E3023" s="47">
        <v>27.833334000000001</v>
      </c>
      <c r="F3023" s="47">
        <v>27.233333999999999</v>
      </c>
      <c r="G3023" s="47">
        <v>27.66</v>
      </c>
      <c r="H3023" s="73">
        <v>23.994198000000001</v>
      </c>
      <c r="I3023" s="73">
        <v>865300</v>
      </c>
    </row>
    <row r="3024" spans="1:9" x14ac:dyDescent="0.3">
      <c r="A3024" s="72" t="str">
        <f t="shared" si="103"/>
        <v>2004</v>
      </c>
      <c r="B3024" s="72" t="str">
        <f t="shared" si="104"/>
        <v>Sep</v>
      </c>
      <c r="C3024" s="74">
        <v>38246</v>
      </c>
      <c r="D3024" s="47">
        <v>27.66</v>
      </c>
      <c r="E3024" s="47">
        <v>28.120000999999998</v>
      </c>
      <c r="F3024" s="47">
        <v>27.559999000000001</v>
      </c>
      <c r="G3024" s="47">
        <v>27.846665999999999</v>
      </c>
      <c r="H3024" s="73">
        <v>24.156120000000001</v>
      </c>
      <c r="I3024" s="73">
        <v>521700</v>
      </c>
    </row>
    <row r="3025" spans="1:9" x14ac:dyDescent="0.3">
      <c r="A3025" s="72" t="str">
        <f t="shared" si="103"/>
        <v>2004</v>
      </c>
      <c r="B3025" s="72" t="str">
        <f t="shared" si="104"/>
        <v>Sep</v>
      </c>
      <c r="C3025" s="74">
        <v>38247</v>
      </c>
      <c r="D3025" s="47">
        <v>27.673334000000001</v>
      </c>
      <c r="E3025" s="47">
        <v>28.266666000000001</v>
      </c>
      <c r="F3025" s="47">
        <v>27.666665999999999</v>
      </c>
      <c r="G3025" s="47">
        <v>27.959999</v>
      </c>
      <c r="H3025" s="73">
        <v>24.254435000000001</v>
      </c>
      <c r="I3025" s="73">
        <v>676800</v>
      </c>
    </row>
    <row r="3026" spans="1:9" x14ac:dyDescent="0.3">
      <c r="A3026" s="72" t="str">
        <f t="shared" si="103"/>
        <v>2004</v>
      </c>
      <c r="B3026" s="72" t="str">
        <f t="shared" si="104"/>
        <v>Sep</v>
      </c>
      <c r="C3026" s="74">
        <v>38250</v>
      </c>
      <c r="D3026" s="47">
        <v>27.846665999999999</v>
      </c>
      <c r="E3026" s="47">
        <v>27.933332</v>
      </c>
      <c r="F3026" s="47">
        <v>27.593333999999999</v>
      </c>
      <c r="G3026" s="47">
        <v>27.713332999999999</v>
      </c>
      <c r="H3026" s="73">
        <v>24.040458999999998</v>
      </c>
      <c r="I3026" s="73">
        <v>708100</v>
      </c>
    </row>
    <row r="3027" spans="1:9" x14ac:dyDescent="0.3">
      <c r="A3027" s="72" t="str">
        <f t="shared" si="103"/>
        <v>2004</v>
      </c>
      <c r="B3027" s="72" t="str">
        <f t="shared" si="104"/>
        <v>Sep</v>
      </c>
      <c r="C3027" s="74">
        <v>38251</v>
      </c>
      <c r="D3027" s="47">
        <v>27.639999</v>
      </c>
      <c r="E3027" s="47">
        <v>28.666665999999999</v>
      </c>
      <c r="F3027" s="47">
        <v>27.639999</v>
      </c>
      <c r="G3027" s="47">
        <v>28.266666000000001</v>
      </c>
      <c r="H3027" s="73">
        <v>24.52046</v>
      </c>
      <c r="I3027" s="73">
        <v>1329600</v>
      </c>
    </row>
    <row r="3028" spans="1:9" x14ac:dyDescent="0.3">
      <c r="A3028" s="72" t="str">
        <f t="shared" si="103"/>
        <v>2004</v>
      </c>
      <c r="B3028" s="72" t="str">
        <f t="shared" si="104"/>
        <v>Sep</v>
      </c>
      <c r="C3028" s="74">
        <v>38252</v>
      </c>
      <c r="D3028" s="47">
        <v>28.026667</v>
      </c>
      <c r="E3028" s="47">
        <v>28.086666000000001</v>
      </c>
      <c r="F3028" s="47">
        <v>27.706666999999999</v>
      </c>
      <c r="G3028" s="47">
        <v>27.940000999999999</v>
      </c>
      <c r="H3028" s="73">
        <v>24.237093000000002</v>
      </c>
      <c r="I3028" s="73">
        <v>823200</v>
      </c>
    </row>
    <row r="3029" spans="1:9" x14ac:dyDescent="0.3">
      <c r="A3029" s="72" t="str">
        <f t="shared" si="103"/>
        <v>2004</v>
      </c>
      <c r="B3029" s="72" t="str">
        <f t="shared" si="104"/>
        <v>Sep</v>
      </c>
      <c r="C3029" s="74">
        <v>38253</v>
      </c>
      <c r="D3029" s="47">
        <v>27.733333999999999</v>
      </c>
      <c r="E3029" s="47">
        <v>28.513334</v>
      </c>
      <c r="F3029" s="47">
        <v>27.613333000000001</v>
      </c>
      <c r="G3029" s="47">
        <v>27.879999000000002</v>
      </c>
      <c r="H3029" s="73">
        <v>24.185036</v>
      </c>
      <c r="I3029" s="73">
        <v>653800</v>
      </c>
    </row>
    <row r="3030" spans="1:9" x14ac:dyDescent="0.3">
      <c r="A3030" s="72" t="str">
        <f t="shared" si="103"/>
        <v>2004</v>
      </c>
      <c r="B3030" s="72" t="str">
        <f t="shared" si="104"/>
        <v>Sep</v>
      </c>
      <c r="C3030" s="74">
        <v>38254</v>
      </c>
      <c r="D3030" s="47">
        <v>27.846665999999999</v>
      </c>
      <c r="E3030" s="47">
        <v>29.126667000000001</v>
      </c>
      <c r="F3030" s="47">
        <v>27.700001</v>
      </c>
      <c r="G3030" s="47">
        <v>28.68</v>
      </c>
      <c r="H3030" s="73">
        <v>24.879013</v>
      </c>
      <c r="I3030" s="73">
        <v>1008100</v>
      </c>
    </row>
    <row r="3031" spans="1:9" x14ac:dyDescent="0.3">
      <c r="A3031" s="72" t="str">
        <f t="shared" si="103"/>
        <v>2004</v>
      </c>
      <c r="B3031" s="72" t="str">
        <f t="shared" si="104"/>
        <v>Sep</v>
      </c>
      <c r="C3031" s="74">
        <v>38257</v>
      </c>
      <c r="D3031" s="47">
        <v>28.633333</v>
      </c>
      <c r="E3031" s="47">
        <v>28.700001</v>
      </c>
      <c r="F3031" s="47">
        <v>28.173334000000001</v>
      </c>
      <c r="G3031" s="47">
        <v>28.24</v>
      </c>
      <c r="H3031" s="73">
        <v>24.497323999999999</v>
      </c>
      <c r="I3031" s="73">
        <v>668400</v>
      </c>
    </row>
    <row r="3032" spans="1:9" x14ac:dyDescent="0.3">
      <c r="A3032" s="72" t="str">
        <f t="shared" si="103"/>
        <v>2004</v>
      </c>
      <c r="B3032" s="72" t="str">
        <f t="shared" si="104"/>
        <v>Sep</v>
      </c>
      <c r="C3032" s="74">
        <v>38258</v>
      </c>
      <c r="D3032" s="47">
        <v>28.326665999999999</v>
      </c>
      <c r="E3032" s="47">
        <v>28.466667000000001</v>
      </c>
      <c r="F3032" s="47">
        <v>27.933332</v>
      </c>
      <c r="G3032" s="47">
        <v>28.353332999999999</v>
      </c>
      <c r="H3032" s="73">
        <v>24.595642000000002</v>
      </c>
      <c r="I3032" s="73">
        <v>712500</v>
      </c>
    </row>
    <row r="3033" spans="1:9" x14ac:dyDescent="0.3">
      <c r="A3033" s="72" t="str">
        <f t="shared" si="103"/>
        <v>2004</v>
      </c>
      <c r="B3033" s="72" t="str">
        <f t="shared" si="104"/>
        <v>Sep</v>
      </c>
      <c r="C3033" s="74">
        <v>38259</v>
      </c>
      <c r="D3033" s="47">
        <v>28.34</v>
      </c>
      <c r="E3033" s="47">
        <v>29.106667000000002</v>
      </c>
      <c r="F3033" s="47">
        <v>28.333334000000001</v>
      </c>
      <c r="G3033" s="47">
        <v>28.98</v>
      </c>
      <c r="H3033" s="73">
        <v>25.139257000000001</v>
      </c>
      <c r="I3033" s="73">
        <v>774300</v>
      </c>
    </row>
    <row r="3034" spans="1:9" x14ac:dyDescent="0.3">
      <c r="A3034" s="72" t="str">
        <f t="shared" si="103"/>
        <v>2004</v>
      </c>
      <c r="B3034" s="72" t="str">
        <f t="shared" si="104"/>
        <v>Sep</v>
      </c>
      <c r="C3034" s="74">
        <v>38260</v>
      </c>
      <c r="D3034" s="47">
        <v>28.98</v>
      </c>
      <c r="E3034" s="47">
        <v>29.046666999999999</v>
      </c>
      <c r="F3034" s="47">
        <v>28.466667000000001</v>
      </c>
      <c r="G3034" s="47">
        <v>28.933332</v>
      </c>
      <c r="H3034" s="73">
        <v>25.098772</v>
      </c>
      <c r="I3034" s="73">
        <v>658200</v>
      </c>
    </row>
    <row r="3035" spans="1:9" x14ac:dyDescent="0.3">
      <c r="A3035" s="72" t="str">
        <f t="shared" si="103"/>
        <v>2004</v>
      </c>
      <c r="B3035" s="72" t="str">
        <f t="shared" si="104"/>
        <v>Oct</v>
      </c>
      <c r="C3035" s="74">
        <v>38261</v>
      </c>
      <c r="D3035" s="47">
        <v>29.059999000000001</v>
      </c>
      <c r="E3035" s="47">
        <v>29.073333999999999</v>
      </c>
      <c r="F3035" s="47">
        <v>28.526667</v>
      </c>
      <c r="G3035" s="47">
        <v>28.626667000000001</v>
      </c>
      <c r="H3035" s="73">
        <v>24.832751999999999</v>
      </c>
      <c r="I3035" s="73">
        <v>564600</v>
      </c>
    </row>
    <row r="3036" spans="1:9" x14ac:dyDescent="0.3">
      <c r="A3036" s="72" t="str">
        <f t="shared" si="103"/>
        <v>2004</v>
      </c>
      <c r="B3036" s="72" t="str">
        <f t="shared" si="104"/>
        <v>Oct</v>
      </c>
      <c r="C3036" s="74">
        <v>38264</v>
      </c>
      <c r="D3036" s="47">
        <v>28.806667000000001</v>
      </c>
      <c r="E3036" s="47">
        <v>29.366667</v>
      </c>
      <c r="F3036" s="47">
        <v>28.746666000000001</v>
      </c>
      <c r="G3036" s="47">
        <v>28.813334000000001</v>
      </c>
      <c r="H3036" s="73">
        <v>24.994678</v>
      </c>
      <c r="I3036" s="73">
        <v>1149300</v>
      </c>
    </row>
    <row r="3037" spans="1:9" x14ac:dyDescent="0.3">
      <c r="A3037" s="72" t="str">
        <f t="shared" si="103"/>
        <v>2004</v>
      </c>
      <c r="B3037" s="72" t="str">
        <f t="shared" si="104"/>
        <v>Oct</v>
      </c>
      <c r="C3037" s="74">
        <v>38265</v>
      </c>
      <c r="D3037" s="47">
        <v>28.733333999999999</v>
      </c>
      <c r="E3037" s="47">
        <v>28.733333999999999</v>
      </c>
      <c r="F3037" s="47">
        <v>28.493334000000001</v>
      </c>
      <c r="G3037" s="47">
        <v>28.559999000000001</v>
      </c>
      <c r="H3037" s="73">
        <v>24.774920999999999</v>
      </c>
      <c r="I3037" s="73">
        <v>553800</v>
      </c>
    </row>
    <row r="3038" spans="1:9" x14ac:dyDescent="0.3">
      <c r="A3038" s="72" t="str">
        <f t="shared" si="103"/>
        <v>2004</v>
      </c>
      <c r="B3038" s="72" t="str">
        <f t="shared" si="104"/>
        <v>Oct</v>
      </c>
      <c r="C3038" s="74">
        <v>38266</v>
      </c>
      <c r="D3038" s="47">
        <v>28.586666000000001</v>
      </c>
      <c r="E3038" s="47">
        <v>28.893332999999998</v>
      </c>
      <c r="F3038" s="47">
        <v>28.486666</v>
      </c>
      <c r="G3038" s="47">
        <v>28.573333999999999</v>
      </c>
      <c r="H3038" s="73">
        <v>24.786487999999999</v>
      </c>
      <c r="I3038" s="73">
        <v>874000</v>
      </c>
    </row>
    <row r="3039" spans="1:9" x14ac:dyDescent="0.3">
      <c r="A3039" s="72" t="str">
        <f t="shared" si="103"/>
        <v>2004</v>
      </c>
      <c r="B3039" s="72" t="str">
        <f t="shared" si="104"/>
        <v>Oct</v>
      </c>
      <c r="C3039" s="74">
        <v>38267</v>
      </c>
      <c r="D3039" s="47">
        <v>28.453333000000001</v>
      </c>
      <c r="E3039" s="47">
        <v>28.526667</v>
      </c>
      <c r="F3039" s="47">
        <v>28.166665999999999</v>
      </c>
      <c r="G3039" s="47">
        <v>28.233333999999999</v>
      </c>
      <c r="H3039" s="73">
        <v>24.491548999999999</v>
      </c>
      <c r="I3039" s="73">
        <v>617400</v>
      </c>
    </row>
    <row r="3040" spans="1:9" x14ac:dyDescent="0.3">
      <c r="A3040" s="72" t="str">
        <f t="shared" si="103"/>
        <v>2004</v>
      </c>
      <c r="B3040" s="72" t="str">
        <f t="shared" si="104"/>
        <v>Oct</v>
      </c>
      <c r="C3040" s="74">
        <v>38268</v>
      </c>
      <c r="D3040" s="47">
        <v>28</v>
      </c>
      <c r="E3040" s="47">
        <v>28.433332</v>
      </c>
      <c r="F3040" s="47">
        <v>28</v>
      </c>
      <c r="G3040" s="47">
        <v>28.126667000000001</v>
      </c>
      <c r="H3040" s="73">
        <v>24.399018999999999</v>
      </c>
      <c r="I3040" s="73">
        <v>781300</v>
      </c>
    </row>
    <row r="3041" spans="1:9" x14ac:dyDescent="0.3">
      <c r="A3041" s="72" t="str">
        <f t="shared" si="103"/>
        <v>2004</v>
      </c>
      <c r="B3041" s="72" t="str">
        <f t="shared" si="104"/>
        <v>Oct</v>
      </c>
      <c r="C3041" s="74">
        <v>38271</v>
      </c>
      <c r="D3041" s="47">
        <v>28.1</v>
      </c>
      <c r="E3041" s="47">
        <v>28.32</v>
      </c>
      <c r="F3041" s="47">
        <v>27.613333000000001</v>
      </c>
      <c r="G3041" s="47">
        <v>27.866667</v>
      </c>
      <c r="H3041" s="73">
        <v>24.173470999999999</v>
      </c>
      <c r="I3041" s="73">
        <v>402700</v>
      </c>
    </row>
    <row r="3042" spans="1:9" x14ac:dyDescent="0.3">
      <c r="A3042" s="72" t="str">
        <f t="shared" si="103"/>
        <v>2004</v>
      </c>
      <c r="B3042" s="72" t="str">
        <f t="shared" si="104"/>
        <v>Oct</v>
      </c>
      <c r="C3042" s="74">
        <v>38272</v>
      </c>
      <c r="D3042" s="47">
        <v>27.766666000000001</v>
      </c>
      <c r="E3042" s="47">
        <v>28.066668</v>
      </c>
      <c r="F3042" s="47">
        <v>27.58</v>
      </c>
      <c r="G3042" s="47">
        <v>27.993334000000001</v>
      </c>
      <c r="H3042" s="73">
        <v>24.283352000000001</v>
      </c>
      <c r="I3042" s="73">
        <v>843700</v>
      </c>
    </row>
    <row r="3043" spans="1:9" x14ac:dyDescent="0.3">
      <c r="A3043" s="72" t="str">
        <f t="shared" si="103"/>
        <v>2004</v>
      </c>
      <c r="B3043" s="72" t="str">
        <f t="shared" si="104"/>
        <v>Oct</v>
      </c>
      <c r="C3043" s="74">
        <v>38273</v>
      </c>
      <c r="D3043" s="47">
        <v>28</v>
      </c>
      <c r="E3043" s="47">
        <v>28.493334000000001</v>
      </c>
      <c r="F3043" s="47">
        <v>28</v>
      </c>
      <c r="G3043" s="47">
        <v>28.139999</v>
      </c>
      <c r="H3043" s="73">
        <v>24.410582000000002</v>
      </c>
      <c r="I3043" s="73">
        <v>792900</v>
      </c>
    </row>
    <row r="3044" spans="1:9" x14ac:dyDescent="0.3">
      <c r="A3044" s="72" t="str">
        <f t="shared" si="103"/>
        <v>2004</v>
      </c>
      <c r="B3044" s="72" t="str">
        <f t="shared" si="104"/>
        <v>Oct</v>
      </c>
      <c r="C3044" s="74">
        <v>38274</v>
      </c>
      <c r="D3044" s="47">
        <v>28.466667000000001</v>
      </c>
      <c r="E3044" s="47">
        <v>28.546666999999999</v>
      </c>
      <c r="F3044" s="47">
        <v>27.806667000000001</v>
      </c>
      <c r="G3044" s="47">
        <v>27.806667000000001</v>
      </c>
      <c r="H3044" s="73">
        <v>24.121426</v>
      </c>
      <c r="I3044" s="73">
        <v>993100</v>
      </c>
    </row>
    <row r="3045" spans="1:9" x14ac:dyDescent="0.3">
      <c r="A3045" s="72" t="str">
        <f t="shared" si="103"/>
        <v>2004</v>
      </c>
      <c r="B3045" s="72" t="str">
        <f t="shared" si="104"/>
        <v>Oct</v>
      </c>
      <c r="C3045" s="74">
        <v>38275</v>
      </c>
      <c r="D3045" s="47">
        <v>27.953333000000001</v>
      </c>
      <c r="E3045" s="47">
        <v>28.42</v>
      </c>
      <c r="F3045" s="47">
        <v>27.893332999999998</v>
      </c>
      <c r="G3045" s="47">
        <v>28.253333999999999</v>
      </c>
      <c r="H3045" s="73">
        <v>24.508897999999999</v>
      </c>
      <c r="I3045" s="73">
        <v>603400</v>
      </c>
    </row>
    <row r="3046" spans="1:9" x14ac:dyDescent="0.3">
      <c r="A3046" s="72" t="str">
        <f t="shared" si="103"/>
        <v>2004</v>
      </c>
      <c r="B3046" s="72" t="str">
        <f t="shared" si="104"/>
        <v>Oct</v>
      </c>
      <c r="C3046" s="74">
        <v>38278</v>
      </c>
      <c r="D3046" s="47">
        <v>28.233333999999999</v>
      </c>
      <c r="E3046" s="47">
        <v>28.846665999999999</v>
      </c>
      <c r="F3046" s="47">
        <v>27.866667</v>
      </c>
      <c r="G3046" s="47">
        <v>28.700001</v>
      </c>
      <c r="H3046" s="73">
        <v>24.896366</v>
      </c>
      <c r="I3046" s="73">
        <v>725200</v>
      </c>
    </row>
    <row r="3047" spans="1:9" x14ac:dyDescent="0.3">
      <c r="A3047" s="72" t="str">
        <f t="shared" si="103"/>
        <v>2004</v>
      </c>
      <c r="B3047" s="72" t="str">
        <f t="shared" si="104"/>
        <v>Oct</v>
      </c>
      <c r="C3047" s="74">
        <v>38279</v>
      </c>
      <c r="D3047" s="47">
        <v>28.700001</v>
      </c>
      <c r="E3047" s="47">
        <v>29.046666999999999</v>
      </c>
      <c r="F3047" s="47">
        <v>28.6</v>
      </c>
      <c r="G3047" s="47">
        <v>28.6</v>
      </c>
      <c r="H3047" s="73">
        <v>24.809618</v>
      </c>
      <c r="I3047" s="73">
        <v>778300</v>
      </c>
    </row>
    <row r="3048" spans="1:9" x14ac:dyDescent="0.3">
      <c r="A3048" s="72" t="str">
        <f t="shared" si="103"/>
        <v>2004</v>
      </c>
      <c r="B3048" s="72" t="str">
        <f t="shared" si="104"/>
        <v>Oct</v>
      </c>
      <c r="C3048" s="74">
        <v>38280</v>
      </c>
      <c r="D3048" s="47">
        <v>28.52</v>
      </c>
      <c r="E3048" s="47">
        <v>30.633333</v>
      </c>
      <c r="F3048" s="47">
        <v>28.406666000000001</v>
      </c>
      <c r="G3048" s="47">
        <v>29.620000999999998</v>
      </c>
      <c r="H3048" s="73">
        <v>25.694437000000001</v>
      </c>
      <c r="I3048" s="73">
        <v>2924200</v>
      </c>
    </row>
    <row r="3049" spans="1:9" x14ac:dyDescent="0.3">
      <c r="A3049" s="72" t="str">
        <f t="shared" si="103"/>
        <v>2004</v>
      </c>
      <c r="B3049" s="72" t="str">
        <f t="shared" si="104"/>
        <v>Oct</v>
      </c>
      <c r="C3049" s="74">
        <v>38281</v>
      </c>
      <c r="D3049" s="47">
        <v>29.74</v>
      </c>
      <c r="E3049" s="47">
        <v>29.780000999999999</v>
      </c>
      <c r="F3049" s="47">
        <v>28.826665999999999</v>
      </c>
      <c r="G3049" s="47">
        <v>29.153334000000001</v>
      </c>
      <c r="H3049" s="73">
        <v>25.289618000000001</v>
      </c>
      <c r="I3049" s="73">
        <v>1074000</v>
      </c>
    </row>
    <row r="3050" spans="1:9" x14ac:dyDescent="0.3">
      <c r="A3050" s="72" t="str">
        <f t="shared" si="103"/>
        <v>2004</v>
      </c>
      <c r="B3050" s="72" t="str">
        <f t="shared" si="104"/>
        <v>Oct</v>
      </c>
      <c r="C3050" s="74">
        <v>38282</v>
      </c>
      <c r="D3050" s="47">
        <v>29.213332999999999</v>
      </c>
      <c r="E3050" s="47">
        <v>29.346665999999999</v>
      </c>
      <c r="F3050" s="47">
        <v>28.673334000000001</v>
      </c>
      <c r="G3050" s="47">
        <v>28.906666000000001</v>
      </c>
      <c r="H3050" s="73">
        <v>25.07564</v>
      </c>
      <c r="I3050" s="73">
        <v>544800</v>
      </c>
    </row>
    <row r="3051" spans="1:9" x14ac:dyDescent="0.3">
      <c r="A3051" s="72" t="str">
        <f t="shared" si="103"/>
        <v>2004</v>
      </c>
      <c r="B3051" s="72" t="str">
        <f t="shared" si="104"/>
        <v>Oct</v>
      </c>
      <c r="C3051" s="74">
        <v>38285</v>
      </c>
      <c r="D3051" s="47">
        <v>28.866667</v>
      </c>
      <c r="E3051" s="47">
        <v>28.9</v>
      </c>
      <c r="F3051" s="47">
        <v>28.466667000000001</v>
      </c>
      <c r="G3051" s="47">
        <v>28.66</v>
      </c>
      <c r="H3051" s="73">
        <v>24.861660000000001</v>
      </c>
      <c r="I3051" s="73">
        <v>558000</v>
      </c>
    </row>
    <row r="3052" spans="1:9" x14ac:dyDescent="0.3">
      <c r="A3052" s="72" t="str">
        <f t="shared" si="103"/>
        <v>2004</v>
      </c>
      <c r="B3052" s="72" t="str">
        <f t="shared" si="104"/>
        <v>Oct</v>
      </c>
      <c r="C3052" s="74">
        <v>38286</v>
      </c>
      <c r="D3052" s="47">
        <v>28.666665999999999</v>
      </c>
      <c r="E3052" s="47">
        <v>29</v>
      </c>
      <c r="F3052" s="47">
        <v>28.466667000000001</v>
      </c>
      <c r="G3052" s="47">
        <v>28.866667</v>
      </c>
      <c r="H3052" s="73">
        <v>25.040941</v>
      </c>
      <c r="I3052" s="73">
        <v>766500</v>
      </c>
    </row>
    <row r="3053" spans="1:9" x14ac:dyDescent="0.3">
      <c r="A3053" s="72" t="str">
        <f t="shared" si="103"/>
        <v>2004</v>
      </c>
      <c r="B3053" s="72" t="str">
        <f t="shared" si="104"/>
        <v>Oct</v>
      </c>
      <c r="C3053" s="74">
        <v>38287</v>
      </c>
      <c r="D3053" s="47">
        <v>28.98</v>
      </c>
      <c r="E3053" s="47">
        <v>29.446667000000001</v>
      </c>
      <c r="F3053" s="47">
        <v>28.666665999999999</v>
      </c>
      <c r="G3053" s="47">
        <v>29.386666999999999</v>
      </c>
      <c r="H3053" s="73">
        <v>25.492028999999999</v>
      </c>
      <c r="I3053" s="73">
        <v>547000</v>
      </c>
    </row>
    <row r="3054" spans="1:9" x14ac:dyDescent="0.3">
      <c r="A3054" s="72" t="str">
        <f t="shared" si="103"/>
        <v>2004</v>
      </c>
      <c r="B3054" s="72" t="str">
        <f t="shared" si="104"/>
        <v>Oct</v>
      </c>
      <c r="C3054" s="74">
        <v>38288</v>
      </c>
      <c r="D3054" s="47">
        <v>29.200001</v>
      </c>
      <c r="E3054" s="47">
        <v>29.24</v>
      </c>
      <c r="F3054" s="47">
        <v>28.713332999999999</v>
      </c>
      <c r="G3054" s="47">
        <v>28.959999</v>
      </c>
      <c r="H3054" s="73">
        <v>25.121901999999999</v>
      </c>
      <c r="I3054" s="73">
        <v>606300</v>
      </c>
    </row>
    <row r="3055" spans="1:9" x14ac:dyDescent="0.3">
      <c r="A3055" s="72" t="str">
        <f t="shared" si="103"/>
        <v>2004</v>
      </c>
      <c r="B3055" s="72" t="str">
        <f t="shared" si="104"/>
        <v>Oct</v>
      </c>
      <c r="C3055" s="74">
        <v>38289</v>
      </c>
      <c r="D3055" s="47">
        <v>29.013334</v>
      </c>
      <c r="E3055" s="47">
        <v>29.366667</v>
      </c>
      <c r="F3055" s="47">
        <v>28.76</v>
      </c>
      <c r="G3055" s="47">
        <v>28.940000999999999</v>
      </c>
      <c r="H3055" s="73">
        <v>25.104558999999998</v>
      </c>
      <c r="I3055" s="73">
        <v>789000</v>
      </c>
    </row>
    <row r="3056" spans="1:9" x14ac:dyDescent="0.3">
      <c r="A3056" s="72" t="str">
        <f t="shared" si="103"/>
        <v>2004</v>
      </c>
      <c r="B3056" s="72" t="str">
        <f t="shared" si="104"/>
        <v>Nov</v>
      </c>
      <c r="C3056" s="74">
        <v>38292</v>
      </c>
      <c r="D3056" s="47">
        <v>29</v>
      </c>
      <c r="E3056" s="47">
        <v>29.719999000000001</v>
      </c>
      <c r="F3056" s="47">
        <v>28.773333000000001</v>
      </c>
      <c r="G3056" s="47">
        <v>29.639999</v>
      </c>
      <c r="H3056" s="73">
        <v>25.711781999999999</v>
      </c>
      <c r="I3056" s="73">
        <v>525400</v>
      </c>
    </row>
    <row r="3057" spans="1:9" x14ac:dyDescent="0.3">
      <c r="A3057" s="72" t="str">
        <f t="shared" si="103"/>
        <v>2004</v>
      </c>
      <c r="B3057" s="72" t="str">
        <f t="shared" si="104"/>
        <v>Nov</v>
      </c>
      <c r="C3057" s="74">
        <v>38293</v>
      </c>
      <c r="D3057" s="47">
        <v>29.533332999999999</v>
      </c>
      <c r="E3057" s="47">
        <v>29.98</v>
      </c>
      <c r="F3057" s="47">
        <v>29.433332</v>
      </c>
      <c r="G3057" s="47">
        <v>29.546666999999999</v>
      </c>
      <c r="H3057" s="73">
        <v>25.630817</v>
      </c>
      <c r="I3057" s="73">
        <v>887400</v>
      </c>
    </row>
    <row r="3058" spans="1:9" x14ac:dyDescent="0.3">
      <c r="A3058" s="72" t="str">
        <f t="shared" si="103"/>
        <v>2004</v>
      </c>
      <c r="B3058" s="72" t="str">
        <f t="shared" si="104"/>
        <v>Nov</v>
      </c>
      <c r="C3058" s="74">
        <v>38294</v>
      </c>
      <c r="D3058" s="47">
        <v>29.953333000000001</v>
      </c>
      <c r="E3058" s="47">
        <v>30.446667000000001</v>
      </c>
      <c r="F3058" s="47">
        <v>29.666665999999999</v>
      </c>
      <c r="G3058" s="47">
        <v>29.986666</v>
      </c>
      <c r="H3058" s="73">
        <v>26.012505000000001</v>
      </c>
      <c r="I3058" s="73">
        <v>820500</v>
      </c>
    </row>
    <row r="3059" spans="1:9" x14ac:dyDescent="0.3">
      <c r="A3059" s="72" t="str">
        <f t="shared" si="103"/>
        <v>2004</v>
      </c>
      <c r="B3059" s="72" t="str">
        <f t="shared" si="104"/>
        <v>Nov</v>
      </c>
      <c r="C3059" s="74">
        <v>38295</v>
      </c>
      <c r="D3059" s="47">
        <v>30</v>
      </c>
      <c r="E3059" s="47">
        <v>30.893332999999998</v>
      </c>
      <c r="F3059" s="47">
        <v>29.92</v>
      </c>
      <c r="G3059" s="47">
        <v>30.84</v>
      </c>
      <c r="H3059" s="73">
        <v>26.752746999999999</v>
      </c>
      <c r="I3059" s="73">
        <v>757000</v>
      </c>
    </row>
    <row r="3060" spans="1:9" x14ac:dyDescent="0.3">
      <c r="A3060" s="72" t="str">
        <f t="shared" si="103"/>
        <v>2004</v>
      </c>
      <c r="B3060" s="72" t="str">
        <f t="shared" si="104"/>
        <v>Nov</v>
      </c>
      <c r="C3060" s="74">
        <v>38296</v>
      </c>
      <c r="D3060" s="47">
        <v>30.959999</v>
      </c>
      <c r="E3060" s="47">
        <v>31.540001</v>
      </c>
      <c r="F3060" s="47">
        <v>30.860001</v>
      </c>
      <c r="G3060" s="47">
        <v>31.426666000000001</v>
      </c>
      <c r="H3060" s="73">
        <v>27.261662000000001</v>
      </c>
      <c r="I3060" s="73">
        <v>1192800</v>
      </c>
    </row>
    <row r="3061" spans="1:9" x14ac:dyDescent="0.3">
      <c r="A3061" s="72" t="str">
        <f t="shared" si="103"/>
        <v>2004</v>
      </c>
      <c r="B3061" s="72" t="str">
        <f t="shared" si="104"/>
        <v>Nov</v>
      </c>
      <c r="C3061" s="74">
        <v>38299</v>
      </c>
      <c r="D3061" s="47">
        <v>31.366667</v>
      </c>
      <c r="E3061" s="47">
        <v>31.413333999999999</v>
      </c>
      <c r="F3061" s="47">
        <v>30.506665999999999</v>
      </c>
      <c r="G3061" s="47">
        <v>30.733333999999999</v>
      </c>
      <c r="H3061" s="73">
        <v>26.660216999999999</v>
      </c>
      <c r="I3061" s="73">
        <v>900400</v>
      </c>
    </row>
    <row r="3062" spans="1:9" x14ac:dyDescent="0.3">
      <c r="A3062" s="72" t="str">
        <f t="shared" si="103"/>
        <v>2004</v>
      </c>
      <c r="B3062" s="72" t="str">
        <f t="shared" si="104"/>
        <v>Nov</v>
      </c>
      <c r="C3062" s="74">
        <v>38300</v>
      </c>
      <c r="D3062" s="47">
        <v>30.780000999999999</v>
      </c>
      <c r="E3062" s="47">
        <v>31.32</v>
      </c>
      <c r="F3062" s="47">
        <v>30.726666999999999</v>
      </c>
      <c r="G3062" s="47">
        <v>31.173334000000001</v>
      </c>
      <c r="H3062" s="73">
        <v>27.041903000000001</v>
      </c>
      <c r="I3062" s="73">
        <v>860800</v>
      </c>
    </row>
    <row r="3063" spans="1:9" x14ac:dyDescent="0.3">
      <c r="A3063" s="72" t="str">
        <f t="shared" si="103"/>
        <v>2004</v>
      </c>
      <c r="B3063" s="72" t="str">
        <f t="shared" si="104"/>
        <v>Nov</v>
      </c>
      <c r="C3063" s="74">
        <v>38301</v>
      </c>
      <c r="D3063" s="47">
        <v>31.486666</v>
      </c>
      <c r="E3063" s="47">
        <v>32.060001</v>
      </c>
      <c r="F3063" s="47">
        <v>31.353332999999999</v>
      </c>
      <c r="G3063" s="47">
        <v>31.466667000000001</v>
      </c>
      <c r="H3063" s="73">
        <v>27.296361999999998</v>
      </c>
      <c r="I3063" s="73">
        <v>1080000</v>
      </c>
    </row>
    <row r="3064" spans="1:9" x14ac:dyDescent="0.3">
      <c r="A3064" s="72" t="str">
        <f t="shared" si="103"/>
        <v>2004</v>
      </c>
      <c r="B3064" s="72" t="str">
        <f t="shared" si="104"/>
        <v>Nov</v>
      </c>
      <c r="C3064" s="74">
        <v>38302</v>
      </c>
      <c r="D3064" s="47">
        <v>31.613333000000001</v>
      </c>
      <c r="E3064" s="47">
        <v>32.653331999999999</v>
      </c>
      <c r="F3064" s="47">
        <v>31.366667</v>
      </c>
      <c r="G3064" s="47">
        <v>32.466667000000001</v>
      </c>
      <c r="H3064" s="73">
        <v>28.163831999999999</v>
      </c>
      <c r="I3064" s="73">
        <v>1138900</v>
      </c>
    </row>
    <row r="3065" spans="1:9" x14ac:dyDescent="0.3">
      <c r="A3065" s="72" t="str">
        <f t="shared" si="103"/>
        <v>2004</v>
      </c>
      <c r="B3065" s="72" t="str">
        <f t="shared" si="104"/>
        <v>Nov</v>
      </c>
      <c r="C3065" s="74">
        <v>38303</v>
      </c>
      <c r="D3065" s="47">
        <v>32.533332999999999</v>
      </c>
      <c r="E3065" s="47">
        <v>32.599997999999999</v>
      </c>
      <c r="F3065" s="47">
        <v>31.813334000000001</v>
      </c>
      <c r="G3065" s="47">
        <v>32.513331999999998</v>
      </c>
      <c r="H3065" s="73">
        <v>28.204308000000001</v>
      </c>
      <c r="I3065" s="73">
        <v>909700</v>
      </c>
    </row>
    <row r="3066" spans="1:9" x14ac:dyDescent="0.3">
      <c r="A3066" s="72" t="str">
        <f t="shared" si="103"/>
        <v>2004</v>
      </c>
      <c r="B3066" s="72" t="str">
        <f t="shared" si="104"/>
        <v>Nov</v>
      </c>
      <c r="C3066" s="74">
        <v>38306</v>
      </c>
      <c r="D3066" s="47">
        <v>32.566665999999998</v>
      </c>
      <c r="E3066" s="47">
        <v>32.673332000000002</v>
      </c>
      <c r="F3066" s="47">
        <v>32.020000000000003</v>
      </c>
      <c r="G3066" s="47">
        <v>32.613334999999999</v>
      </c>
      <c r="H3066" s="73">
        <v>28.291060999999999</v>
      </c>
      <c r="I3066" s="73">
        <v>913200</v>
      </c>
    </row>
    <row r="3067" spans="1:9" x14ac:dyDescent="0.3">
      <c r="A3067" s="72" t="str">
        <f t="shared" si="103"/>
        <v>2004</v>
      </c>
      <c r="B3067" s="72" t="str">
        <f t="shared" si="104"/>
        <v>Nov</v>
      </c>
      <c r="C3067" s="74">
        <v>38307</v>
      </c>
      <c r="D3067" s="47">
        <v>32.593333999999999</v>
      </c>
      <c r="E3067" s="47">
        <v>32.593333999999999</v>
      </c>
      <c r="F3067" s="47">
        <v>32</v>
      </c>
      <c r="G3067" s="47">
        <v>32.033332999999999</v>
      </c>
      <c r="H3067" s="73">
        <v>27.787924</v>
      </c>
      <c r="I3067" s="73">
        <v>597000</v>
      </c>
    </row>
    <row r="3068" spans="1:9" x14ac:dyDescent="0.3">
      <c r="A3068" s="72" t="str">
        <f t="shared" si="103"/>
        <v>2004</v>
      </c>
      <c r="B3068" s="72" t="str">
        <f t="shared" si="104"/>
        <v>Nov</v>
      </c>
      <c r="C3068" s="74">
        <v>38308</v>
      </c>
      <c r="D3068" s="47">
        <v>32.020000000000003</v>
      </c>
      <c r="E3068" s="47">
        <v>32.486668000000002</v>
      </c>
      <c r="F3068" s="47">
        <v>31.746666000000001</v>
      </c>
      <c r="G3068" s="47">
        <v>32.053333000000002</v>
      </c>
      <c r="H3068" s="73">
        <v>27.805277</v>
      </c>
      <c r="I3068" s="73">
        <v>681300</v>
      </c>
    </row>
    <row r="3069" spans="1:9" x14ac:dyDescent="0.3">
      <c r="A3069" s="72" t="str">
        <f t="shared" si="103"/>
        <v>2004</v>
      </c>
      <c r="B3069" s="72" t="str">
        <f t="shared" si="104"/>
        <v>Nov</v>
      </c>
      <c r="C3069" s="74">
        <v>38309</v>
      </c>
      <c r="D3069" s="47">
        <v>32.093333999999999</v>
      </c>
      <c r="E3069" s="47">
        <v>32.226664999999997</v>
      </c>
      <c r="F3069" s="47">
        <v>31.5</v>
      </c>
      <c r="G3069" s="47">
        <v>32.106667000000002</v>
      </c>
      <c r="H3069" s="73">
        <v>27.851542999999999</v>
      </c>
      <c r="I3069" s="73">
        <v>916200</v>
      </c>
    </row>
    <row r="3070" spans="1:9" x14ac:dyDescent="0.3">
      <c r="A3070" s="72" t="str">
        <f t="shared" si="103"/>
        <v>2004</v>
      </c>
      <c r="B3070" s="72" t="str">
        <f t="shared" si="104"/>
        <v>Nov</v>
      </c>
      <c r="C3070" s="74">
        <v>38310</v>
      </c>
      <c r="D3070" s="47">
        <v>32.133335000000002</v>
      </c>
      <c r="E3070" s="47">
        <v>32.133335000000002</v>
      </c>
      <c r="F3070" s="47">
        <v>31.306667000000001</v>
      </c>
      <c r="G3070" s="47">
        <v>31.426666000000001</v>
      </c>
      <c r="H3070" s="73">
        <v>27.261662000000001</v>
      </c>
      <c r="I3070" s="73">
        <v>880900</v>
      </c>
    </row>
    <row r="3071" spans="1:9" x14ac:dyDescent="0.3">
      <c r="A3071" s="72" t="str">
        <f t="shared" si="103"/>
        <v>2004</v>
      </c>
      <c r="B3071" s="72" t="str">
        <f t="shared" si="104"/>
        <v>Nov</v>
      </c>
      <c r="C3071" s="74">
        <v>38313</v>
      </c>
      <c r="D3071" s="47">
        <v>31.386666999999999</v>
      </c>
      <c r="E3071" s="47">
        <v>31.82</v>
      </c>
      <c r="F3071" s="47">
        <v>31.306667000000001</v>
      </c>
      <c r="G3071" s="47">
        <v>31.773333000000001</v>
      </c>
      <c r="H3071" s="73">
        <v>27.562386</v>
      </c>
      <c r="I3071" s="73">
        <v>560400</v>
      </c>
    </row>
    <row r="3072" spans="1:9" x14ac:dyDescent="0.3">
      <c r="A3072" s="72" t="str">
        <f t="shared" si="103"/>
        <v>2004</v>
      </c>
      <c r="B3072" s="72" t="str">
        <f t="shared" si="104"/>
        <v>Nov</v>
      </c>
      <c r="C3072" s="74">
        <v>38314</v>
      </c>
      <c r="D3072" s="47">
        <v>31.700001</v>
      </c>
      <c r="E3072" s="47">
        <v>32.233333999999999</v>
      </c>
      <c r="F3072" s="47">
        <v>31.700001</v>
      </c>
      <c r="G3072" s="47">
        <v>32.213332999999999</v>
      </c>
      <c r="H3072" s="73">
        <v>27.944072999999999</v>
      </c>
      <c r="I3072" s="73">
        <v>552700</v>
      </c>
    </row>
    <row r="3073" spans="1:9" x14ac:dyDescent="0.3">
      <c r="A3073" s="72" t="str">
        <f t="shared" si="103"/>
        <v>2004</v>
      </c>
      <c r="B3073" s="72" t="str">
        <f t="shared" si="104"/>
        <v>Nov</v>
      </c>
      <c r="C3073" s="74">
        <v>38315</v>
      </c>
      <c r="D3073" s="47">
        <v>32.099997999999999</v>
      </c>
      <c r="E3073" s="47">
        <v>32.926665999999997</v>
      </c>
      <c r="F3073" s="47">
        <v>32.026668999999998</v>
      </c>
      <c r="G3073" s="47">
        <v>32.740001999999997</v>
      </c>
      <c r="H3073" s="73">
        <v>28.400938</v>
      </c>
      <c r="I3073" s="73">
        <v>531700</v>
      </c>
    </row>
    <row r="3074" spans="1:9" x14ac:dyDescent="0.3">
      <c r="A3074" s="72" t="str">
        <f t="shared" si="103"/>
        <v>2004</v>
      </c>
      <c r="B3074" s="72" t="str">
        <f t="shared" si="104"/>
        <v>Nov</v>
      </c>
      <c r="C3074" s="74">
        <v>38317</v>
      </c>
      <c r="D3074" s="47">
        <v>32.706665000000001</v>
      </c>
      <c r="E3074" s="47">
        <v>32.846668000000001</v>
      </c>
      <c r="F3074" s="47">
        <v>32.639999000000003</v>
      </c>
      <c r="G3074" s="47">
        <v>32.666668000000001</v>
      </c>
      <c r="H3074" s="73">
        <v>28.337326000000001</v>
      </c>
      <c r="I3074" s="73">
        <v>167400</v>
      </c>
    </row>
    <row r="3075" spans="1:9" x14ac:dyDescent="0.3">
      <c r="A3075" s="72" t="str">
        <f t="shared" ref="A3075:A3138" si="105">TEXT(C3075,"YYYY")</f>
        <v>2004</v>
      </c>
      <c r="B3075" s="72" t="str">
        <f t="shared" ref="B3075:B3138" si="106">TEXT(C3075,"MMM")</f>
        <v>Nov</v>
      </c>
      <c r="C3075" s="74">
        <v>38320</v>
      </c>
      <c r="D3075" s="47">
        <v>32.833331999999999</v>
      </c>
      <c r="E3075" s="47">
        <v>33.033332999999999</v>
      </c>
      <c r="F3075" s="47">
        <v>32.466667000000001</v>
      </c>
      <c r="G3075" s="47">
        <v>32.779998999999997</v>
      </c>
      <c r="H3075" s="73">
        <v>28.435642000000001</v>
      </c>
      <c r="I3075" s="73">
        <v>682600</v>
      </c>
    </row>
    <row r="3076" spans="1:9" x14ac:dyDescent="0.3">
      <c r="A3076" s="72" t="str">
        <f t="shared" si="105"/>
        <v>2004</v>
      </c>
      <c r="B3076" s="72" t="str">
        <f t="shared" si="106"/>
        <v>Nov</v>
      </c>
      <c r="C3076" s="74">
        <v>38321</v>
      </c>
      <c r="D3076" s="47">
        <v>32.766666000000001</v>
      </c>
      <c r="E3076" s="47">
        <v>32.893332999999998</v>
      </c>
      <c r="F3076" s="47">
        <v>32.493332000000002</v>
      </c>
      <c r="G3076" s="47">
        <v>32.593333999999999</v>
      </c>
      <c r="H3076" s="73">
        <v>28.273710000000001</v>
      </c>
      <c r="I3076" s="73">
        <v>799500</v>
      </c>
    </row>
    <row r="3077" spans="1:9" x14ac:dyDescent="0.3">
      <c r="A3077" s="72" t="str">
        <f t="shared" si="105"/>
        <v>2004</v>
      </c>
      <c r="B3077" s="72" t="str">
        <f t="shared" si="106"/>
        <v>Dec</v>
      </c>
      <c r="C3077" s="74">
        <v>38322</v>
      </c>
      <c r="D3077" s="47">
        <v>32.799999</v>
      </c>
      <c r="E3077" s="47">
        <v>33.493332000000002</v>
      </c>
      <c r="F3077" s="47">
        <v>32.400002000000001</v>
      </c>
      <c r="G3077" s="47">
        <v>33.493332000000002</v>
      </c>
      <c r="H3077" s="73">
        <v>29.05443</v>
      </c>
      <c r="I3077" s="73">
        <v>831400</v>
      </c>
    </row>
    <row r="3078" spans="1:9" x14ac:dyDescent="0.3">
      <c r="A3078" s="72" t="str">
        <f t="shared" si="105"/>
        <v>2004</v>
      </c>
      <c r="B3078" s="72" t="str">
        <f t="shared" si="106"/>
        <v>Dec</v>
      </c>
      <c r="C3078" s="74">
        <v>38323</v>
      </c>
      <c r="D3078" s="47">
        <v>33.340000000000003</v>
      </c>
      <c r="E3078" s="47">
        <v>33.5</v>
      </c>
      <c r="F3078" s="47">
        <v>33.040000999999997</v>
      </c>
      <c r="G3078" s="47">
        <v>33.333331999999999</v>
      </c>
      <c r="H3078" s="73">
        <v>28.915631999999999</v>
      </c>
      <c r="I3078" s="73">
        <v>631900</v>
      </c>
    </row>
    <row r="3079" spans="1:9" x14ac:dyDescent="0.3">
      <c r="A3079" s="72" t="str">
        <f t="shared" si="105"/>
        <v>2004</v>
      </c>
      <c r="B3079" s="72" t="str">
        <f t="shared" si="106"/>
        <v>Dec</v>
      </c>
      <c r="C3079" s="74">
        <v>38324</v>
      </c>
      <c r="D3079" s="47">
        <v>33.266666000000001</v>
      </c>
      <c r="E3079" s="47">
        <v>33.279998999999997</v>
      </c>
      <c r="F3079" s="47">
        <v>32.746665999999998</v>
      </c>
      <c r="G3079" s="47">
        <v>32.826667999999998</v>
      </c>
      <c r="H3079" s="73">
        <v>28.476113999999999</v>
      </c>
      <c r="I3079" s="73">
        <v>789100</v>
      </c>
    </row>
    <row r="3080" spans="1:9" x14ac:dyDescent="0.3">
      <c r="A3080" s="72" t="str">
        <f t="shared" si="105"/>
        <v>2004</v>
      </c>
      <c r="B3080" s="72" t="str">
        <f t="shared" si="106"/>
        <v>Dec</v>
      </c>
      <c r="C3080" s="74">
        <v>38327</v>
      </c>
      <c r="D3080" s="47">
        <v>32.066665999999998</v>
      </c>
      <c r="E3080" s="47">
        <v>32.526668999999998</v>
      </c>
      <c r="F3080" s="47">
        <v>31.766666000000001</v>
      </c>
      <c r="G3080" s="47">
        <v>32.526668999999998</v>
      </c>
      <c r="H3080" s="73">
        <v>28.215881</v>
      </c>
      <c r="I3080" s="73">
        <v>871500</v>
      </c>
    </row>
    <row r="3081" spans="1:9" x14ac:dyDescent="0.3">
      <c r="A3081" s="72" t="str">
        <f t="shared" si="105"/>
        <v>2004</v>
      </c>
      <c r="B3081" s="72" t="str">
        <f t="shared" si="106"/>
        <v>Dec</v>
      </c>
      <c r="C3081" s="74">
        <v>38328</v>
      </c>
      <c r="D3081" s="47">
        <v>32.639999000000003</v>
      </c>
      <c r="E3081" s="47">
        <v>32.659999999999997</v>
      </c>
      <c r="F3081" s="47">
        <v>31.833334000000001</v>
      </c>
      <c r="G3081" s="47">
        <v>31.879999000000002</v>
      </c>
      <c r="H3081" s="73">
        <v>27.654919</v>
      </c>
      <c r="I3081" s="73">
        <v>715800</v>
      </c>
    </row>
    <row r="3082" spans="1:9" x14ac:dyDescent="0.3">
      <c r="A3082" s="72" t="str">
        <f t="shared" si="105"/>
        <v>2004</v>
      </c>
      <c r="B3082" s="72" t="str">
        <f t="shared" si="106"/>
        <v>Dec</v>
      </c>
      <c r="C3082" s="74">
        <v>38329</v>
      </c>
      <c r="D3082" s="47">
        <v>31.926666000000001</v>
      </c>
      <c r="E3082" s="47">
        <v>32.240001999999997</v>
      </c>
      <c r="F3082" s="47">
        <v>31.586666000000001</v>
      </c>
      <c r="G3082" s="47">
        <v>32.033332999999999</v>
      </c>
      <c r="H3082" s="73">
        <v>27.787924</v>
      </c>
      <c r="I3082" s="73">
        <v>758400</v>
      </c>
    </row>
    <row r="3083" spans="1:9" x14ac:dyDescent="0.3">
      <c r="A3083" s="72" t="str">
        <f t="shared" si="105"/>
        <v>2004</v>
      </c>
      <c r="B3083" s="72" t="str">
        <f t="shared" si="106"/>
        <v>Dec</v>
      </c>
      <c r="C3083" s="74">
        <v>38330</v>
      </c>
      <c r="D3083" s="47">
        <v>32.099997999999999</v>
      </c>
      <c r="E3083" s="47">
        <v>32.299999</v>
      </c>
      <c r="F3083" s="47">
        <v>31.51</v>
      </c>
      <c r="G3083" s="47">
        <v>32.090000000000003</v>
      </c>
      <c r="H3083" s="73">
        <v>27.837085999999999</v>
      </c>
      <c r="I3083" s="73">
        <v>844100</v>
      </c>
    </row>
    <row r="3084" spans="1:9" x14ac:dyDescent="0.3">
      <c r="A3084" s="72" t="str">
        <f t="shared" si="105"/>
        <v>2004</v>
      </c>
      <c r="B3084" s="72" t="str">
        <f t="shared" si="106"/>
        <v>Dec</v>
      </c>
      <c r="C3084" s="74">
        <v>38331</v>
      </c>
      <c r="D3084" s="47">
        <v>32.25</v>
      </c>
      <c r="E3084" s="47">
        <v>32.25</v>
      </c>
      <c r="F3084" s="47">
        <v>31.5</v>
      </c>
      <c r="G3084" s="47">
        <v>31.77</v>
      </c>
      <c r="H3084" s="73">
        <v>27.559501999999998</v>
      </c>
      <c r="I3084" s="73">
        <v>432600</v>
      </c>
    </row>
    <row r="3085" spans="1:9" x14ac:dyDescent="0.3">
      <c r="A3085" s="72" t="str">
        <f t="shared" si="105"/>
        <v>2004</v>
      </c>
      <c r="B3085" s="72" t="str">
        <f t="shared" si="106"/>
        <v>Dec</v>
      </c>
      <c r="C3085" s="74">
        <v>38334</v>
      </c>
      <c r="D3085" s="47">
        <v>31.84</v>
      </c>
      <c r="E3085" s="47">
        <v>32</v>
      </c>
      <c r="F3085" s="47">
        <v>31.549999</v>
      </c>
      <c r="G3085" s="47">
        <v>31.940000999999999</v>
      </c>
      <c r="H3085" s="73">
        <v>27.706962999999998</v>
      </c>
      <c r="I3085" s="73">
        <v>427300</v>
      </c>
    </row>
    <row r="3086" spans="1:9" x14ac:dyDescent="0.3">
      <c r="A3086" s="72" t="str">
        <f t="shared" si="105"/>
        <v>2004</v>
      </c>
      <c r="B3086" s="72" t="str">
        <f t="shared" si="106"/>
        <v>Dec</v>
      </c>
      <c r="C3086" s="74">
        <v>38335</v>
      </c>
      <c r="D3086" s="47">
        <v>31.950001</v>
      </c>
      <c r="E3086" s="47">
        <v>32.340000000000003</v>
      </c>
      <c r="F3086" s="47">
        <v>31.74</v>
      </c>
      <c r="G3086" s="47">
        <v>32.209999000000003</v>
      </c>
      <c r="H3086" s="73">
        <v>27.941177</v>
      </c>
      <c r="I3086" s="73">
        <v>443200</v>
      </c>
    </row>
    <row r="3087" spans="1:9" x14ac:dyDescent="0.3">
      <c r="A3087" s="72" t="str">
        <f t="shared" si="105"/>
        <v>2004</v>
      </c>
      <c r="B3087" s="72" t="str">
        <f t="shared" si="106"/>
        <v>Dec</v>
      </c>
      <c r="C3087" s="74">
        <v>38336</v>
      </c>
      <c r="D3087" s="47">
        <v>32.209999000000003</v>
      </c>
      <c r="E3087" s="47">
        <v>32.479999999999997</v>
      </c>
      <c r="F3087" s="47">
        <v>32.009998000000003</v>
      </c>
      <c r="G3087" s="47">
        <v>32.340000000000003</v>
      </c>
      <c r="H3087" s="73">
        <v>28.053947000000001</v>
      </c>
      <c r="I3087" s="73">
        <v>466800</v>
      </c>
    </row>
    <row r="3088" spans="1:9" x14ac:dyDescent="0.3">
      <c r="A3088" s="72" t="str">
        <f t="shared" si="105"/>
        <v>2004</v>
      </c>
      <c r="B3088" s="72" t="str">
        <f t="shared" si="106"/>
        <v>Dec</v>
      </c>
      <c r="C3088" s="74">
        <v>38337</v>
      </c>
      <c r="D3088" s="47">
        <v>32.150002000000001</v>
      </c>
      <c r="E3088" s="47">
        <v>32.32</v>
      </c>
      <c r="F3088" s="47">
        <v>31.709999</v>
      </c>
      <c r="G3088" s="47">
        <v>31.9</v>
      </c>
      <c r="H3088" s="73">
        <v>27.672266</v>
      </c>
      <c r="I3088" s="73">
        <v>485900</v>
      </c>
    </row>
    <row r="3089" spans="1:9" x14ac:dyDescent="0.3">
      <c r="A3089" s="72" t="str">
        <f t="shared" si="105"/>
        <v>2004</v>
      </c>
      <c r="B3089" s="72" t="str">
        <f t="shared" si="106"/>
        <v>Dec</v>
      </c>
      <c r="C3089" s="74">
        <v>38338</v>
      </c>
      <c r="D3089" s="47">
        <v>31.67</v>
      </c>
      <c r="E3089" s="47">
        <v>32.310001</v>
      </c>
      <c r="F3089" s="47">
        <v>31.42</v>
      </c>
      <c r="G3089" s="47">
        <v>31.57</v>
      </c>
      <c r="H3089" s="73">
        <v>27.386005000000001</v>
      </c>
      <c r="I3089" s="73">
        <v>496700</v>
      </c>
    </row>
    <row r="3090" spans="1:9" x14ac:dyDescent="0.3">
      <c r="A3090" s="72" t="str">
        <f t="shared" si="105"/>
        <v>2004</v>
      </c>
      <c r="B3090" s="72" t="str">
        <f t="shared" si="106"/>
        <v>Dec</v>
      </c>
      <c r="C3090" s="74">
        <v>38341</v>
      </c>
      <c r="D3090" s="47">
        <v>31.65</v>
      </c>
      <c r="E3090" s="47">
        <v>31.84</v>
      </c>
      <c r="F3090" s="47">
        <v>31.24</v>
      </c>
      <c r="G3090" s="47">
        <v>31.440000999999999</v>
      </c>
      <c r="H3090" s="73">
        <v>27.273228</v>
      </c>
      <c r="I3090" s="73">
        <v>397300</v>
      </c>
    </row>
    <row r="3091" spans="1:9" x14ac:dyDescent="0.3">
      <c r="A3091" s="72" t="str">
        <f t="shared" si="105"/>
        <v>2004</v>
      </c>
      <c r="B3091" s="72" t="str">
        <f t="shared" si="106"/>
        <v>Dec</v>
      </c>
      <c r="C3091" s="74">
        <v>38342</v>
      </c>
      <c r="D3091" s="47">
        <v>31.5</v>
      </c>
      <c r="E3091" s="47">
        <v>31.83</v>
      </c>
      <c r="F3091" s="47">
        <v>31.450001</v>
      </c>
      <c r="G3091" s="47">
        <v>31.709999</v>
      </c>
      <c r="H3091" s="73">
        <v>27.507444</v>
      </c>
      <c r="I3091" s="73">
        <v>321700</v>
      </c>
    </row>
    <row r="3092" spans="1:9" x14ac:dyDescent="0.3">
      <c r="A3092" s="72" t="str">
        <f t="shared" si="105"/>
        <v>2004</v>
      </c>
      <c r="B3092" s="72" t="str">
        <f t="shared" si="106"/>
        <v>Dec</v>
      </c>
      <c r="C3092" s="74">
        <v>38343</v>
      </c>
      <c r="D3092" s="47">
        <v>31.84</v>
      </c>
      <c r="E3092" s="47">
        <v>32.029998999999997</v>
      </c>
      <c r="F3092" s="47">
        <v>31.58</v>
      </c>
      <c r="G3092" s="47">
        <v>31.889999</v>
      </c>
      <c r="H3092" s="73">
        <v>27.663588000000001</v>
      </c>
      <c r="I3092" s="73">
        <v>259300</v>
      </c>
    </row>
    <row r="3093" spans="1:9" x14ac:dyDescent="0.3">
      <c r="A3093" s="72" t="str">
        <f t="shared" si="105"/>
        <v>2004</v>
      </c>
      <c r="B3093" s="72" t="str">
        <f t="shared" si="106"/>
        <v>Dec</v>
      </c>
      <c r="C3093" s="74">
        <v>38344</v>
      </c>
      <c r="D3093" s="47">
        <v>31.790001</v>
      </c>
      <c r="E3093" s="47">
        <v>31.889999</v>
      </c>
      <c r="F3093" s="47">
        <v>31.42</v>
      </c>
      <c r="G3093" s="47">
        <v>31.76</v>
      </c>
      <c r="H3093" s="73">
        <v>27.550820999999999</v>
      </c>
      <c r="I3093" s="73">
        <v>254700</v>
      </c>
    </row>
    <row r="3094" spans="1:9" x14ac:dyDescent="0.3">
      <c r="A3094" s="72" t="str">
        <f t="shared" si="105"/>
        <v>2004</v>
      </c>
      <c r="B3094" s="72" t="str">
        <f t="shared" si="106"/>
        <v>Dec</v>
      </c>
      <c r="C3094" s="74">
        <v>38348</v>
      </c>
      <c r="D3094" s="47">
        <v>31.950001</v>
      </c>
      <c r="E3094" s="47">
        <v>31.969999000000001</v>
      </c>
      <c r="F3094" s="47">
        <v>31.299999</v>
      </c>
      <c r="G3094" s="47">
        <v>31.629999000000002</v>
      </c>
      <c r="H3094" s="73">
        <v>27.438047000000001</v>
      </c>
      <c r="I3094" s="73">
        <v>307000</v>
      </c>
    </row>
    <row r="3095" spans="1:9" x14ac:dyDescent="0.3">
      <c r="A3095" s="72" t="str">
        <f t="shared" si="105"/>
        <v>2004</v>
      </c>
      <c r="B3095" s="72" t="str">
        <f t="shared" si="106"/>
        <v>Dec</v>
      </c>
      <c r="C3095" s="74">
        <v>38349</v>
      </c>
      <c r="D3095" s="47">
        <v>31.59</v>
      </c>
      <c r="E3095" s="47">
        <v>32.599997999999999</v>
      </c>
      <c r="F3095" s="47">
        <v>31.59</v>
      </c>
      <c r="G3095" s="47">
        <v>32.340000000000003</v>
      </c>
      <c r="H3095" s="73">
        <v>28.053947000000001</v>
      </c>
      <c r="I3095" s="73">
        <v>573800</v>
      </c>
    </row>
    <row r="3096" spans="1:9" x14ac:dyDescent="0.3">
      <c r="A3096" s="72" t="str">
        <f t="shared" si="105"/>
        <v>2004</v>
      </c>
      <c r="B3096" s="72" t="str">
        <f t="shared" si="106"/>
        <v>Dec</v>
      </c>
      <c r="C3096" s="74">
        <v>38350</v>
      </c>
      <c r="D3096" s="47">
        <v>32.400002000000001</v>
      </c>
      <c r="E3096" s="47">
        <v>32.599997999999999</v>
      </c>
      <c r="F3096" s="47">
        <v>32.259998000000003</v>
      </c>
      <c r="G3096" s="47">
        <v>32.57</v>
      </c>
      <c r="H3096" s="73">
        <v>28.253475000000002</v>
      </c>
      <c r="I3096" s="73">
        <v>417800</v>
      </c>
    </row>
    <row r="3097" spans="1:9" x14ac:dyDescent="0.3">
      <c r="A3097" s="72" t="str">
        <f t="shared" si="105"/>
        <v>2004</v>
      </c>
      <c r="B3097" s="72" t="str">
        <f t="shared" si="106"/>
        <v>Dec</v>
      </c>
      <c r="C3097" s="74">
        <v>38351</v>
      </c>
      <c r="D3097" s="47">
        <v>32.590000000000003</v>
      </c>
      <c r="E3097" s="47">
        <v>32.700001</v>
      </c>
      <c r="F3097" s="47">
        <v>32.270000000000003</v>
      </c>
      <c r="G3097" s="47">
        <v>32.57</v>
      </c>
      <c r="H3097" s="73">
        <v>28.253475000000002</v>
      </c>
      <c r="I3097" s="73">
        <v>280600</v>
      </c>
    </row>
    <row r="3098" spans="1:9" x14ac:dyDescent="0.3">
      <c r="A3098" s="72" t="str">
        <f t="shared" si="105"/>
        <v>2004</v>
      </c>
      <c r="B3098" s="72" t="str">
        <f t="shared" si="106"/>
        <v>Dec</v>
      </c>
      <c r="C3098" s="74">
        <v>38352</v>
      </c>
      <c r="D3098" s="47">
        <v>32.529998999999997</v>
      </c>
      <c r="E3098" s="47">
        <v>32.779998999999997</v>
      </c>
      <c r="F3098" s="47">
        <v>32.25</v>
      </c>
      <c r="G3098" s="47">
        <v>32.470001000000003</v>
      </c>
      <c r="H3098" s="73">
        <v>28.166725</v>
      </c>
      <c r="I3098" s="73">
        <v>370500</v>
      </c>
    </row>
    <row r="3099" spans="1:9" x14ac:dyDescent="0.3">
      <c r="A3099" s="72" t="str">
        <f t="shared" si="105"/>
        <v>2005</v>
      </c>
      <c r="B3099" s="72" t="str">
        <f t="shared" si="106"/>
        <v>Jan</v>
      </c>
      <c r="C3099" s="74">
        <v>38355</v>
      </c>
      <c r="D3099" s="47">
        <v>32.400002000000001</v>
      </c>
      <c r="E3099" s="47">
        <v>32.590000000000003</v>
      </c>
      <c r="F3099" s="47">
        <v>32.009998000000003</v>
      </c>
      <c r="G3099" s="47">
        <v>32.32</v>
      </c>
      <c r="H3099" s="73">
        <v>28.036605999999999</v>
      </c>
      <c r="I3099" s="73">
        <v>430800</v>
      </c>
    </row>
    <row r="3100" spans="1:9" x14ac:dyDescent="0.3">
      <c r="A3100" s="72" t="str">
        <f t="shared" si="105"/>
        <v>2005</v>
      </c>
      <c r="B3100" s="72" t="str">
        <f t="shared" si="106"/>
        <v>Jan</v>
      </c>
      <c r="C3100" s="74">
        <v>38356</v>
      </c>
      <c r="D3100" s="47">
        <v>32.360000999999997</v>
      </c>
      <c r="E3100" s="47">
        <v>32.360000999999997</v>
      </c>
      <c r="F3100" s="47">
        <v>31.540001</v>
      </c>
      <c r="G3100" s="47">
        <v>31.75</v>
      </c>
      <c r="H3100" s="73">
        <v>27.542142999999999</v>
      </c>
      <c r="I3100" s="73">
        <v>611200</v>
      </c>
    </row>
    <row r="3101" spans="1:9" x14ac:dyDescent="0.3">
      <c r="A3101" s="72" t="str">
        <f t="shared" si="105"/>
        <v>2005</v>
      </c>
      <c r="B3101" s="72" t="str">
        <f t="shared" si="106"/>
        <v>Jan</v>
      </c>
      <c r="C3101" s="74">
        <v>38357</v>
      </c>
      <c r="D3101" s="47">
        <v>31.91</v>
      </c>
      <c r="E3101" s="47">
        <v>31.950001</v>
      </c>
      <c r="F3101" s="47">
        <v>30.889999</v>
      </c>
      <c r="G3101" s="47">
        <v>31.190000999999999</v>
      </c>
      <c r="H3101" s="73">
        <v>27.056362</v>
      </c>
      <c r="I3101" s="73">
        <v>591600</v>
      </c>
    </row>
    <row r="3102" spans="1:9" x14ac:dyDescent="0.3">
      <c r="A3102" s="72" t="str">
        <f t="shared" si="105"/>
        <v>2005</v>
      </c>
      <c r="B3102" s="72" t="str">
        <f t="shared" si="106"/>
        <v>Jan</v>
      </c>
      <c r="C3102" s="74">
        <v>38358</v>
      </c>
      <c r="D3102" s="47">
        <v>30.75</v>
      </c>
      <c r="E3102" s="47">
        <v>31.280000999999999</v>
      </c>
      <c r="F3102" s="47">
        <v>30.6</v>
      </c>
      <c r="G3102" s="47">
        <v>31.18</v>
      </c>
      <c r="H3102" s="73">
        <v>27.047691</v>
      </c>
      <c r="I3102" s="73">
        <v>755900</v>
      </c>
    </row>
    <row r="3103" spans="1:9" x14ac:dyDescent="0.3">
      <c r="A3103" s="72" t="str">
        <f t="shared" si="105"/>
        <v>2005</v>
      </c>
      <c r="B3103" s="72" t="str">
        <f t="shared" si="106"/>
        <v>Jan</v>
      </c>
      <c r="C3103" s="74">
        <v>38359</v>
      </c>
      <c r="D3103" s="47">
        <v>31.370000999999998</v>
      </c>
      <c r="E3103" s="47">
        <v>31.370000999999998</v>
      </c>
      <c r="F3103" s="47">
        <v>30.799999</v>
      </c>
      <c r="G3103" s="47">
        <v>31.139999</v>
      </c>
      <c r="H3103" s="73">
        <v>27.012991</v>
      </c>
      <c r="I3103" s="73">
        <v>773600</v>
      </c>
    </row>
    <row r="3104" spans="1:9" x14ac:dyDescent="0.3">
      <c r="A3104" s="72" t="str">
        <f t="shared" si="105"/>
        <v>2005</v>
      </c>
      <c r="B3104" s="72" t="str">
        <f t="shared" si="106"/>
        <v>Jan</v>
      </c>
      <c r="C3104" s="74">
        <v>38362</v>
      </c>
      <c r="D3104" s="47">
        <v>31.07</v>
      </c>
      <c r="E3104" s="47">
        <v>31.440000999999999</v>
      </c>
      <c r="F3104" s="47">
        <v>30.75</v>
      </c>
      <c r="G3104" s="47">
        <v>31.110001</v>
      </c>
      <c r="H3104" s="73">
        <v>26.986967</v>
      </c>
      <c r="I3104" s="73">
        <v>295100</v>
      </c>
    </row>
    <row r="3105" spans="1:9" x14ac:dyDescent="0.3">
      <c r="A3105" s="72" t="str">
        <f t="shared" si="105"/>
        <v>2005</v>
      </c>
      <c r="B3105" s="72" t="str">
        <f t="shared" si="106"/>
        <v>Jan</v>
      </c>
      <c r="C3105" s="74">
        <v>38363</v>
      </c>
      <c r="D3105" s="47">
        <v>31.07</v>
      </c>
      <c r="E3105" s="47">
        <v>31.700001</v>
      </c>
      <c r="F3105" s="47">
        <v>30.940000999999999</v>
      </c>
      <c r="G3105" s="47">
        <v>31.469999000000001</v>
      </c>
      <c r="H3105" s="73">
        <v>27.299261000000001</v>
      </c>
      <c r="I3105" s="73">
        <v>731900</v>
      </c>
    </row>
    <row r="3106" spans="1:9" x14ac:dyDescent="0.3">
      <c r="A3106" s="72" t="str">
        <f t="shared" si="105"/>
        <v>2005</v>
      </c>
      <c r="B3106" s="72" t="str">
        <f t="shared" si="106"/>
        <v>Jan</v>
      </c>
      <c r="C3106" s="74">
        <v>38364</v>
      </c>
      <c r="D3106" s="47">
        <v>31.629999000000002</v>
      </c>
      <c r="E3106" s="47">
        <v>31.629999000000002</v>
      </c>
      <c r="F3106" s="47">
        <v>31.049999</v>
      </c>
      <c r="G3106" s="47">
        <v>31.360001</v>
      </c>
      <c r="H3106" s="73">
        <v>27.203827</v>
      </c>
      <c r="I3106" s="73">
        <v>751500</v>
      </c>
    </row>
    <row r="3107" spans="1:9" x14ac:dyDescent="0.3">
      <c r="A3107" s="72" t="str">
        <f t="shared" si="105"/>
        <v>2005</v>
      </c>
      <c r="B3107" s="72" t="str">
        <f t="shared" si="106"/>
        <v>Jan</v>
      </c>
      <c r="C3107" s="74">
        <v>38365</v>
      </c>
      <c r="D3107" s="47">
        <v>31.25</v>
      </c>
      <c r="E3107" s="47">
        <v>31.43</v>
      </c>
      <c r="F3107" s="47">
        <v>30.83</v>
      </c>
      <c r="G3107" s="47">
        <v>30.9</v>
      </c>
      <c r="H3107" s="73">
        <v>26.804796</v>
      </c>
      <c r="I3107" s="73">
        <v>574800</v>
      </c>
    </row>
    <row r="3108" spans="1:9" x14ac:dyDescent="0.3">
      <c r="A3108" s="72" t="str">
        <f t="shared" si="105"/>
        <v>2005</v>
      </c>
      <c r="B3108" s="72" t="str">
        <f t="shared" si="106"/>
        <v>Jan</v>
      </c>
      <c r="C3108" s="74">
        <v>38366</v>
      </c>
      <c r="D3108" s="47">
        <v>30.9</v>
      </c>
      <c r="E3108" s="47">
        <v>31.1</v>
      </c>
      <c r="F3108" s="47">
        <v>30.790001</v>
      </c>
      <c r="G3108" s="47">
        <v>31.08</v>
      </c>
      <c r="H3108" s="73">
        <v>26.960937999999999</v>
      </c>
      <c r="I3108" s="73">
        <v>295200</v>
      </c>
    </row>
    <row r="3109" spans="1:9" x14ac:dyDescent="0.3">
      <c r="A3109" s="72" t="str">
        <f t="shared" si="105"/>
        <v>2005</v>
      </c>
      <c r="B3109" s="72" t="str">
        <f t="shared" si="106"/>
        <v>Jan</v>
      </c>
      <c r="C3109" s="74">
        <v>38370</v>
      </c>
      <c r="D3109" s="47">
        <v>31.139999</v>
      </c>
      <c r="E3109" s="47">
        <v>31.33</v>
      </c>
      <c r="F3109" s="47">
        <v>30.940000999999999</v>
      </c>
      <c r="G3109" s="47">
        <v>31.209999</v>
      </c>
      <c r="H3109" s="73">
        <v>27.073710999999999</v>
      </c>
      <c r="I3109" s="73">
        <v>565300</v>
      </c>
    </row>
    <row r="3110" spans="1:9" x14ac:dyDescent="0.3">
      <c r="A3110" s="72" t="str">
        <f t="shared" si="105"/>
        <v>2005</v>
      </c>
      <c r="B3110" s="72" t="str">
        <f t="shared" si="106"/>
        <v>Jan</v>
      </c>
      <c r="C3110" s="74">
        <v>38371</v>
      </c>
      <c r="D3110" s="47">
        <v>31.139999</v>
      </c>
      <c r="E3110" s="47">
        <v>31.209999</v>
      </c>
      <c r="F3110" s="47">
        <v>30.709999</v>
      </c>
      <c r="G3110" s="47">
        <v>30.84</v>
      </c>
      <c r="H3110" s="73">
        <v>26.752746999999999</v>
      </c>
      <c r="I3110" s="73">
        <v>515900</v>
      </c>
    </row>
    <row r="3111" spans="1:9" x14ac:dyDescent="0.3">
      <c r="A3111" s="72" t="str">
        <f t="shared" si="105"/>
        <v>2005</v>
      </c>
      <c r="B3111" s="72" t="str">
        <f t="shared" si="106"/>
        <v>Jan</v>
      </c>
      <c r="C3111" s="74">
        <v>38372</v>
      </c>
      <c r="D3111" s="47">
        <v>30.65</v>
      </c>
      <c r="E3111" s="47">
        <v>30.780000999999999</v>
      </c>
      <c r="F3111" s="47">
        <v>29.879999000000002</v>
      </c>
      <c r="G3111" s="47">
        <v>29.92</v>
      </c>
      <c r="H3111" s="73">
        <v>25.954678000000001</v>
      </c>
      <c r="I3111" s="73">
        <v>1311800</v>
      </c>
    </row>
    <row r="3112" spans="1:9" x14ac:dyDescent="0.3">
      <c r="A3112" s="72" t="str">
        <f t="shared" si="105"/>
        <v>2005</v>
      </c>
      <c r="B3112" s="72" t="str">
        <f t="shared" si="106"/>
        <v>Jan</v>
      </c>
      <c r="C3112" s="74">
        <v>38373</v>
      </c>
      <c r="D3112" s="47">
        <v>29.950001</v>
      </c>
      <c r="E3112" s="47">
        <v>30.33</v>
      </c>
      <c r="F3112" s="47">
        <v>29.950001</v>
      </c>
      <c r="G3112" s="47">
        <v>30.02</v>
      </c>
      <c r="H3112" s="73">
        <v>26.041422000000001</v>
      </c>
      <c r="I3112" s="73">
        <v>545700</v>
      </c>
    </row>
    <row r="3113" spans="1:9" x14ac:dyDescent="0.3">
      <c r="A3113" s="72" t="str">
        <f t="shared" si="105"/>
        <v>2005</v>
      </c>
      <c r="B3113" s="72" t="str">
        <f t="shared" si="106"/>
        <v>Jan</v>
      </c>
      <c r="C3113" s="74">
        <v>38376</v>
      </c>
      <c r="D3113" s="47">
        <v>29.950001</v>
      </c>
      <c r="E3113" s="47">
        <v>30.379999000000002</v>
      </c>
      <c r="F3113" s="47">
        <v>29.91</v>
      </c>
      <c r="G3113" s="47">
        <v>30.15</v>
      </c>
      <c r="H3113" s="73">
        <v>26.154198000000001</v>
      </c>
      <c r="I3113" s="73">
        <v>502500</v>
      </c>
    </row>
    <row r="3114" spans="1:9" x14ac:dyDescent="0.3">
      <c r="A3114" s="72" t="str">
        <f t="shared" si="105"/>
        <v>2005</v>
      </c>
      <c r="B3114" s="72" t="str">
        <f t="shared" si="106"/>
        <v>Jan</v>
      </c>
      <c r="C3114" s="74">
        <v>38377</v>
      </c>
      <c r="D3114" s="47">
        <v>30.41</v>
      </c>
      <c r="E3114" s="47">
        <v>30.66</v>
      </c>
      <c r="F3114" s="47">
        <v>30.35</v>
      </c>
      <c r="G3114" s="47">
        <v>30.459999</v>
      </c>
      <c r="H3114" s="73">
        <v>26.423110999999999</v>
      </c>
      <c r="I3114" s="73">
        <v>679800</v>
      </c>
    </row>
    <row r="3115" spans="1:9" x14ac:dyDescent="0.3">
      <c r="A3115" s="72" t="str">
        <f t="shared" si="105"/>
        <v>2005</v>
      </c>
      <c r="B3115" s="72" t="str">
        <f t="shared" si="106"/>
        <v>Jan</v>
      </c>
      <c r="C3115" s="74">
        <v>38378</v>
      </c>
      <c r="D3115" s="47">
        <v>30.719999000000001</v>
      </c>
      <c r="E3115" s="47">
        <v>31.5</v>
      </c>
      <c r="F3115" s="47">
        <v>30.52</v>
      </c>
      <c r="G3115" s="47">
        <v>31.379999000000002</v>
      </c>
      <c r="H3115" s="73">
        <v>27.22118</v>
      </c>
      <c r="I3115" s="73">
        <v>761900</v>
      </c>
    </row>
    <row r="3116" spans="1:9" x14ac:dyDescent="0.3">
      <c r="A3116" s="72" t="str">
        <f t="shared" si="105"/>
        <v>2005</v>
      </c>
      <c r="B3116" s="72" t="str">
        <f t="shared" si="106"/>
        <v>Jan</v>
      </c>
      <c r="C3116" s="74">
        <v>38379</v>
      </c>
      <c r="D3116" s="47">
        <v>32.040000999999997</v>
      </c>
      <c r="E3116" s="47">
        <v>32.43</v>
      </c>
      <c r="F3116" s="47">
        <v>31.629999000000002</v>
      </c>
      <c r="G3116" s="47">
        <v>32.139999000000003</v>
      </c>
      <c r="H3116" s="73">
        <v>27.880461</v>
      </c>
      <c r="I3116" s="73">
        <v>1069100</v>
      </c>
    </row>
    <row r="3117" spans="1:9" x14ac:dyDescent="0.3">
      <c r="A3117" s="72" t="str">
        <f t="shared" si="105"/>
        <v>2005</v>
      </c>
      <c r="B3117" s="72" t="str">
        <f t="shared" si="106"/>
        <v>Jan</v>
      </c>
      <c r="C3117" s="74">
        <v>38380</v>
      </c>
      <c r="D3117" s="47">
        <v>32.299999</v>
      </c>
      <c r="E3117" s="47">
        <v>32.439999</v>
      </c>
      <c r="F3117" s="47">
        <v>31.860001</v>
      </c>
      <c r="G3117" s="47">
        <v>32.240001999999997</v>
      </c>
      <c r="H3117" s="73">
        <v>27.967200999999999</v>
      </c>
      <c r="I3117" s="73">
        <v>721700</v>
      </c>
    </row>
    <row r="3118" spans="1:9" x14ac:dyDescent="0.3">
      <c r="A3118" s="72" t="str">
        <f t="shared" si="105"/>
        <v>2005</v>
      </c>
      <c r="B3118" s="72" t="str">
        <f t="shared" si="106"/>
        <v>Jan</v>
      </c>
      <c r="C3118" s="74">
        <v>38383</v>
      </c>
      <c r="D3118" s="47">
        <v>32.459999000000003</v>
      </c>
      <c r="E3118" s="47">
        <v>32.740001999999997</v>
      </c>
      <c r="F3118" s="47">
        <v>32.240001999999997</v>
      </c>
      <c r="G3118" s="47">
        <v>32.369999</v>
      </c>
      <c r="H3118" s="73">
        <v>28.079979000000002</v>
      </c>
      <c r="I3118" s="73">
        <v>841100</v>
      </c>
    </row>
    <row r="3119" spans="1:9" x14ac:dyDescent="0.3">
      <c r="A3119" s="72" t="str">
        <f t="shared" si="105"/>
        <v>2005</v>
      </c>
      <c r="B3119" s="72" t="str">
        <f t="shared" si="106"/>
        <v>Feb</v>
      </c>
      <c r="C3119" s="74">
        <v>38384</v>
      </c>
      <c r="D3119" s="47">
        <v>32.270000000000003</v>
      </c>
      <c r="E3119" s="47">
        <v>32.970001000000003</v>
      </c>
      <c r="F3119" s="47">
        <v>32.270000000000003</v>
      </c>
      <c r="G3119" s="47">
        <v>32.610000999999997</v>
      </c>
      <c r="H3119" s="73">
        <v>28.288171999999999</v>
      </c>
      <c r="I3119" s="73">
        <v>652000</v>
      </c>
    </row>
    <row r="3120" spans="1:9" x14ac:dyDescent="0.3">
      <c r="A3120" s="72" t="str">
        <f t="shared" si="105"/>
        <v>2005</v>
      </c>
      <c r="B3120" s="72" t="str">
        <f t="shared" si="106"/>
        <v>Feb</v>
      </c>
      <c r="C3120" s="74">
        <v>38385</v>
      </c>
      <c r="D3120" s="47">
        <v>32.700001</v>
      </c>
      <c r="E3120" s="47">
        <v>32.729999999999997</v>
      </c>
      <c r="F3120" s="47">
        <v>32.130001</v>
      </c>
      <c r="G3120" s="47">
        <v>32.259998000000003</v>
      </c>
      <c r="H3120" s="73">
        <v>27.984553999999999</v>
      </c>
      <c r="I3120" s="73">
        <v>965400</v>
      </c>
    </row>
    <row r="3121" spans="1:9" x14ac:dyDescent="0.3">
      <c r="A3121" s="72" t="str">
        <f t="shared" si="105"/>
        <v>2005</v>
      </c>
      <c r="B3121" s="72" t="str">
        <f t="shared" si="106"/>
        <v>Feb</v>
      </c>
      <c r="C3121" s="74">
        <v>38386</v>
      </c>
      <c r="D3121" s="47">
        <v>32.32</v>
      </c>
      <c r="E3121" s="47">
        <v>32.720001000000003</v>
      </c>
      <c r="F3121" s="47">
        <v>32.090000000000003</v>
      </c>
      <c r="G3121" s="47">
        <v>32.229999999999997</v>
      </c>
      <c r="H3121" s="73">
        <v>27.958527</v>
      </c>
      <c r="I3121" s="73">
        <v>774700</v>
      </c>
    </row>
    <row r="3122" spans="1:9" x14ac:dyDescent="0.3">
      <c r="A3122" s="72" t="str">
        <f t="shared" si="105"/>
        <v>2005</v>
      </c>
      <c r="B3122" s="72" t="str">
        <f t="shared" si="106"/>
        <v>Feb</v>
      </c>
      <c r="C3122" s="74">
        <v>38387</v>
      </c>
      <c r="D3122" s="47">
        <v>32.240001999999997</v>
      </c>
      <c r="E3122" s="47">
        <v>32.470001000000003</v>
      </c>
      <c r="F3122" s="47">
        <v>31.99</v>
      </c>
      <c r="G3122" s="47">
        <v>32</v>
      </c>
      <c r="H3122" s="73">
        <v>27.75901</v>
      </c>
      <c r="I3122" s="73">
        <v>607000</v>
      </c>
    </row>
    <row r="3123" spans="1:9" x14ac:dyDescent="0.3">
      <c r="A3123" s="72" t="str">
        <f t="shared" si="105"/>
        <v>2005</v>
      </c>
      <c r="B3123" s="72" t="str">
        <f t="shared" si="106"/>
        <v>Feb</v>
      </c>
      <c r="C3123" s="74">
        <v>38390</v>
      </c>
      <c r="D3123" s="47">
        <v>32.150002000000001</v>
      </c>
      <c r="E3123" s="47">
        <v>32.299999</v>
      </c>
      <c r="F3123" s="47">
        <v>31.84</v>
      </c>
      <c r="G3123" s="47">
        <v>31.870000999999998</v>
      </c>
      <c r="H3123" s="73">
        <v>27.646248</v>
      </c>
      <c r="I3123" s="73">
        <v>858700</v>
      </c>
    </row>
    <row r="3124" spans="1:9" x14ac:dyDescent="0.3">
      <c r="A3124" s="72" t="str">
        <f t="shared" si="105"/>
        <v>2005</v>
      </c>
      <c r="B3124" s="72" t="str">
        <f t="shared" si="106"/>
        <v>Feb</v>
      </c>
      <c r="C3124" s="74">
        <v>38391</v>
      </c>
      <c r="D3124" s="47">
        <v>31.799999</v>
      </c>
      <c r="E3124" s="47">
        <v>32.209999000000003</v>
      </c>
      <c r="F3124" s="47">
        <v>31.67</v>
      </c>
      <c r="G3124" s="47">
        <v>32.119999</v>
      </c>
      <c r="H3124" s="73">
        <v>27.863105999999998</v>
      </c>
      <c r="I3124" s="73">
        <v>808400</v>
      </c>
    </row>
    <row r="3125" spans="1:9" x14ac:dyDescent="0.3">
      <c r="A3125" s="72" t="str">
        <f t="shared" si="105"/>
        <v>2005</v>
      </c>
      <c r="B3125" s="72" t="str">
        <f t="shared" si="106"/>
        <v>Feb</v>
      </c>
      <c r="C3125" s="74">
        <v>38392</v>
      </c>
      <c r="D3125" s="47">
        <v>33.009998000000003</v>
      </c>
      <c r="E3125" s="47">
        <v>34.220001000000003</v>
      </c>
      <c r="F3125" s="47">
        <v>33</v>
      </c>
      <c r="G3125" s="47">
        <v>34</v>
      </c>
      <c r="H3125" s="73">
        <v>29.493938</v>
      </c>
      <c r="I3125" s="73">
        <v>2356100</v>
      </c>
    </row>
    <row r="3126" spans="1:9" x14ac:dyDescent="0.3">
      <c r="A3126" s="72" t="str">
        <f t="shared" si="105"/>
        <v>2005</v>
      </c>
      <c r="B3126" s="72" t="str">
        <f t="shared" si="106"/>
        <v>Feb</v>
      </c>
      <c r="C3126" s="74">
        <v>38393</v>
      </c>
      <c r="D3126" s="47">
        <v>34.18</v>
      </c>
      <c r="E3126" s="47">
        <v>34.18</v>
      </c>
      <c r="F3126" s="47">
        <v>33.25</v>
      </c>
      <c r="G3126" s="47">
        <v>34.020000000000003</v>
      </c>
      <c r="H3126" s="73">
        <v>29.511301</v>
      </c>
      <c r="I3126" s="73">
        <v>1118000</v>
      </c>
    </row>
    <row r="3127" spans="1:9" x14ac:dyDescent="0.3">
      <c r="A3127" s="72" t="str">
        <f t="shared" si="105"/>
        <v>2005</v>
      </c>
      <c r="B3127" s="72" t="str">
        <f t="shared" si="106"/>
        <v>Feb</v>
      </c>
      <c r="C3127" s="74">
        <v>38394</v>
      </c>
      <c r="D3127" s="47">
        <v>33.900002000000001</v>
      </c>
      <c r="E3127" s="47">
        <v>34.439999</v>
      </c>
      <c r="F3127" s="47">
        <v>33.580002</v>
      </c>
      <c r="G3127" s="47">
        <v>34.099997999999999</v>
      </c>
      <c r="H3127" s="73">
        <v>29.580701999999999</v>
      </c>
      <c r="I3127" s="73">
        <v>709400</v>
      </c>
    </row>
    <row r="3128" spans="1:9" x14ac:dyDescent="0.3">
      <c r="A3128" s="72" t="str">
        <f t="shared" si="105"/>
        <v>2005</v>
      </c>
      <c r="B3128" s="72" t="str">
        <f t="shared" si="106"/>
        <v>Feb</v>
      </c>
      <c r="C3128" s="74">
        <v>38397</v>
      </c>
      <c r="D3128" s="47">
        <v>34.099997999999999</v>
      </c>
      <c r="E3128" s="47">
        <v>34.439999</v>
      </c>
      <c r="F3128" s="47">
        <v>33.700001</v>
      </c>
      <c r="G3128" s="47">
        <v>33.889999000000003</v>
      </c>
      <c r="H3128" s="73">
        <v>29.398527000000001</v>
      </c>
      <c r="I3128" s="73">
        <v>345800</v>
      </c>
    </row>
    <row r="3129" spans="1:9" x14ac:dyDescent="0.3">
      <c r="A3129" s="72" t="str">
        <f t="shared" si="105"/>
        <v>2005</v>
      </c>
      <c r="B3129" s="72" t="str">
        <f t="shared" si="106"/>
        <v>Feb</v>
      </c>
      <c r="C3129" s="74">
        <v>38398</v>
      </c>
      <c r="D3129" s="47">
        <v>33.889999000000003</v>
      </c>
      <c r="E3129" s="47">
        <v>34.599997999999999</v>
      </c>
      <c r="F3129" s="47">
        <v>33.779998999999997</v>
      </c>
      <c r="G3129" s="47">
        <v>34.5</v>
      </c>
      <c r="H3129" s="73">
        <v>29.927692</v>
      </c>
      <c r="I3129" s="73">
        <v>705500</v>
      </c>
    </row>
    <row r="3130" spans="1:9" x14ac:dyDescent="0.3">
      <c r="A3130" s="72" t="str">
        <f t="shared" si="105"/>
        <v>2005</v>
      </c>
      <c r="B3130" s="72" t="str">
        <f t="shared" si="106"/>
        <v>Feb</v>
      </c>
      <c r="C3130" s="74">
        <v>38399</v>
      </c>
      <c r="D3130" s="47">
        <v>34.32</v>
      </c>
      <c r="E3130" s="47">
        <v>34.650002000000001</v>
      </c>
      <c r="F3130" s="47">
        <v>34.020000000000003</v>
      </c>
      <c r="G3130" s="47">
        <v>34.130001</v>
      </c>
      <c r="H3130" s="73">
        <v>29.606722000000001</v>
      </c>
      <c r="I3130" s="73">
        <v>384100</v>
      </c>
    </row>
    <row r="3131" spans="1:9" x14ac:dyDescent="0.3">
      <c r="A3131" s="72" t="str">
        <f t="shared" si="105"/>
        <v>2005</v>
      </c>
      <c r="B3131" s="72" t="str">
        <f t="shared" si="106"/>
        <v>Feb</v>
      </c>
      <c r="C3131" s="74">
        <v>38400</v>
      </c>
      <c r="D3131" s="47">
        <v>34</v>
      </c>
      <c r="E3131" s="47">
        <v>34</v>
      </c>
      <c r="F3131" s="47">
        <v>33.400002000000001</v>
      </c>
      <c r="G3131" s="47">
        <v>33.450001</v>
      </c>
      <c r="H3131" s="73">
        <v>29.016848</v>
      </c>
      <c r="I3131" s="73">
        <v>361400</v>
      </c>
    </row>
    <row r="3132" spans="1:9" x14ac:dyDescent="0.3">
      <c r="A3132" s="72" t="str">
        <f t="shared" si="105"/>
        <v>2005</v>
      </c>
      <c r="B3132" s="72" t="str">
        <f t="shared" si="106"/>
        <v>Feb</v>
      </c>
      <c r="C3132" s="74">
        <v>38401</v>
      </c>
      <c r="D3132" s="47">
        <v>33.599997999999999</v>
      </c>
      <c r="E3132" s="47">
        <v>33.93</v>
      </c>
      <c r="F3132" s="47">
        <v>33.25</v>
      </c>
      <c r="G3132" s="47">
        <v>33.270000000000003</v>
      </c>
      <c r="H3132" s="73">
        <v>28.860693000000001</v>
      </c>
      <c r="I3132" s="73">
        <v>302300</v>
      </c>
    </row>
    <row r="3133" spans="1:9" x14ac:dyDescent="0.3">
      <c r="A3133" s="72" t="str">
        <f t="shared" si="105"/>
        <v>2005</v>
      </c>
      <c r="B3133" s="72" t="str">
        <f t="shared" si="106"/>
        <v>Feb</v>
      </c>
      <c r="C3133" s="74">
        <v>38405</v>
      </c>
      <c r="D3133" s="47">
        <v>33.270000000000003</v>
      </c>
      <c r="E3133" s="47">
        <v>33.43</v>
      </c>
      <c r="F3133" s="47">
        <v>32.630001</v>
      </c>
      <c r="G3133" s="47">
        <v>32.810001</v>
      </c>
      <c r="H3133" s="73">
        <v>28.461663999999999</v>
      </c>
      <c r="I3133" s="73">
        <v>704800</v>
      </c>
    </row>
    <row r="3134" spans="1:9" x14ac:dyDescent="0.3">
      <c r="A3134" s="72" t="str">
        <f t="shared" si="105"/>
        <v>2005</v>
      </c>
      <c r="B3134" s="72" t="str">
        <f t="shared" si="106"/>
        <v>Feb</v>
      </c>
      <c r="C3134" s="74">
        <v>38406</v>
      </c>
      <c r="D3134" s="47">
        <v>32.759998000000003</v>
      </c>
      <c r="E3134" s="47">
        <v>33.400002000000001</v>
      </c>
      <c r="F3134" s="47">
        <v>32.720001000000003</v>
      </c>
      <c r="G3134" s="47">
        <v>32.740001999999997</v>
      </c>
      <c r="H3134" s="73">
        <v>28.400938</v>
      </c>
      <c r="I3134" s="73">
        <v>427300</v>
      </c>
    </row>
    <row r="3135" spans="1:9" x14ac:dyDescent="0.3">
      <c r="A3135" s="72" t="str">
        <f t="shared" si="105"/>
        <v>2005</v>
      </c>
      <c r="B3135" s="72" t="str">
        <f t="shared" si="106"/>
        <v>Feb</v>
      </c>
      <c r="C3135" s="74">
        <v>38407</v>
      </c>
      <c r="D3135" s="47">
        <v>32.810001</v>
      </c>
      <c r="E3135" s="47">
        <v>33.599997999999999</v>
      </c>
      <c r="F3135" s="47">
        <v>32.700001</v>
      </c>
      <c r="G3135" s="47">
        <v>33.340000000000003</v>
      </c>
      <c r="H3135" s="73">
        <v>28.921419</v>
      </c>
      <c r="I3135" s="73">
        <v>473200</v>
      </c>
    </row>
    <row r="3136" spans="1:9" x14ac:dyDescent="0.3">
      <c r="A3136" s="72" t="str">
        <f t="shared" si="105"/>
        <v>2005</v>
      </c>
      <c r="B3136" s="72" t="str">
        <f t="shared" si="106"/>
        <v>Feb</v>
      </c>
      <c r="C3136" s="74">
        <v>38408</v>
      </c>
      <c r="D3136" s="47">
        <v>33.240001999999997</v>
      </c>
      <c r="E3136" s="47">
        <v>34.060001</v>
      </c>
      <c r="F3136" s="47">
        <v>33.189999</v>
      </c>
      <c r="G3136" s="47">
        <v>34</v>
      </c>
      <c r="H3136" s="73">
        <v>29.493938</v>
      </c>
      <c r="I3136" s="73">
        <v>497000</v>
      </c>
    </row>
    <row r="3137" spans="1:9" x14ac:dyDescent="0.3">
      <c r="A3137" s="72" t="str">
        <f t="shared" si="105"/>
        <v>2005</v>
      </c>
      <c r="B3137" s="72" t="str">
        <f t="shared" si="106"/>
        <v>Feb</v>
      </c>
      <c r="C3137" s="74">
        <v>38411</v>
      </c>
      <c r="D3137" s="47">
        <v>33.810001</v>
      </c>
      <c r="E3137" s="47">
        <v>34.139999000000003</v>
      </c>
      <c r="F3137" s="47">
        <v>33.740001999999997</v>
      </c>
      <c r="G3137" s="47">
        <v>34.029998999999997</v>
      </c>
      <c r="H3137" s="73">
        <v>29.519976</v>
      </c>
      <c r="I3137" s="73">
        <v>412600</v>
      </c>
    </row>
    <row r="3138" spans="1:9" x14ac:dyDescent="0.3">
      <c r="A3138" s="72" t="str">
        <f t="shared" si="105"/>
        <v>2005</v>
      </c>
      <c r="B3138" s="72" t="str">
        <f t="shared" si="106"/>
        <v>Mar</v>
      </c>
      <c r="C3138" s="74">
        <v>38412</v>
      </c>
      <c r="D3138" s="47">
        <v>34.020000000000003</v>
      </c>
      <c r="E3138" s="47">
        <v>34.599997999999999</v>
      </c>
      <c r="F3138" s="47">
        <v>34.020000000000003</v>
      </c>
      <c r="G3138" s="47">
        <v>34.43</v>
      </c>
      <c r="H3138" s="73">
        <v>29.866962000000001</v>
      </c>
      <c r="I3138" s="73">
        <v>449900</v>
      </c>
    </row>
    <row r="3139" spans="1:9" x14ac:dyDescent="0.3">
      <c r="A3139" s="72" t="str">
        <f t="shared" ref="A3139:A3202" si="107">TEXT(C3139,"YYYY")</f>
        <v>2005</v>
      </c>
      <c r="B3139" s="72" t="str">
        <f t="shared" ref="B3139:B3202" si="108">TEXT(C3139,"MMM")</f>
        <v>Mar</v>
      </c>
      <c r="C3139" s="74">
        <v>38413</v>
      </c>
      <c r="D3139" s="47">
        <v>34.169998</v>
      </c>
      <c r="E3139" s="47">
        <v>34.630001</v>
      </c>
      <c r="F3139" s="47">
        <v>34.009998000000003</v>
      </c>
      <c r="G3139" s="47">
        <v>34.459999000000003</v>
      </c>
      <c r="H3139" s="73">
        <v>29.892980999999999</v>
      </c>
      <c r="I3139" s="73">
        <v>376000</v>
      </c>
    </row>
    <row r="3140" spans="1:9" x14ac:dyDescent="0.3">
      <c r="A3140" s="72" t="str">
        <f t="shared" si="107"/>
        <v>2005</v>
      </c>
      <c r="B3140" s="72" t="str">
        <f t="shared" si="108"/>
        <v>Mar</v>
      </c>
      <c r="C3140" s="74">
        <v>38414</v>
      </c>
      <c r="D3140" s="47">
        <v>34.419998</v>
      </c>
      <c r="E3140" s="47">
        <v>34.650002000000001</v>
      </c>
      <c r="F3140" s="47">
        <v>33.759998000000003</v>
      </c>
      <c r="G3140" s="47">
        <v>34.270000000000003</v>
      </c>
      <c r="H3140" s="73">
        <v>29.728166999999999</v>
      </c>
      <c r="I3140" s="73">
        <v>548400</v>
      </c>
    </row>
    <row r="3141" spans="1:9" x14ac:dyDescent="0.3">
      <c r="A3141" s="72" t="str">
        <f t="shared" si="107"/>
        <v>2005</v>
      </c>
      <c r="B3141" s="72" t="str">
        <f t="shared" si="108"/>
        <v>Mar</v>
      </c>
      <c r="C3141" s="74">
        <v>38415</v>
      </c>
      <c r="D3141" s="47">
        <v>33.130001</v>
      </c>
      <c r="E3141" s="47">
        <v>34.389999000000003</v>
      </c>
      <c r="F3141" s="47">
        <v>32.759998000000003</v>
      </c>
      <c r="G3141" s="47">
        <v>34.040000999999997</v>
      </c>
      <c r="H3141" s="73">
        <v>29.528648</v>
      </c>
      <c r="I3141" s="73">
        <v>1796300</v>
      </c>
    </row>
    <row r="3142" spans="1:9" x14ac:dyDescent="0.3">
      <c r="A3142" s="72" t="str">
        <f t="shared" si="107"/>
        <v>2005</v>
      </c>
      <c r="B3142" s="72" t="str">
        <f t="shared" si="108"/>
        <v>Mar</v>
      </c>
      <c r="C3142" s="74">
        <v>38418</v>
      </c>
      <c r="D3142" s="47">
        <v>34.139999000000003</v>
      </c>
      <c r="E3142" s="47">
        <v>34.82</v>
      </c>
      <c r="F3142" s="47">
        <v>33.840000000000003</v>
      </c>
      <c r="G3142" s="47">
        <v>34.799999</v>
      </c>
      <c r="H3142" s="73">
        <v>30.187933000000001</v>
      </c>
      <c r="I3142" s="73">
        <v>682500</v>
      </c>
    </row>
    <row r="3143" spans="1:9" x14ac:dyDescent="0.3">
      <c r="A3143" s="72" t="str">
        <f t="shared" si="107"/>
        <v>2005</v>
      </c>
      <c r="B3143" s="72" t="str">
        <f t="shared" si="108"/>
        <v>Mar</v>
      </c>
      <c r="C3143" s="74">
        <v>38419</v>
      </c>
      <c r="D3143" s="47">
        <v>34.779998999999997</v>
      </c>
      <c r="E3143" s="47">
        <v>35.009998000000003</v>
      </c>
      <c r="F3143" s="47">
        <v>34.450001</v>
      </c>
      <c r="G3143" s="47">
        <v>34.959999000000003</v>
      </c>
      <c r="H3143" s="73">
        <v>30.326712000000001</v>
      </c>
      <c r="I3143" s="73">
        <v>1325800</v>
      </c>
    </row>
    <row r="3144" spans="1:9" x14ac:dyDescent="0.3">
      <c r="A3144" s="72" t="str">
        <f t="shared" si="107"/>
        <v>2005</v>
      </c>
      <c r="B3144" s="72" t="str">
        <f t="shared" si="108"/>
        <v>Mar</v>
      </c>
      <c r="C3144" s="74">
        <v>38420</v>
      </c>
      <c r="D3144" s="47">
        <v>34.849997999999999</v>
      </c>
      <c r="E3144" s="47">
        <v>34.869999</v>
      </c>
      <c r="F3144" s="47">
        <v>34.340000000000003</v>
      </c>
      <c r="G3144" s="47">
        <v>34.529998999999997</v>
      </c>
      <c r="H3144" s="73">
        <v>29.953704999999999</v>
      </c>
      <c r="I3144" s="73">
        <v>609300</v>
      </c>
    </row>
    <row r="3145" spans="1:9" x14ac:dyDescent="0.3">
      <c r="A3145" s="72" t="str">
        <f t="shared" si="107"/>
        <v>2005</v>
      </c>
      <c r="B3145" s="72" t="str">
        <f t="shared" si="108"/>
        <v>Mar</v>
      </c>
      <c r="C3145" s="74">
        <v>38421</v>
      </c>
      <c r="D3145" s="47">
        <v>34.57</v>
      </c>
      <c r="E3145" s="47">
        <v>34.57</v>
      </c>
      <c r="F3145" s="47">
        <v>33.939999</v>
      </c>
      <c r="G3145" s="47">
        <v>34.340000000000003</v>
      </c>
      <c r="H3145" s="73">
        <v>29.788889000000001</v>
      </c>
      <c r="I3145" s="73">
        <v>423400</v>
      </c>
    </row>
    <row r="3146" spans="1:9" x14ac:dyDescent="0.3">
      <c r="A3146" s="72" t="str">
        <f t="shared" si="107"/>
        <v>2005</v>
      </c>
      <c r="B3146" s="72" t="str">
        <f t="shared" si="108"/>
        <v>Mar</v>
      </c>
      <c r="C3146" s="74">
        <v>38422</v>
      </c>
      <c r="D3146" s="47">
        <v>34.200001</v>
      </c>
      <c r="E3146" s="47">
        <v>34.639999000000003</v>
      </c>
      <c r="F3146" s="47">
        <v>34.07</v>
      </c>
      <c r="G3146" s="47">
        <v>34.25</v>
      </c>
      <c r="H3146" s="73">
        <v>29.710815</v>
      </c>
      <c r="I3146" s="73">
        <v>333300</v>
      </c>
    </row>
    <row r="3147" spans="1:9" x14ac:dyDescent="0.3">
      <c r="A3147" s="72" t="str">
        <f t="shared" si="107"/>
        <v>2005</v>
      </c>
      <c r="B3147" s="72" t="str">
        <f t="shared" si="108"/>
        <v>Mar</v>
      </c>
      <c r="C3147" s="74">
        <v>38425</v>
      </c>
      <c r="D3147" s="47">
        <v>34.25</v>
      </c>
      <c r="E3147" s="47">
        <v>34.689999</v>
      </c>
      <c r="F3147" s="47">
        <v>34.029998999999997</v>
      </c>
      <c r="G3147" s="47">
        <v>34.229999999999997</v>
      </c>
      <c r="H3147" s="73">
        <v>29.693462</v>
      </c>
      <c r="I3147" s="73">
        <v>452000</v>
      </c>
    </row>
    <row r="3148" spans="1:9" x14ac:dyDescent="0.3">
      <c r="A3148" s="72" t="str">
        <f t="shared" si="107"/>
        <v>2005</v>
      </c>
      <c r="B3148" s="72" t="str">
        <f t="shared" si="108"/>
        <v>Mar</v>
      </c>
      <c r="C3148" s="74">
        <v>38426</v>
      </c>
      <c r="D3148" s="47">
        <v>34.229999999999997</v>
      </c>
      <c r="E3148" s="47">
        <v>34.32</v>
      </c>
      <c r="F3148" s="47">
        <v>33.689999</v>
      </c>
      <c r="G3148" s="47">
        <v>33.849997999999999</v>
      </c>
      <c r="H3148" s="73">
        <v>29.363831999999999</v>
      </c>
      <c r="I3148" s="73">
        <v>589400</v>
      </c>
    </row>
    <row r="3149" spans="1:9" x14ac:dyDescent="0.3">
      <c r="A3149" s="72" t="str">
        <f t="shared" si="107"/>
        <v>2005</v>
      </c>
      <c r="B3149" s="72" t="str">
        <f t="shared" si="108"/>
        <v>Mar</v>
      </c>
      <c r="C3149" s="74">
        <v>38427</v>
      </c>
      <c r="D3149" s="47">
        <v>33.669998</v>
      </c>
      <c r="E3149" s="47">
        <v>34.060001</v>
      </c>
      <c r="F3149" s="47">
        <v>33.669998</v>
      </c>
      <c r="G3149" s="47">
        <v>33.840000000000003</v>
      </c>
      <c r="H3149" s="73">
        <v>29.355156000000001</v>
      </c>
      <c r="I3149" s="73">
        <v>344900</v>
      </c>
    </row>
    <row r="3150" spans="1:9" x14ac:dyDescent="0.3">
      <c r="A3150" s="72" t="str">
        <f t="shared" si="107"/>
        <v>2005</v>
      </c>
      <c r="B3150" s="72" t="str">
        <f t="shared" si="108"/>
        <v>Mar</v>
      </c>
      <c r="C3150" s="74">
        <v>38428</v>
      </c>
      <c r="D3150" s="47">
        <v>33.810001</v>
      </c>
      <c r="E3150" s="47">
        <v>33.889999000000003</v>
      </c>
      <c r="F3150" s="47">
        <v>33.5</v>
      </c>
      <c r="G3150" s="47">
        <v>33.630001</v>
      </c>
      <c r="H3150" s="73">
        <v>29.172985000000001</v>
      </c>
      <c r="I3150" s="73">
        <v>297900</v>
      </c>
    </row>
    <row r="3151" spans="1:9" x14ac:dyDescent="0.3">
      <c r="A3151" s="72" t="str">
        <f t="shared" si="107"/>
        <v>2005</v>
      </c>
      <c r="B3151" s="72" t="str">
        <f t="shared" si="108"/>
        <v>Mar</v>
      </c>
      <c r="C3151" s="74">
        <v>38429</v>
      </c>
      <c r="D3151" s="47">
        <v>33.849997999999999</v>
      </c>
      <c r="E3151" s="47">
        <v>34.130001</v>
      </c>
      <c r="F3151" s="47">
        <v>33.520000000000003</v>
      </c>
      <c r="G3151" s="47">
        <v>34.009998000000003</v>
      </c>
      <c r="H3151" s="73">
        <v>29.502623</v>
      </c>
      <c r="I3151" s="73">
        <v>390300</v>
      </c>
    </row>
    <row r="3152" spans="1:9" x14ac:dyDescent="0.3">
      <c r="A3152" s="72" t="str">
        <f t="shared" si="107"/>
        <v>2005</v>
      </c>
      <c r="B3152" s="72" t="str">
        <f t="shared" si="108"/>
        <v>Mar</v>
      </c>
      <c r="C3152" s="74">
        <v>38432</v>
      </c>
      <c r="D3152" s="47">
        <v>34.099997999999999</v>
      </c>
      <c r="E3152" s="47">
        <v>34.110000999999997</v>
      </c>
      <c r="F3152" s="47">
        <v>33.939999</v>
      </c>
      <c r="G3152" s="47">
        <v>34.049999</v>
      </c>
      <c r="H3152" s="73">
        <v>29.537323000000001</v>
      </c>
      <c r="I3152" s="73">
        <v>370800</v>
      </c>
    </row>
    <row r="3153" spans="1:9" x14ac:dyDescent="0.3">
      <c r="A3153" s="72" t="str">
        <f t="shared" si="107"/>
        <v>2005</v>
      </c>
      <c r="B3153" s="72" t="str">
        <f t="shared" si="108"/>
        <v>Mar</v>
      </c>
      <c r="C3153" s="74">
        <v>38433</v>
      </c>
      <c r="D3153" s="47">
        <v>33.990001999999997</v>
      </c>
      <c r="E3153" s="47">
        <v>34.560001</v>
      </c>
      <c r="F3153" s="47">
        <v>33.990001999999997</v>
      </c>
      <c r="G3153" s="47">
        <v>34.299999</v>
      </c>
      <c r="H3153" s="73">
        <v>29.754185</v>
      </c>
      <c r="I3153" s="73">
        <v>343000</v>
      </c>
    </row>
    <row r="3154" spans="1:9" x14ac:dyDescent="0.3">
      <c r="A3154" s="72" t="str">
        <f t="shared" si="107"/>
        <v>2005</v>
      </c>
      <c r="B3154" s="72" t="str">
        <f t="shared" si="108"/>
        <v>Mar</v>
      </c>
      <c r="C3154" s="74">
        <v>38434</v>
      </c>
      <c r="D3154" s="47">
        <v>34.119999</v>
      </c>
      <c r="E3154" s="47">
        <v>34.349997999999999</v>
      </c>
      <c r="F3154" s="47">
        <v>33.520000000000003</v>
      </c>
      <c r="G3154" s="47">
        <v>34.220001000000003</v>
      </c>
      <c r="H3154" s="73">
        <v>29.684788000000001</v>
      </c>
      <c r="I3154" s="73">
        <v>1037000</v>
      </c>
    </row>
    <row r="3155" spans="1:9" x14ac:dyDescent="0.3">
      <c r="A3155" s="72" t="str">
        <f t="shared" si="107"/>
        <v>2005</v>
      </c>
      <c r="B3155" s="72" t="str">
        <f t="shared" si="108"/>
        <v>Mar</v>
      </c>
      <c r="C3155" s="74">
        <v>38435</v>
      </c>
      <c r="D3155" s="47">
        <v>34.25</v>
      </c>
      <c r="E3155" s="47">
        <v>35.650002000000001</v>
      </c>
      <c r="F3155" s="47">
        <v>34.25</v>
      </c>
      <c r="G3155" s="47">
        <v>35.189999</v>
      </c>
      <c r="H3155" s="73">
        <v>30.526230000000002</v>
      </c>
      <c r="I3155" s="73">
        <v>987400</v>
      </c>
    </row>
    <row r="3156" spans="1:9" x14ac:dyDescent="0.3">
      <c r="A3156" s="72" t="str">
        <f t="shared" si="107"/>
        <v>2005</v>
      </c>
      <c r="B3156" s="72" t="str">
        <f t="shared" si="108"/>
        <v>Mar</v>
      </c>
      <c r="C3156" s="74">
        <v>38439</v>
      </c>
      <c r="D3156" s="47">
        <v>35.409999999999997</v>
      </c>
      <c r="E3156" s="47">
        <v>36.240001999999997</v>
      </c>
      <c r="F3156" s="47">
        <v>35.299999</v>
      </c>
      <c r="G3156" s="47">
        <v>36.009998000000003</v>
      </c>
      <c r="H3156" s="73">
        <v>31.237563999999999</v>
      </c>
      <c r="I3156" s="73">
        <v>971000</v>
      </c>
    </row>
    <row r="3157" spans="1:9" x14ac:dyDescent="0.3">
      <c r="A3157" s="72" t="str">
        <f t="shared" si="107"/>
        <v>2005</v>
      </c>
      <c r="B3157" s="72" t="str">
        <f t="shared" si="108"/>
        <v>Mar</v>
      </c>
      <c r="C3157" s="74">
        <v>38440</v>
      </c>
      <c r="D3157" s="47">
        <v>36.189999</v>
      </c>
      <c r="E3157" s="47">
        <v>37.360000999999997</v>
      </c>
      <c r="F3157" s="47">
        <v>36</v>
      </c>
      <c r="G3157" s="47">
        <v>36.549999</v>
      </c>
      <c r="H3157" s="73">
        <v>31.705997</v>
      </c>
      <c r="I3157" s="73">
        <v>1471100</v>
      </c>
    </row>
    <row r="3158" spans="1:9" x14ac:dyDescent="0.3">
      <c r="A3158" s="72" t="str">
        <f t="shared" si="107"/>
        <v>2005</v>
      </c>
      <c r="B3158" s="72" t="str">
        <f t="shared" si="108"/>
        <v>Mar</v>
      </c>
      <c r="C3158" s="74">
        <v>38441</v>
      </c>
      <c r="D3158" s="47">
        <v>36.330002</v>
      </c>
      <c r="E3158" s="47">
        <v>36.810001</v>
      </c>
      <c r="F3158" s="47">
        <v>35.799999</v>
      </c>
      <c r="G3158" s="47">
        <v>36.25</v>
      </c>
      <c r="H3158" s="73">
        <v>31.445753</v>
      </c>
      <c r="I3158" s="73">
        <v>773800</v>
      </c>
    </row>
    <row r="3159" spans="1:9" x14ac:dyDescent="0.3">
      <c r="A3159" s="72" t="str">
        <f t="shared" si="107"/>
        <v>2005</v>
      </c>
      <c r="B3159" s="72" t="str">
        <f t="shared" si="108"/>
        <v>Mar</v>
      </c>
      <c r="C3159" s="74">
        <v>38442</v>
      </c>
      <c r="D3159" s="47">
        <v>36.389999000000003</v>
      </c>
      <c r="E3159" s="47">
        <v>36.389999000000003</v>
      </c>
      <c r="F3159" s="47">
        <v>35.32</v>
      </c>
      <c r="G3159" s="47">
        <v>35.450001</v>
      </c>
      <c r="H3159" s="73">
        <v>30.751781000000001</v>
      </c>
      <c r="I3159" s="73">
        <v>856000</v>
      </c>
    </row>
    <row r="3160" spans="1:9" x14ac:dyDescent="0.3">
      <c r="A3160" s="72" t="str">
        <f t="shared" si="107"/>
        <v>2005</v>
      </c>
      <c r="B3160" s="72" t="str">
        <f t="shared" si="108"/>
        <v>Apr</v>
      </c>
      <c r="C3160" s="74">
        <v>38443</v>
      </c>
      <c r="D3160" s="47">
        <v>35.700001</v>
      </c>
      <c r="E3160" s="47">
        <v>35.799999</v>
      </c>
      <c r="F3160" s="47">
        <v>34.75</v>
      </c>
      <c r="G3160" s="47">
        <v>34.970001000000003</v>
      </c>
      <c r="H3160" s="73">
        <v>30.3354</v>
      </c>
      <c r="I3160" s="73">
        <v>545000</v>
      </c>
    </row>
    <row r="3161" spans="1:9" x14ac:dyDescent="0.3">
      <c r="A3161" s="72" t="str">
        <f t="shared" si="107"/>
        <v>2005</v>
      </c>
      <c r="B3161" s="72" t="str">
        <f t="shared" si="108"/>
        <v>Apr</v>
      </c>
      <c r="C3161" s="74">
        <v>38446</v>
      </c>
      <c r="D3161" s="47">
        <v>34.939999</v>
      </c>
      <c r="E3161" s="47">
        <v>35.200001</v>
      </c>
      <c r="F3161" s="47">
        <v>34.25</v>
      </c>
      <c r="G3161" s="47">
        <v>34.770000000000003</v>
      </c>
      <c r="H3161" s="73">
        <v>30.161894</v>
      </c>
      <c r="I3161" s="73">
        <v>1104200</v>
      </c>
    </row>
    <row r="3162" spans="1:9" x14ac:dyDescent="0.3">
      <c r="A3162" s="72" t="str">
        <f t="shared" si="107"/>
        <v>2005</v>
      </c>
      <c r="B3162" s="72" t="str">
        <f t="shared" si="108"/>
        <v>Apr</v>
      </c>
      <c r="C3162" s="74">
        <v>38447</v>
      </c>
      <c r="D3162" s="47">
        <v>34.849997999999999</v>
      </c>
      <c r="E3162" s="47">
        <v>35.279998999999997</v>
      </c>
      <c r="F3162" s="47">
        <v>34.779998999999997</v>
      </c>
      <c r="G3162" s="47">
        <v>34.950001</v>
      </c>
      <c r="H3162" s="73">
        <v>30.318045000000001</v>
      </c>
      <c r="I3162" s="73">
        <v>954900</v>
      </c>
    </row>
    <row r="3163" spans="1:9" x14ac:dyDescent="0.3">
      <c r="A3163" s="72" t="str">
        <f t="shared" si="107"/>
        <v>2005</v>
      </c>
      <c r="B3163" s="72" t="str">
        <f t="shared" si="108"/>
        <v>Apr</v>
      </c>
      <c r="C3163" s="74">
        <v>38448</v>
      </c>
      <c r="D3163" s="47">
        <v>35.060001</v>
      </c>
      <c r="E3163" s="47">
        <v>35.159999999999997</v>
      </c>
      <c r="F3163" s="47">
        <v>34.82</v>
      </c>
      <c r="G3163" s="47">
        <v>34.840000000000003</v>
      </c>
      <c r="H3163" s="73">
        <v>30.222629999999999</v>
      </c>
      <c r="I3163" s="73">
        <v>862100</v>
      </c>
    </row>
    <row r="3164" spans="1:9" x14ac:dyDescent="0.3">
      <c r="A3164" s="72" t="str">
        <f t="shared" si="107"/>
        <v>2005</v>
      </c>
      <c r="B3164" s="72" t="str">
        <f t="shared" si="108"/>
        <v>Apr</v>
      </c>
      <c r="C3164" s="74">
        <v>38449</v>
      </c>
      <c r="D3164" s="47">
        <v>34.900002000000001</v>
      </c>
      <c r="E3164" s="47">
        <v>34.900002000000001</v>
      </c>
      <c r="F3164" s="47">
        <v>34.470001000000003</v>
      </c>
      <c r="G3164" s="47">
        <v>34.610000999999997</v>
      </c>
      <c r="H3164" s="73">
        <v>30.023102000000002</v>
      </c>
      <c r="I3164" s="73">
        <v>934900</v>
      </c>
    </row>
    <row r="3165" spans="1:9" x14ac:dyDescent="0.3">
      <c r="A3165" s="72" t="str">
        <f t="shared" si="107"/>
        <v>2005</v>
      </c>
      <c r="B3165" s="72" t="str">
        <f t="shared" si="108"/>
        <v>Apr</v>
      </c>
      <c r="C3165" s="74">
        <v>38450</v>
      </c>
      <c r="D3165" s="47">
        <v>34.75</v>
      </c>
      <c r="E3165" s="47">
        <v>34.75</v>
      </c>
      <c r="F3165" s="47">
        <v>34.07</v>
      </c>
      <c r="G3165" s="47">
        <v>34.189999</v>
      </c>
      <c r="H3165" s="73">
        <v>29.658773</v>
      </c>
      <c r="I3165" s="73">
        <v>440900</v>
      </c>
    </row>
    <row r="3166" spans="1:9" x14ac:dyDescent="0.3">
      <c r="A3166" s="72" t="str">
        <f t="shared" si="107"/>
        <v>2005</v>
      </c>
      <c r="B3166" s="72" t="str">
        <f t="shared" si="108"/>
        <v>Apr</v>
      </c>
      <c r="C3166" s="74">
        <v>38453</v>
      </c>
      <c r="D3166" s="47">
        <v>34.130001</v>
      </c>
      <c r="E3166" s="47">
        <v>34.360000999999997</v>
      </c>
      <c r="F3166" s="47">
        <v>33.799999</v>
      </c>
      <c r="G3166" s="47">
        <v>33.990001999999997</v>
      </c>
      <c r="H3166" s="73">
        <v>29.485272999999999</v>
      </c>
      <c r="I3166" s="73">
        <v>504500</v>
      </c>
    </row>
    <row r="3167" spans="1:9" x14ac:dyDescent="0.3">
      <c r="A3167" s="72" t="str">
        <f t="shared" si="107"/>
        <v>2005</v>
      </c>
      <c r="B3167" s="72" t="str">
        <f t="shared" si="108"/>
        <v>Apr</v>
      </c>
      <c r="C3167" s="74">
        <v>38454</v>
      </c>
      <c r="D3167" s="47">
        <v>34.029998999999997</v>
      </c>
      <c r="E3167" s="47">
        <v>34.049999</v>
      </c>
      <c r="F3167" s="47">
        <v>33.349997999999999</v>
      </c>
      <c r="G3167" s="47">
        <v>33.950001</v>
      </c>
      <c r="H3167" s="73">
        <v>29.450579000000001</v>
      </c>
      <c r="I3167" s="73">
        <v>934700</v>
      </c>
    </row>
    <row r="3168" spans="1:9" x14ac:dyDescent="0.3">
      <c r="A3168" s="72" t="str">
        <f t="shared" si="107"/>
        <v>2005</v>
      </c>
      <c r="B3168" s="72" t="str">
        <f t="shared" si="108"/>
        <v>Apr</v>
      </c>
      <c r="C3168" s="74">
        <v>38455</v>
      </c>
      <c r="D3168" s="47">
        <v>34.020000000000003</v>
      </c>
      <c r="E3168" s="47">
        <v>34.340000000000003</v>
      </c>
      <c r="F3168" s="47">
        <v>33.700001</v>
      </c>
      <c r="G3168" s="47">
        <v>33.810001</v>
      </c>
      <c r="H3168" s="73">
        <v>29.329125999999999</v>
      </c>
      <c r="I3168" s="73">
        <v>426100</v>
      </c>
    </row>
    <row r="3169" spans="1:9" x14ac:dyDescent="0.3">
      <c r="A3169" s="72" t="str">
        <f t="shared" si="107"/>
        <v>2005</v>
      </c>
      <c r="B3169" s="72" t="str">
        <f t="shared" si="108"/>
        <v>Apr</v>
      </c>
      <c r="C3169" s="74">
        <v>38456</v>
      </c>
      <c r="D3169" s="47">
        <v>33.950001</v>
      </c>
      <c r="E3169" s="47">
        <v>34</v>
      </c>
      <c r="F3169" s="47">
        <v>33.549999</v>
      </c>
      <c r="G3169" s="47">
        <v>33.770000000000003</v>
      </c>
      <c r="H3169" s="73">
        <v>29.294436000000001</v>
      </c>
      <c r="I3169" s="73">
        <v>431100</v>
      </c>
    </row>
    <row r="3170" spans="1:9" x14ac:dyDescent="0.3">
      <c r="A3170" s="72" t="str">
        <f t="shared" si="107"/>
        <v>2005</v>
      </c>
      <c r="B3170" s="72" t="str">
        <f t="shared" si="108"/>
        <v>Apr</v>
      </c>
      <c r="C3170" s="74">
        <v>38457</v>
      </c>
      <c r="D3170" s="47">
        <v>33.619999</v>
      </c>
      <c r="E3170" s="47">
        <v>33.959999000000003</v>
      </c>
      <c r="F3170" s="47">
        <v>33.279998999999997</v>
      </c>
      <c r="G3170" s="47">
        <v>33.400002000000001</v>
      </c>
      <c r="H3170" s="73">
        <v>28.973478</v>
      </c>
      <c r="I3170" s="73">
        <v>775400</v>
      </c>
    </row>
    <row r="3171" spans="1:9" x14ac:dyDescent="0.3">
      <c r="A3171" s="72" t="str">
        <f t="shared" si="107"/>
        <v>2005</v>
      </c>
      <c r="B3171" s="72" t="str">
        <f t="shared" si="108"/>
        <v>Apr</v>
      </c>
      <c r="C3171" s="74">
        <v>38460</v>
      </c>
      <c r="D3171" s="47">
        <v>33.310001</v>
      </c>
      <c r="E3171" s="47">
        <v>33.619999</v>
      </c>
      <c r="F3171" s="47">
        <v>33.110000999999997</v>
      </c>
      <c r="G3171" s="47">
        <v>33.450001</v>
      </c>
      <c r="H3171" s="73">
        <v>29.016848</v>
      </c>
      <c r="I3171" s="73">
        <v>853400</v>
      </c>
    </row>
    <row r="3172" spans="1:9" x14ac:dyDescent="0.3">
      <c r="A3172" s="72" t="str">
        <f t="shared" si="107"/>
        <v>2005</v>
      </c>
      <c r="B3172" s="72" t="str">
        <f t="shared" si="108"/>
        <v>Apr</v>
      </c>
      <c r="C3172" s="74">
        <v>38461</v>
      </c>
      <c r="D3172" s="47">
        <v>33.509998000000003</v>
      </c>
      <c r="E3172" s="47">
        <v>33.790000999999997</v>
      </c>
      <c r="F3172" s="47">
        <v>33.330002</v>
      </c>
      <c r="G3172" s="47">
        <v>33.790000999999997</v>
      </c>
      <c r="H3172" s="73">
        <v>29.311785</v>
      </c>
      <c r="I3172" s="73">
        <v>581800</v>
      </c>
    </row>
    <row r="3173" spans="1:9" x14ac:dyDescent="0.3">
      <c r="A3173" s="72" t="str">
        <f t="shared" si="107"/>
        <v>2005</v>
      </c>
      <c r="B3173" s="72" t="str">
        <f t="shared" si="108"/>
        <v>Apr</v>
      </c>
      <c r="C3173" s="74">
        <v>38462</v>
      </c>
      <c r="D3173" s="47">
        <v>33.380001</v>
      </c>
      <c r="E3173" s="47">
        <v>33.380001</v>
      </c>
      <c r="F3173" s="47">
        <v>32.200001</v>
      </c>
      <c r="G3173" s="47">
        <v>32.450001</v>
      </c>
      <c r="H3173" s="73">
        <v>28.149376</v>
      </c>
      <c r="I3173" s="73">
        <v>1640900</v>
      </c>
    </row>
    <row r="3174" spans="1:9" x14ac:dyDescent="0.3">
      <c r="A3174" s="72" t="str">
        <f t="shared" si="107"/>
        <v>2005</v>
      </c>
      <c r="B3174" s="72" t="str">
        <f t="shared" si="108"/>
        <v>Apr</v>
      </c>
      <c r="C3174" s="74">
        <v>38463</v>
      </c>
      <c r="D3174" s="47">
        <v>32.659999999999997</v>
      </c>
      <c r="E3174" s="47">
        <v>32.990001999999997</v>
      </c>
      <c r="F3174" s="47">
        <v>32.240001999999997</v>
      </c>
      <c r="G3174" s="47">
        <v>32.360000999999997</v>
      </c>
      <c r="H3174" s="73">
        <v>28.071301999999999</v>
      </c>
      <c r="I3174" s="73">
        <v>1050200</v>
      </c>
    </row>
    <row r="3175" spans="1:9" x14ac:dyDescent="0.3">
      <c r="A3175" s="72" t="str">
        <f t="shared" si="107"/>
        <v>2005</v>
      </c>
      <c r="B3175" s="72" t="str">
        <f t="shared" si="108"/>
        <v>Apr</v>
      </c>
      <c r="C3175" s="74">
        <v>38464</v>
      </c>
      <c r="D3175" s="47">
        <v>32.200001</v>
      </c>
      <c r="E3175" s="47">
        <v>32.409999999999997</v>
      </c>
      <c r="F3175" s="47">
        <v>31.42</v>
      </c>
      <c r="G3175" s="47">
        <v>31.73</v>
      </c>
      <c r="H3175" s="73">
        <v>27.524795999999998</v>
      </c>
      <c r="I3175" s="73">
        <v>1349100</v>
      </c>
    </row>
    <row r="3176" spans="1:9" x14ac:dyDescent="0.3">
      <c r="A3176" s="72" t="str">
        <f t="shared" si="107"/>
        <v>2005</v>
      </c>
      <c r="B3176" s="72" t="str">
        <f t="shared" si="108"/>
        <v>Apr</v>
      </c>
      <c r="C3176" s="74">
        <v>38467</v>
      </c>
      <c r="D3176" s="47">
        <v>31.66</v>
      </c>
      <c r="E3176" s="47">
        <v>31.969999000000001</v>
      </c>
      <c r="F3176" s="47">
        <v>31.469999000000001</v>
      </c>
      <c r="G3176" s="47">
        <v>31.93</v>
      </c>
      <c r="H3176" s="73">
        <v>27.698288000000002</v>
      </c>
      <c r="I3176" s="73">
        <v>1147700</v>
      </c>
    </row>
    <row r="3177" spans="1:9" x14ac:dyDescent="0.3">
      <c r="A3177" s="72" t="str">
        <f t="shared" si="107"/>
        <v>2005</v>
      </c>
      <c r="B3177" s="72" t="str">
        <f t="shared" si="108"/>
        <v>Apr</v>
      </c>
      <c r="C3177" s="74">
        <v>38468</v>
      </c>
      <c r="D3177" s="47">
        <v>31.780000999999999</v>
      </c>
      <c r="E3177" s="47">
        <v>32.599997999999999</v>
      </c>
      <c r="F3177" s="47">
        <v>31.549999</v>
      </c>
      <c r="G3177" s="47">
        <v>32.080002</v>
      </c>
      <c r="H3177" s="73">
        <v>27.828406999999999</v>
      </c>
      <c r="I3177" s="73">
        <v>791600</v>
      </c>
    </row>
    <row r="3178" spans="1:9" x14ac:dyDescent="0.3">
      <c r="A3178" s="72" t="str">
        <f t="shared" si="107"/>
        <v>2005</v>
      </c>
      <c r="B3178" s="72" t="str">
        <f t="shared" si="108"/>
        <v>Apr</v>
      </c>
      <c r="C3178" s="74">
        <v>38469</v>
      </c>
      <c r="D3178" s="47">
        <v>32.040000999999997</v>
      </c>
      <c r="E3178" s="47">
        <v>33.299999</v>
      </c>
      <c r="F3178" s="47">
        <v>31.4</v>
      </c>
      <c r="G3178" s="47">
        <v>32.279998999999997</v>
      </c>
      <c r="H3178" s="73">
        <v>28.001902000000001</v>
      </c>
      <c r="I3178" s="73">
        <v>647600</v>
      </c>
    </row>
    <row r="3179" spans="1:9" x14ac:dyDescent="0.3">
      <c r="A3179" s="72" t="str">
        <f t="shared" si="107"/>
        <v>2005</v>
      </c>
      <c r="B3179" s="72" t="str">
        <f t="shared" si="108"/>
        <v>Apr</v>
      </c>
      <c r="C3179" s="74">
        <v>38470</v>
      </c>
      <c r="D3179" s="47">
        <v>32</v>
      </c>
      <c r="E3179" s="47">
        <v>32.229999999999997</v>
      </c>
      <c r="F3179" s="47">
        <v>31.620000999999998</v>
      </c>
      <c r="G3179" s="47">
        <v>31.709999</v>
      </c>
      <c r="H3179" s="73">
        <v>27.507444</v>
      </c>
      <c r="I3179" s="73">
        <v>603500</v>
      </c>
    </row>
    <row r="3180" spans="1:9" x14ac:dyDescent="0.3">
      <c r="A3180" s="72" t="str">
        <f t="shared" si="107"/>
        <v>2005</v>
      </c>
      <c r="B3180" s="72" t="str">
        <f t="shared" si="108"/>
        <v>Apr</v>
      </c>
      <c r="C3180" s="74">
        <v>38471</v>
      </c>
      <c r="D3180" s="47">
        <v>31.889999</v>
      </c>
      <c r="E3180" s="47">
        <v>32.029998999999997</v>
      </c>
      <c r="F3180" s="47">
        <v>30.15</v>
      </c>
      <c r="G3180" s="47">
        <v>30.690000999999999</v>
      </c>
      <c r="H3180" s="73">
        <v>26.622624999999999</v>
      </c>
      <c r="I3180" s="73">
        <v>1908500</v>
      </c>
    </row>
    <row r="3181" spans="1:9" x14ac:dyDescent="0.3">
      <c r="A3181" s="72" t="str">
        <f t="shared" si="107"/>
        <v>2005</v>
      </c>
      <c r="B3181" s="72" t="str">
        <f t="shared" si="108"/>
        <v>May</v>
      </c>
      <c r="C3181" s="74">
        <v>38474</v>
      </c>
      <c r="D3181" s="47">
        <v>31.76</v>
      </c>
      <c r="E3181" s="47">
        <v>32.229999999999997</v>
      </c>
      <c r="F3181" s="47">
        <v>31.73</v>
      </c>
      <c r="G3181" s="47">
        <v>31.969999000000001</v>
      </c>
      <c r="H3181" s="73">
        <v>27.732983000000001</v>
      </c>
      <c r="I3181" s="73">
        <v>1050800</v>
      </c>
    </row>
    <row r="3182" spans="1:9" x14ac:dyDescent="0.3">
      <c r="A3182" s="72" t="str">
        <f t="shared" si="107"/>
        <v>2005</v>
      </c>
      <c r="B3182" s="72" t="str">
        <f t="shared" si="108"/>
        <v>May</v>
      </c>
      <c r="C3182" s="74">
        <v>38475</v>
      </c>
      <c r="D3182" s="47">
        <v>32.049999</v>
      </c>
      <c r="E3182" s="47">
        <v>32.259998000000003</v>
      </c>
      <c r="F3182" s="47">
        <v>31.76</v>
      </c>
      <c r="G3182" s="47">
        <v>31.940000999999999</v>
      </c>
      <c r="H3182" s="73">
        <v>27.706962999999998</v>
      </c>
      <c r="I3182" s="73">
        <v>495100</v>
      </c>
    </row>
    <row r="3183" spans="1:9" x14ac:dyDescent="0.3">
      <c r="A3183" s="72" t="str">
        <f t="shared" si="107"/>
        <v>2005</v>
      </c>
      <c r="B3183" s="72" t="str">
        <f t="shared" si="108"/>
        <v>May</v>
      </c>
      <c r="C3183" s="74">
        <v>38476</v>
      </c>
      <c r="D3183" s="47">
        <v>32</v>
      </c>
      <c r="E3183" s="47">
        <v>32.599997999999999</v>
      </c>
      <c r="F3183" s="47">
        <v>31.75</v>
      </c>
      <c r="G3183" s="47">
        <v>32.419998</v>
      </c>
      <c r="H3183" s="73">
        <v>28.123343999999999</v>
      </c>
      <c r="I3183" s="73">
        <v>738100</v>
      </c>
    </row>
    <row r="3184" spans="1:9" x14ac:dyDescent="0.3">
      <c r="A3184" s="72" t="str">
        <f t="shared" si="107"/>
        <v>2005</v>
      </c>
      <c r="B3184" s="72" t="str">
        <f t="shared" si="108"/>
        <v>May</v>
      </c>
      <c r="C3184" s="74">
        <v>38477</v>
      </c>
      <c r="D3184" s="47">
        <v>32.380001</v>
      </c>
      <c r="E3184" s="47">
        <v>32.639999000000003</v>
      </c>
      <c r="F3184" s="47">
        <v>31.790001</v>
      </c>
      <c r="G3184" s="47">
        <v>32</v>
      </c>
      <c r="H3184" s="73">
        <v>27.75901</v>
      </c>
      <c r="I3184" s="73">
        <v>685600</v>
      </c>
    </row>
    <row r="3185" spans="1:9" x14ac:dyDescent="0.3">
      <c r="A3185" s="72" t="str">
        <f t="shared" si="107"/>
        <v>2005</v>
      </c>
      <c r="B3185" s="72" t="str">
        <f t="shared" si="108"/>
        <v>May</v>
      </c>
      <c r="C3185" s="74">
        <v>38478</v>
      </c>
      <c r="D3185" s="47">
        <v>32.189999</v>
      </c>
      <c r="E3185" s="47">
        <v>32.25</v>
      </c>
      <c r="F3185" s="47">
        <v>31.690000999999999</v>
      </c>
      <c r="G3185" s="47">
        <v>31.860001</v>
      </c>
      <c r="H3185" s="73">
        <v>27.637566</v>
      </c>
      <c r="I3185" s="73">
        <v>365500</v>
      </c>
    </row>
    <row r="3186" spans="1:9" x14ac:dyDescent="0.3">
      <c r="A3186" s="72" t="str">
        <f t="shared" si="107"/>
        <v>2005</v>
      </c>
      <c r="B3186" s="72" t="str">
        <f t="shared" si="108"/>
        <v>May</v>
      </c>
      <c r="C3186" s="74">
        <v>38481</v>
      </c>
      <c r="D3186" s="47">
        <v>31.93</v>
      </c>
      <c r="E3186" s="47">
        <v>31.98</v>
      </c>
      <c r="F3186" s="47">
        <v>31.549999</v>
      </c>
      <c r="G3186" s="47">
        <v>31.790001</v>
      </c>
      <c r="H3186" s="73">
        <v>27.576844999999999</v>
      </c>
      <c r="I3186" s="73">
        <v>481900</v>
      </c>
    </row>
    <row r="3187" spans="1:9" x14ac:dyDescent="0.3">
      <c r="A3187" s="72" t="str">
        <f t="shared" si="107"/>
        <v>2005</v>
      </c>
      <c r="B3187" s="72" t="str">
        <f t="shared" si="108"/>
        <v>May</v>
      </c>
      <c r="C3187" s="74">
        <v>38482</v>
      </c>
      <c r="D3187" s="47">
        <v>31.5</v>
      </c>
      <c r="E3187" s="47">
        <v>32.220001000000003</v>
      </c>
      <c r="F3187" s="47">
        <v>31.42</v>
      </c>
      <c r="G3187" s="47">
        <v>32.159999999999997</v>
      </c>
      <c r="H3187" s="73">
        <v>27.897808000000001</v>
      </c>
      <c r="I3187" s="73">
        <v>550000</v>
      </c>
    </row>
    <row r="3188" spans="1:9" x14ac:dyDescent="0.3">
      <c r="A3188" s="72" t="str">
        <f t="shared" si="107"/>
        <v>2005</v>
      </c>
      <c r="B3188" s="72" t="str">
        <f t="shared" si="108"/>
        <v>May</v>
      </c>
      <c r="C3188" s="74">
        <v>38483</v>
      </c>
      <c r="D3188" s="47">
        <v>32.080002</v>
      </c>
      <c r="E3188" s="47">
        <v>32.630001</v>
      </c>
      <c r="F3188" s="47">
        <v>31.879999000000002</v>
      </c>
      <c r="G3188" s="47">
        <v>32.470001000000003</v>
      </c>
      <c r="H3188" s="73">
        <v>28.166725</v>
      </c>
      <c r="I3188" s="73">
        <v>520000</v>
      </c>
    </row>
    <row r="3189" spans="1:9" x14ac:dyDescent="0.3">
      <c r="A3189" s="72" t="str">
        <f t="shared" si="107"/>
        <v>2005</v>
      </c>
      <c r="B3189" s="72" t="str">
        <f t="shared" si="108"/>
        <v>May</v>
      </c>
      <c r="C3189" s="74">
        <v>38484</v>
      </c>
      <c r="D3189" s="47">
        <v>32.549999</v>
      </c>
      <c r="E3189" s="47">
        <v>32.810001</v>
      </c>
      <c r="F3189" s="47">
        <v>31.940000999999999</v>
      </c>
      <c r="G3189" s="47">
        <v>32.090000000000003</v>
      </c>
      <c r="H3189" s="73">
        <v>27.837085999999999</v>
      </c>
      <c r="I3189" s="73">
        <v>294300</v>
      </c>
    </row>
    <row r="3190" spans="1:9" x14ac:dyDescent="0.3">
      <c r="A3190" s="72" t="str">
        <f t="shared" si="107"/>
        <v>2005</v>
      </c>
      <c r="B3190" s="72" t="str">
        <f t="shared" si="108"/>
        <v>May</v>
      </c>
      <c r="C3190" s="74">
        <v>38485</v>
      </c>
      <c r="D3190" s="47">
        <v>32.200001</v>
      </c>
      <c r="E3190" s="47">
        <v>32.520000000000003</v>
      </c>
      <c r="F3190" s="47">
        <v>31.76</v>
      </c>
      <c r="G3190" s="47">
        <v>32.020000000000003</v>
      </c>
      <c r="H3190" s="73">
        <v>27.776357999999998</v>
      </c>
      <c r="I3190" s="73">
        <v>530800</v>
      </c>
    </row>
    <row r="3191" spans="1:9" x14ac:dyDescent="0.3">
      <c r="A3191" s="72" t="str">
        <f t="shared" si="107"/>
        <v>2005</v>
      </c>
      <c r="B3191" s="72" t="str">
        <f t="shared" si="108"/>
        <v>May</v>
      </c>
      <c r="C3191" s="74">
        <v>38488</v>
      </c>
      <c r="D3191" s="47">
        <v>32</v>
      </c>
      <c r="E3191" s="47">
        <v>32.409999999999997</v>
      </c>
      <c r="F3191" s="47">
        <v>31.879999000000002</v>
      </c>
      <c r="G3191" s="47">
        <v>32.040000999999997</v>
      </c>
      <c r="H3191" s="73">
        <v>27.793709</v>
      </c>
      <c r="I3191" s="73">
        <v>404700</v>
      </c>
    </row>
    <row r="3192" spans="1:9" x14ac:dyDescent="0.3">
      <c r="A3192" s="72" t="str">
        <f t="shared" si="107"/>
        <v>2005</v>
      </c>
      <c r="B3192" s="72" t="str">
        <f t="shared" si="108"/>
        <v>May</v>
      </c>
      <c r="C3192" s="74">
        <v>38489</v>
      </c>
      <c r="D3192" s="47">
        <v>32.150002000000001</v>
      </c>
      <c r="E3192" s="47">
        <v>32.25</v>
      </c>
      <c r="F3192" s="47">
        <v>31.610001</v>
      </c>
      <c r="G3192" s="47">
        <v>31.99</v>
      </c>
      <c r="H3192" s="73">
        <v>27.750340000000001</v>
      </c>
      <c r="I3192" s="73">
        <v>546000</v>
      </c>
    </row>
    <row r="3193" spans="1:9" x14ac:dyDescent="0.3">
      <c r="A3193" s="72" t="str">
        <f t="shared" si="107"/>
        <v>2005</v>
      </c>
      <c r="B3193" s="72" t="str">
        <f t="shared" si="108"/>
        <v>May</v>
      </c>
      <c r="C3193" s="74">
        <v>38490</v>
      </c>
      <c r="D3193" s="47">
        <v>32.18</v>
      </c>
      <c r="E3193" s="47">
        <v>33.470001000000003</v>
      </c>
      <c r="F3193" s="47">
        <v>31.59</v>
      </c>
      <c r="G3193" s="47">
        <v>33.240001999999997</v>
      </c>
      <c r="H3193" s="73">
        <v>28.834679000000001</v>
      </c>
      <c r="I3193" s="73">
        <v>855700</v>
      </c>
    </row>
    <row r="3194" spans="1:9" x14ac:dyDescent="0.3">
      <c r="A3194" s="72" t="str">
        <f t="shared" si="107"/>
        <v>2005</v>
      </c>
      <c r="B3194" s="72" t="str">
        <f t="shared" si="108"/>
        <v>May</v>
      </c>
      <c r="C3194" s="74">
        <v>38491</v>
      </c>
      <c r="D3194" s="47">
        <v>33.900002000000001</v>
      </c>
      <c r="E3194" s="47">
        <v>34.450001</v>
      </c>
      <c r="F3194" s="47">
        <v>33.900002000000001</v>
      </c>
      <c r="G3194" s="47">
        <v>34.25</v>
      </c>
      <c r="H3194" s="73">
        <v>29.710815</v>
      </c>
      <c r="I3194" s="73">
        <v>1134000</v>
      </c>
    </row>
    <row r="3195" spans="1:9" x14ac:dyDescent="0.3">
      <c r="A3195" s="72" t="str">
        <f t="shared" si="107"/>
        <v>2005</v>
      </c>
      <c r="B3195" s="72" t="str">
        <f t="shared" si="108"/>
        <v>May</v>
      </c>
      <c r="C3195" s="74">
        <v>38492</v>
      </c>
      <c r="D3195" s="47">
        <v>34.110000999999997</v>
      </c>
      <c r="E3195" s="47">
        <v>34.240001999999997</v>
      </c>
      <c r="F3195" s="47">
        <v>33.799999</v>
      </c>
      <c r="G3195" s="47">
        <v>34.090000000000003</v>
      </c>
      <c r="H3195" s="73">
        <v>29.572025</v>
      </c>
      <c r="I3195" s="73">
        <v>559300</v>
      </c>
    </row>
    <row r="3196" spans="1:9" x14ac:dyDescent="0.3">
      <c r="A3196" s="72" t="str">
        <f t="shared" si="107"/>
        <v>2005</v>
      </c>
      <c r="B3196" s="72" t="str">
        <f t="shared" si="108"/>
        <v>May</v>
      </c>
      <c r="C3196" s="74">
        <v>38495</v>
      </c>
      <c r="D3196" s="47">
        <v>34</v>
      </c>
      <c r="E3196" s="47">
        <v>35.020000000000003</v>
      </c>
      <c r="F3196" s="47">
        <v>34</v>
      </c>
      <c r="G3196" s="47">
        <v>34.709999000000003</v>
      </c>
      <c r="H3196" s="73">
        <v>30.109850000000002</v>
      </c>
      <c r="I3196" s="73">
        <v>714200</v>
      </c>
    </row>
    <row r="3197" spans="1:9" x14ac:dyDescent="0.3">
      <c r="A3197" s="72" t="str">
        <f t="shared" si="107"/>
        <v>2005</v>
      </c>
      <c r="B3197" s="72" t="str">
        <f t="shared" si="108"/>
        <v>May</v>
      </c>
      <c r="C3197" s="74">
        <v>38496</v>
      </c>
      <c r="D3197" s="47">
        <v>34.779998999999997</v>
      </c>
      <c r="E3197" s="47">
        <v>34.799999</v>
      </c>
      <c r="F3197" s="47">
        <v>34.349997999999999</v>
      </c>
      <c r="G3197" s="47">
        <v>34.560001</v>
      </c>
      <c r="H3197" s="73">
        <v>29.979734000000001</v>
      </c>
      <c r="I3197" s="73">
        <v>800400</v>
      </c>
    </row>
    <row r="3198" spans="1:9" x14ac:dyDescent="0.3">
      <c r="A3198" s="72" t="str">
        <f t="shared" si="107"/>
        <v>2005</v>
      </c>
      <c r="B3198" s="72" t="str">
        <f t="shared" si="108"/>
        <v>May</v>
      </c>
      <c r="C3198" s="74">
        <v>38497</v>
      </c>
      <c r="D3198" s="47">
        <v>34.450001</v>
      </c>
      <c r="E3198" s="47">
        <v>34.650002000000001</v>
      </c>
      <c r="F3198" s="47">
        <v>34.25</v>
      </c>
      <c r="G3198" s="47">
        <v>34.599997999999999</v>
      </c>
      <c r="H3198" s="73">
        <v>30.014429</v>
      </c>
      <c r="I3198" s="73">
        <v>701800</v>
      </c>
    </row>
    <row r="3199" spans="1:9" x14ac:dyDescent="0.3">
      <c r="A3199" s="72" t="str">
        <f t="shared" si="107"/>
        <v>2005</v>
      </c>
      <c r="B3199" s="72" t="str">
        <f t="shared" si="108"/>
        <v>May</v>
      </c>
      <c r="C3199" s="74">
        <v>38498</v>
      </c>
      <c r="D3199" s="47">
        <v>34.549999</v>
      </c>
      <c r="E3199" s="47">
        <v>34.849997999999999</v>
      </c>
      <c r="F3199" s="47">
        <v>34.549999</v>
      </c>
      <c r="G3199" s="47">
        <v>34.729999999999997</v>
      </c>
      <c r="H3199" s="73">
        <v>30.127205</v>
      </c>
      <c r="I3199" s="73">
        <v>490300</v>
      </c>
    </row>
    <row r="3200" spans="1:9" x14ac:dyDescent="0.3">
      <c r="A3200" s="72" t="str">
        <f t="shared" si="107"/>
        <v>2005</v>
      </c>
      <c r="B3200" s="72" t="str">
        <f t="shared" si="108"/>
        <v>May</v>
      </c>
      <c r="C3200" s="74">
        <v>38499</v>
      </c>
      <c r="D3200" s="47">
        <v>34.840000000000003</v>
      </c>
      <c r="E3200" s="47">
        <v>35.049999</v>
      </c>
      <c r="F3200" s="47">
        <v>34.610000999999997</v>
      </c>
      <c r="G3200" s="47">
        <v>35.040000999999997</v>
      </c>
      <c r="H3200" s="73">
        <v>30.396111999999999</v>
      </c>
      <c r="I3200" s="73">
        <v>735900</v>
      </c>
    </row>
    <row r="3201" spans="1:9" x14ac:dyDescent="0.3">
      <c r="A3201" s="72" t="str">
        <f t="shared" si="107"/>
        <v>2005</v>
      </c>
      <c r="B3201" s="72" t="str">
        <f t="shared" si="108"/>
        <v>May</v>
      </c>
      <c r="C3201" s="74">
        <v>38503</v>
      </c>
      <c r="D3201" s="47">
        <v>35.080002</v>
      </c>
      <c r="E3201" s="47">
        <v>35.43</v>
      </c>
      <c r="F3201" s="47">
        <v>34.869999</v>
      </c>
      <c r="G3201" s="47">
        <v>35.310001</v>
      </c>
      <c r="H3201" s="73">
        <v>30.630337000000001</v>
      </c>
      <c r="I3201" s="73">
        <v>484400</v>
      </c>
    </row>
    <row r="3202" spans="1:9" x14ac:dyDescent="0.3">
      <c r="A3202" s="72" t="str">
        <f t="shared" si="107"/>
        <v>2005</v>
      </c>
      <c r="B3202" s="72" t="str">
        <f t="shared" si="108"/>
        <v>Jun</v>
      </c>
      <c r="C3202" s="74">
        <v>38504</v>
      </c>
      <c r="D3202" s="47">
        <v>35.220001000000003</v>
      </c>
      <c r="E3202" s="47">
        <v>35.729999999999997</v>
      </c>
      <c r="F3202" s="47">
        <v>34.959999000000003</v>
      </c>
      <c r="G3202" s="47">
        <v>35.18</v>
      </c>
      <c r="H3202" s="73">
        <v>30.517565000000001</v>
      </c>
      <c r="I3202" s="73">
        <v>586100</v>
      </c>
    </row>
    <row r="3203" spans="1:9" x14ac:dyDescent="0.3">
      <c r="A3203" s="72" t="str">
        <f t="shared" ref="A3203:A3266" si="109">TEXT(C3203,"YYYY")</f>
        <v>2005</v>
      </c>
      <c r="B3203" s="72" t="str">
        <f t="shared" ref="B3203:B3266" si="110">TEXT(C3203,"MMM")</f>
        <v>Jun</v>
      </c>
      <c r="C3203" s="74">
        <v>38505</v>
      </c>
      <c r="D3203" s="47">
        <v>35.060001</v>
      </c>
      <c r="E3203" s="47">
        <v>35.25</v>
      </c>
      <c r="F3203" s="47">
        <v>34.82</v>
      </c>
      <c r="G3203" s="47">
        <v>34.970001000000003</v>
      </c>
      <c r="H3203" s="73">
        <v>30.3354</v>
      </c>
      <c r="I3203" s="73">
        <v>610100</v>
      </c>
    </row>
    <row r="3204" spans="1:9" x14ac:dyDescent="0.3">
      <c r="A3204" s="72" t="str">
        <f t="shared" si="109"/>
        <v>2005</v>
      </c>
      <c r="B3204" s="72" t="str">
        <f t="shared" si="110"/>
        <v>Jun</v>
      </c>
      <c r="C3204" s="74">
        <v>38506</v>
      </c>
      <c r="D3204" s="47">
        <v>34.93</v>
      </c>
      <c r="E3204" s="47">
        <v>35.060001</v>
      </c>
      <c r="F3204" s="47">
        <v>34.5</v>
      </c>
      <c r="G3204" s="47">
        <v>34.639999000000003</v>
      </c>
      <c r="H3204" s="73">
        <v>30.049133000000001</v>
      </c>
      <c r="I3204" s="73">
        <v>478300</v>
      </c>
    </row>
    <row r="3205" spans="1:9" x14ac:dyDescent="0.3">
      <c r="A3205" s="72" t="str">
        <f t="shared" si="109"/>
        <v>2005</v>
      </c>
      <c r="B3205" s="72" t="str">
        <f t="shared" si="110"/>
        <v>Jun</v>
      </c>
      <c r="C3205" s="74">
        <v>38509</v>
      </c>
      <c r="D3205" s="47">
        <v>34.479999999999997</v>
      </c>
      <c r="E3205" s="47">
        <v>34.770000000000003</v>
      </c>
      <c r="F3205" s="47">
        <v>34.360000999999997</v>
      </c>
      <c r="G3205" s="47">
        <v>34.619999</v>
      </c>
      <c r="H3205" s="73">
        <v>30.031776000000001</v>
      </c>
      <c r="I3205" s="73">
        <v>616200</v>
      </c>
    </row>
    <row r="3206" spans="1:9" x14ac:dyDescent="0.3">
      <c r="A3206" s="72" t="str">
        <f t="shared" si="109"/>
        <v>2005</v>
      </c>
      <c r="B3206" s="72" t="str">
        <f t="shared" si="110"/>
        <v>Jun</v>
      </c>
      <c r="C3206" s="74">
        <v>38510</v>
      </c>
      <c r="D3206" s="47">
        <v>34.619999</v>
      </c>
      <c r="E3206" s="47">
        <v>34.869999</v>
      </c>
      <c r="F3206" s="47">
        <v>34.220001000000003</v>
      </c>
      <c r="G3206" s="47">
        <v>34.279998999999997</v>
      </c>
      <c r="H3206" s="73">
        <v>29.736839</v>
      </c>
      <c r="I3206" s="73">
        <v>453500</v>
      </c>
    </row>
    <row r="3207" spans="1:9" x14ac:dyDescent="0.3">
      <c r="A3207" s="72" t="str">
        <f t="shared" si="109"/>
        <v>2005</v>
      </c>
      <c r="B3207" s="72" t="str">
        <f t="shared" si="110"/>
        <v>Jun</v>
      </c>
      <c r="C3207" s="74">
        <v>38511</v>
      </c>
      <c r="D3207" s="47">
        <v>34.459999000000003</v>
      </c>
      <c r="E3207" s="47">
        <v>34.650002000000001</v>
      </c>
      <c r="F3207" s="47">
        <v>34.099997999999999</v>
      </c>
      <c r="G3207" s="47">
        <v>34.099997999999999</v>
      </c>
      <c r="H3207" s="73">
        <v>29.580701999999999</v>
      </c>
      <c r="I3207" s="73">
        <v>423000</v>
      </c>
    </row>
    <row r="3208" spans="1:9" x14ac:dyDescent="0.3">
      <c r="A3208" s="72" t="str">
        <f t="shared" si="109"/>
        <v>2005</v>
      </c>
      <c r="B3208" s="72" t="str">
        <f t="shared" si="110"/>
        <v>Jun</v>
      </c>
      <c r="C3208" s="74">
        <v>38512</v>
      </c>
      <c r="D3208" s="47">
        <v>34.240001999999997</v>
      </c>
      <c r="E3208" s="47">
        <v>34.779998999999997</v>
      </c>
      <c r="F3208" s="47">
        <v>34.169998</v>
      </c>
      <c r="G3208" s="47">
        <v>34.779998999999997</v>
      </c>
      <c r="H3208" s="73">
        <v>30.170576000000001</v>
      </c>
      <c r="I3208" s="73">
        <v>342300</v>
      </c>
    </row>
    <row r="3209" spans="1:9" x14ac:dyDescent="0.3">
      <c r="A3209" s="72" t="str">
        <f t="shared" si="109"/>
        <v>2005</v>
      </c>
      <c r="B3209" s="72" t="str">
        <f t="shared" si="110"/>
        <v>Jun</v>
      </c>
      <c r="C3209" s="74">
        <v>38513</v>
      </c>
      <c r="D3209" s="47">
        <v>34.619999</v>
      </c>
      <c r="E3209" s="47">
        <v>35.340000000000003</v>
      </c>
      <c r="F3209" s="47">
        <v>34.540000999999997</v>
      </c>
      <c r="G3209" s="47">
        <v>35.189999</v>
      </c>
      <c r="H3209" s="73">
        <v>30.526230000000002</v>
      </c>
      <c r="I3209" s="73">
        <v>398200</v>
      </c>
    </row>
    <row r="3210" spans="1:9" x14ac:dyDescent="0.3">
      <c r="A3210" s="72" t="str">
        <f t="shared" si="109"/>
        <v>2005</v>
      </c>
      <c r="B3210" s="72" t="str">
        <f t="shared" si="110"/>
        <v>Jun</v>
      </c>
      <c r="C3210" s="74">
        <v>38516</v>
      </c>
      <c r="D3210" s="47">
        <v>35.290000999999997</v>
      </c>
      <c r="E3210" s="47">
        <v>35.369999</v>
      </c>
      <c r="F3210" s="47">
        <v>34.840000000000003</v>
      </c>
      <c r="G3210" s="47">
        <v>35.369999</v>
      </c>
      <c r="H3210" s="73">
        <v>30.682383000000002</v>
      </c>
      <c r="I3210" s="73">
        <v>363200</v>
      </c>
    </row>
    <row r="3211" spans="1:9" x14ac:dyDescent="0.3">
      <c r="A3211" s="72" t="str">
        <f t="shared" si="109"/>
        <v>2005</v>
      </c>
      <c r="B3211" s="72" t="str">
        <f t="shared" si="110"/>
        <v>Jun</v>
      </c>
      <c r="C3211" s="74">
        <v>38517</v>
      </c>
      <c r="D3211" s="47">
        <v>35.400002000000001</v>
      </c>
      <c r="E3211" s="47">
        <v>35.599997999999999</v>
      </c>
      <c r="F3211" s="47">
        <v>34.860000999999997</v>
      </c>
      <c r="G3211" s="47">
        <v>35.169998</v>
      </c>
      <c r="H3211" s="73">
        <v>30.508894000000002</v>
      </c>
      <c r="I3211" s="73">
        <v>517500</v>
      </c>
    </row>
    <row r="3212" spans="1:9" x14ac:dyDescent="0.3">
      <c r="A3212" s="72" t="str">
        <f t="shared" si="109"/>
        <v>2005</v>
      </c>
      <c r="B3212" s="72" t="str">
        <f t="shared" si="110"/>
        <v>Jun</v>
      </c>
      <c r="C3212" s="74">
        <v>38518</v>
      </c>
      <c r="D3212" s="47">
        <v>35.400002000000001</v>
      </c>
      <c r="E3212" s="47">
        <v>35.400002000000001</v>
      </c>
      <c r="F3212" s="47">
        <v>34.650002000000001</v>
      </c>
      <c r="G3212" s="47">
        <v>34.909999999999997</v>
      </c>
      <c r="H3212" s="73">
        <v>30.283349999999999</v>
      </c>
      <c r="I3212" s="73">
        <v>332700</v>
      </c>
    </row>
    <row r="3213" spans="1:9" x14ac:dyDescent="0.3">
      <c r="A3213" s="72" t="str">
        <f t="shared" si="109"/>
        <v>2005</v>
      </c>
      <c r="B3213" s="72" t="str">
        <f t="shared" si="110"/>
        <v>Jun</v>
      </c>
      <c r="C3213" s="74">
        <v>38519</v>
      </c>
      <c r="D3213" s="47">
        <v>34.970001000000003</v>
      </c>
      <c r="E3213" s="47">
        <v>35.090000000000003</v>
      </c>
      <c r="F3213" s="47">
        <v>34.599997999999999</v>
      </c>
      <c r="G3213" s="47">
        <v>35.07</v>
      </c>
      <c r="H3213" s="73">
        <v>30.422146000000001</v>
      </c>
      <c r="I3213" s="73">
        <v>520500</v>
      </c>
    </row>
    <row r="3214" spans="1:9" x14ac:dyDescent="0.3">
      <c r="A3214" s="72" t="str">
        <f t="shared" si="109"/>
        <v>2005</v>
      </c>
      <c r="B3214" s="72" t="str">
        <f t="shared" si="110"/>
        <v>Jun</v>
      </c>
      <c r="C3214" s="74">
        <v>38520</v>
      </c>
      <c r="D3214" s="47">
        <v>34.700001</v>
      </c>
      <c r="E3214" s="47">
        <v>34.700001</v>
      </c>
      <c r="F3214" s="47">
        <v>33.779998999999997</v>
      </c>
      <c r="G3214" s="47">
        <v>33.990001999999997</v>
      </c>
      <c r="H3214" s="73">
        <v>29.485272999999999</v>
      </c>
      <c r="I3214" s="73">
        <v>1303100</v>
      </c>
    </row>
    <row r="3215" spans="1:9" x14ac:dyDescent="0.3">
      <c r="A3215" s="72" t="str">
        <f t="shared" si="109"/>
        <v>2005</v>
      </c>
      <c r="B3215" s="72" t="str">
        <f t="shared" si="110"/>
        <v>Jun</v>
      </c>
      <c r="C3215" s="74">
        <v>38523</v>
      </c>
      <c r="D3215" s="47">
        <v>33.880001</v>
      </c>
      <c r="E3215" s="47">
        <v>34.25</v>
      </c>
      <c r="F3215" s="47">
        <v>33.540000999999997</v>
      </c>
      <c r="G3215" s="47">
        <v>33.939999</v>
      </c>
      <c r="H3215" s="73">
        <v>29.441897999999998</v>
      </c>
      <c r="I3215" s="73">
        <v>613300</v>
      </c>
    </row>
    <row r="3216" spans="1:9" x14ac:dyDescent="0.3">
      <c r="A3216" s="72" t="str">
        <f t="shared" si="109"/>
        <v>2005</v>
      </c>
      <c r="B3216" s="72" t="str">
        <f t="shared" si="110"/>
        <v>Jun</v>
      </c>
      <c r="C3216" s="74">
        <v>38524</v>
      </c>
      <c r="D3216" s="47">
        <v>33.82</v>
      </c>
      <c r="E3216" s="47">
        <v>34.139999000000003</v>
      </c>
      <c r="F3216" s="47">
        <v>33.619999</v>
      </c>
      <c r="G3216" s="47">
        <v>33.740001999999997</v>
      </c>
      <c r="H3216" s="73">
        <v>29.268415000000001</v>
      </c>
      <c r="I3216" s="73">
        <v>344900</v>
      </c>
    </row>
    <row r="3217" spans="1:9" x14ac:dyDescent="0.3">
      <c r="A3217" s="72" t="str">
        <f t="shared" si="109"/>
        <v>2005</v>
      </c>
      <c r="B3217" s="72" t="str">
        <f t="shared" si="110"/>
        <v>Jun</v>
      </c>
      <c r="C3217" s="74">
        <v>38525</v>
      </c>
      <c r="D3217" s="47">
        <v>33.700001</v>
      </c>
      <c r="E3217" s="47">
        <v>34.099997999999999</v>
      </c>
      <c r="F3217" s="47">
        <v>33.599997999999999</v>
      </c>
      <c r="G3217" s="47">
        <v>33.950001</v>
      </c>
      <c r="H3217" s="73">
        <v>29.450579000000001</v>
      </c>
      <c r="I3217" s="73">
        <v>643100</v>
      </c>
    </row>
    <row r="3218" spans="1:9" x14ac:dyDescent="0.3">
      <c r="A3218" s="72" t="str">
        <f t="shared" si="109"/>
        <v>2005</v>
      </c>
      <c r="B3218" s="72" t="str">
        <f t="shared" si="110"/>
        <v>Jun</v>
      </c>
      <c r="C3218" s="74">
        <v>38526</v>
      </c>
      <c r="D3218" s="47">
        <v>34</v>
      </c>
      <c r="E3218" s="47">
        <v>34.139999000000003</v>
      </c>
      <c r="F3218" s="47">
        <v>33.75</v>
      </c>
      <c r="G3218" s="47">
        <v>34.060001</v>
      </c>
      <c r="H3218" s="73">
        <v>29.546002999999999</v>
      </c>
      <c r="I3218" s="73">
        <v>777900</v>
      </c>
    </row>
    <row r="3219" spans="1:9" x14ac:dyDescent="0.3">
      <c r="A3219" s="72" t="str">
        <f t="shared" si="109"/>
        <v>2005</v>
      </c>
      <c r="B3219" s="72" t="str">
        <f t="shared" si="110"/>
        <v>Jun</v>
      </c>
      <c r="C3219" s="74">
        <v>38527</v>
      </c>
      <c r="D3219" s="47">
        <v>34.060001</v>
      </c>
      <c r="E3219" s="47">
        <v>34.220001000000003</v>
      </c>
      <c r="F3219" s="47">
        <v>33.259998000000003</v>
      </c>
      <c r="G3219" s="47">
        <v>33.349997999999999</v>
      </c>
      <c r="H3219" s="73">
        <v>28.930088000000001</v>
      </c>
      <c r="I3219" s="73">
        <v>627600</v>
      </c>
    </row>
    <row r="3220" spans="1:9" x14ac:dyDescent="0.3">
      <c r="A3220" s="72" t="str">
        <f t="shared" si="109"/>
        <v>2005</v>
      </c>
      <c r="B3220" s="72" t="str">
        <f t="shared" si="110"/>
        <v>Jun</v>
      </c>
      <c r="C3220" s="74">
        <v>38530</v>
      </c>
      <c r="D3220" s="47">
        <v>33.340000000000003</v>
      </c>
      <c r="E3220" s="47">
        <v>33.700001</v>
      </c>
      <c r="F3220" s="47">
        <v>33.189999</v>
      </c>
      <c r="G3220" s="47">
        <v>33.479999999999997</v>
      </c>
      <c r="H3220" s="73">
        <v>29.042870000000001</v>
      </c>
      <c r="I3220" s="73">
        <v>394800</v>
      </c>
    </row>
    <row r="3221" spans="1:9" x14ac:dyDescent="0.3">
      <c r="A3221" s="72" t="str">
        <f t="shared" si="109"/>
        <v>2005</v>
      </c>
      <c r="B3221" s="72" t="str">
        <f t="shared" si="110"/>
        <v>Jun</v>
      </c>
      <c r="C3221" s="74">
        <v>38531</v>
      </c>
      <c r="D3221" s="47">
        <v>33.5</v>
      </c>
      <c r="E3221" s="47">
        <v>33.830002</v>
      </c>
      <c r="F3221" s="47">
        <v>33.259998000000003</v>
      </c>
      <c r="G3221" s="47">
        <v>33.790000999999997</v>
      </c>
      <c r="H3221" s="73">
        <v>29.311785</v>
      </c>
      <c r="I3221" s="73">
        <v>279400</v>
      </c>
    </row>
    <row r="3222" spans="1:9" x14ac:dyDescent="0.3">
      <c r="A3222" s="72" t="str">
        <f t="shared" si="109"/>
        <v>2005</v>
      </c>
      <c r="B3222" s="72" t="str">
        <f t="shared" si="110"/>
        <v>Jun</v>
      </c>
      <c r="C3222" s="74">
        <v>38532</v>
      </c>
      <c r="D3222" s="47">
        <v>33.840000000000003</v>
      </c>
      <c r="E3222" s="47">
        <v>34.080002</v>
      </c>
      <c r="F3222" s="47">
        <v>33.709999000000003</v>
      </c>
      <c r="G3222" s="47">
        <v>33.950001</v>
      </c>
      <c r="H3222" s="73">
        <v>29.450579000000001</v>
      </c>
      <c r="I3222" s="73">
        <v>497400</v>
      </c>
    </row>
    <row r="3223" spans="1:9" x14ac:dyDescent="0.3">
      <c r="A3223" s="72" t="str">
        <f t="shared" si="109"/>
        <v>2005</v>
      </c>
      <c r="B3223" s="72" t="str">
        <f t="shared" si="110"/>
        <v>Jun</v>
      </c>
      <c r="C3223" s="74">
        <v>38533</v>
      </c>
      <c r="D3223" s="47">
        <v>34.439999</v>
      </c>
      <c r="E3223" s="47">
        <v>34.970001000000003</v>
      </c>
      <c r="F3223" s="47">
        <v>34.43</v>
      </c>
      <c r="G3223" s="47">
        <v>34.729999999999997</v>
      </c>
      <c r="H3223" s="73">
        <v>30.127205</v>
      </c>
      <c r="I3223" s="73">
        <v>836700</v>
      </c>
    </row>
    <row r="3224" spans="1:9" x14ac:dyDescent="0.3">
      <c r="A3224" s="72" t="str">
        <f t="shared" si="109"/>
        <v>2005</v>
      </c>
      <c r="B3224" s="72" t="str">
        <f t="shared" si="110"/>
        <v>Jul</v>
      </c>
      <c r="C3224" s="74">
        <v>38534</v>
      </c>
      <c r="D3224" s="47">
        <v>34.840000000000003</v>
      </c>
      <c r="E3224" s="47">
        <v>34.950001</v>
      </c>
      <c r="F3224" s="47">
        <v>34.159999999999997</v>
      </c>
      <c r="G3224" s="47">
        <v>34.590000000000003</v>
      </c>
      <c r="H3224" s="73">
        <v>30.005758</v>
      </c>
      <c r="I3224" s="73">
        <v>344600</v>
      </c>
    </row>
    <row r="3225" spans="1:9" x14ac:dyDescent="0.3">
      <c r="A3225" s="72" t="str">
        <f t="shared" si="109"/>
        <v>2005</v>
      </c>
      <c r="B3225" s="72" t="str">
        <f t="shared" si="110"/>
        <v>Jul</v>
      </c>
      <c r="C3225" s="74">
        <v>38538</v>
      </c>
      <c r="D3225" s="47">
        <v>34.520000000000003</v>
      </c>
      <c r="E3225" s="47">
        <v>34.740001999999997</v>
      </c>
      <c r="F3225" s="47">
        <v>34.360000999999997</v>
      </c>
      <c r="G3225" s="47">
        <v>34.5</v>
      </c>
      <c r="H3225" s="73">
        <v>29.927692</v>
      </c>
      <c r="I3225" s="73">
        <v>375800</v>
      </c>
    </row>
    <row r="3226" spans="1:9" x14ac:dyDescent="0.3">
      <c r="A3226" s="72" t="str">
        <f t="shared" si="109"/>
        <v>2005</v>
      </c>
      <c r="B3226" s="72" t="str">
        <f t="shared" si="110"/>
        <v>Jul</v>
      </c>
      <c r="C3226" s="74">
        <v>38539</v>
      </c>
      <c r="D3226" s="47">
        <v>34.279998999999997</v>
      </c>
      <c r="E3226" s="47">
        <v>34.380001</v>
      </c>
      <c r="F3226" s="47">
        <v>33.419998</v>
      </c>
      <c r="G3226" s="47">
        <v>33.709999000000003</v>
      </c>
      <c r="H3226" s="73">
        <v>29.242386</v>
      </c>
      <c r="I3226" s="73">
        <v>500000</v>
      </c>
    </row>
    <row r="3227" spans="1:9" x14ac:dyDescent="0.3">
      <c r="A3227" s="72" t="str">
        <f t="shared" si="109"/>
        <v>2005</v>
      </c>
      <c r="B3227" s="72" t="str">
        <f t="shared" si="110"/>
        <v>Jul</v>
      </c>
      <c r="C3227" s="74">
        <v>38540</v>
      </c>
      <c r="D3227" s="47">
        <v>33.369999</v>
      </c>
      <c r="E3227" s="47">
        <v>33.630001</v>
      </c>
      <c r="F3227" s="47">
        <v>33.139999000000003</v>
      </c>
      <c r="G3227" s="47">
        <v>33.549999</v>
      </c>
      <c r="H3227" s="73">
        <v>29.103590000000001</v>
      </c>
      <c r="I3227" s="73">
        <v>357200</v>
      </c>
    </row>
    <row r="3228" spans="1:9" x14ac:dyDescent="0.3">
      <c r="A3228" s="72" t="str">
        <f t="shared" si="109"/>
        <v>2005</v>
      </c>
      <c r="B3228" s="72" t="str">
        <f t="shared" si="110"/>
        <v>Jul</v>
      </c>
      <c r="C3228" s="74">
        <v>38541</v>
      </c>
      <c r="D3228" s="47">
        <v>33.580002</v>
      </c>
      <c r="E3228" s="47">
        <v>33.900002000000001</v>
      </c>
      <c r="F3228" s="47">
        <v>33.43</v>
      </c>
      <c r="G3228" s="47">
        <v>33.799999</v>
      </c>
      <c r="H3228" s="73">
        <v>29.320457000000001</v>
      </c>
      <c r="I3228" s="73">
        <v>294100</v>
      </c>
    </row>
    <row r="3229" spans="1:9" x14ac:dyDescent="0.3">
      <c r="A3229" s="72" t="str">
        <f t="shared" si="109"/>
        <v>2005</v>
      </c>
      <c r="B3229" s="72" t="str">
        <f t="shared" si="110"/>
        <v>Jul</v>
      </c>
      <c r="C3229" s="74">
        <v>38544</v>
      </c>
      <c r="D3229" s="47">
        <v>33.799999</v>
      </c>
      <c r="E3229" s="47">
        <v>34.330002</v>
      </c>
      <c r="F3229" s="47">
        <v>33.799999</v>
      </c>
      <c r="G3229" s="47">
        <v>34.020000000000003</v>
      </c>
      <c r="H3229" s="73">
        <v>29.511301</v>
      </c>
      <c r="I3229" s="73">
        <v>252300</v>
      </c>
    </row>
    <row r="3230" spans="1:9" x14ac:dyDescent="0.3">
      <c r="A3230" s="72" t="str">
        <f t="shared" si="109"/>
        <v>2005</v>
      </c>
      <c r="B3230" s="72" t="str">
        <f t="shared" si="110"/>
        <v>Jul</v>
      </c>
      <c r="C3230" s="74">
        <v>38545</v>
      </c>
      <c r="D3230" s="47">
        <v>34.090000000000003</v>
      </c>
      <c r="E3230" s="47">
        <v>34.740001999999997</v>
      </c>
      <c r="F3230" s="47">
        <v>34.080002</v>
      </c>
      <c r="G3230" s="47">
        <v>34.709999000000003</v>
      </c>
      <c r="H3230" s="73">
        <v>30.109850000000002</v>
      </c>
      <c r="I3230" s="73">
        <v>566500</v>
      </c>
    </row>
    <row r="3231" spans="1:9" x14ac:dyDescent="0.3">
      <c r="A3231" s="72" t="str">
        <f t="shared" si="109"/>
        <v>2005</v>
      </c>
      <c r="B3231" s="72" t="str">
        <f t="shared" si="110"/>
        <v>Jul</v>
      </c>
      <c r="C3231" s="74">
        <v>38546</v>
      </c>
      <c r="D3231" s="47">
        <v>34.900002000000001</v>
      </c>
      <c r="E3231" s="47">
        <v>35.119999</v>
      </c>
      <c r="F3231" s="47">
        <v>34.549999</v>
      </c>
      <c r="G3231" s="47">
        <v>35.029998999999997</v>
      </c>
      <c r="H3231" s="73">
        <v>30.387438</v>
      </c>
      <c r="I3231" s="73">
        <v>688800</v>
      </c>
    </row>
    <row r="3232" spans="1:9" x14ac:dyDescent="0.3">
      <c r="A3232" s="72" t="str">
        <f t="shared" si="109"/>
        <v>2005</v>
      </c>
      <c r="B3232" s="72" t="str">
        <f t="shared" si="110"/>
        <v>Jul</v>
      </c>
      <c r="C3232" s="74">
        <v>38547</v>
      </c>
      <c r="D3232" s="47">
        <v>35.110000999999997</v>
      </c>
      <c r="E3232" s="47">
        <v>35.380001</v>
      </c>
      <c r="F3232" s="47">
        <v>34.939999</v>
      </c>
      <c r="G3232" s="47">
        <v>35.259998000000003</v>
      </c>
      <c r="H3232" s="73">
        <v>30.586957999999999</v>
      </c>
      <c r="I3232" s="73">
        <v>979500</v>
      </c>
    </row>
    <row r="3233" spans="1:9" x14ac:dyDescent="0.3">
      <c r="A3233" s="72" t="str">
        <f t="shared" si="109"/>
        <v>2005</v>
      </c>
      <c r="B3233" s="72" t="str">
        <f t="shared" si="110"/>
        <v>Jul</v>
      </c>
      <c r="C3233" s="74">
        <v>38548</v>
      </c>
      <c r="D3233" s="47">
        <v>35.389999000000003</v>
      </c>
      <c r="E3233" s="47">
        <v>36.189999</v>
      </c>
      <c r="F3233" s="47">
        <v>35.189999</v>
      </c>
      <c r="G3233" s="47">
        <v>36.099997999999999</v>
      </c>
      <c r="H3233" s="73">
        <v>31.315633999999999</v>
      </c>
      <c r="I3233" s="73">
        <v>579900</v>
      </c>
    </row>
    <row r="3234" spans="1:9" x14ac:dyDescent="0.3">
      <c r="A3234" s="72" t="str">
        <f t="shared" si="109"/>
        <v>2005</v>
      </c>
      <c r="B3234" s="72" t="str">
        <f t="shared" si="110"/>
        <v>Jul</v>
      </c>
      <c r="C3234" s="74">
        <v>38551</v>
      </c>
      <c r="D3234" s="47">
        <v>36.110000999999997</v>
      </c>
      <c r="E3234" s="47">
        <v>36.25</v>
      </c>
      <c r="F3234" s="47">
        <v>35.909999999999997</v>
      </c>
      <c r="G3234" s="47">
        <v>36.060001</v>
      </c>
      <c r="H3234" s="73">
        <v>31.280939</v>
      </c>
      <c r="I3234" s="73">
        <v>674300</v>
      </c>
    </row>
    <row r="3235" spans="1:9" x14ac:dyDescent="0.3">
      <c r="A3235" s="72" t="str">
        <f t="shared" si="109"/>
        <v>2005</v>
      </c>
      <c r="B3235" s="72" t="str">
        <f t="shared" si="110"/>
        <v>Jul</v>
      </c>
      <c r="C3235" s="74">
        <v>38552</v>
      </c>
      <c r="D3235" s="47">
        <v>36.060001</v>
      </c>
      <c r="E3235" s="47">
        <v>36.229999999999997</v>
      </c>
      <c r="F3235" s="47">
        <v>35.669998</v>
      </c>
      <c r="G3235" s="47">
        <v>35.979999999999997</v>
      </c>
      <c r="H3235" s="73">
        <v>31.211542000000001</v>
      </c>
      <c r="I3235" s="73">
        <v>685500</v>
      </c>
    </row>
    <row r="3236" spans="1:9" x14ac:dyDescent="0.3">
      <c r="A3236" s="72" t="str">
        <f t="shared" si="109"/>
        <v>2005</v>
      </c>
      <c r="B3236" s="72" t="str">
        <f t="shared" si="110"/>
        <v>Jul</v>
      </c>
      <c r="C3236" s="74">
        <v>38553</v>
      </c>
      <c r="D3236" s="47">
        <v>35.07</v>
      </c>
      <c r="E3236" s="47">
        <v>35.990001999999997</v>
      </c>
      <c r="F3236" s="47">
        <v>34.830002</v>
      </c>
      <c r="G3236" s="47">
        <v>35.599997999999999</v>
      </c>
      <c r="H3236" s="73">
        <v>30.881896999999999</v>
      </c>
      <c r="I3236" s="73">
        <v>1141000</v>
      </c>
    </row>
    <row r="3237" spans="1:9" x14ac:dyDescent="0.3">
      <c r="A3237" s="72" t="str">
        <f t="shared" si="109"/>
        <v>2005</v>
      </c>
      <c r="B3237" s="72" t="str">
        <f t="shared" si="110"/>
        <v>Jul</v>
      </c>
      <c r="C3237" s="74">
        <v>38554</v>
      </c>
      <c r="D3237" s="47">
        <v>35.639999000000003</v>
      </c>
      <c r="E3237" s="47">
        <v>35.880001</v>
      </c>
      <c r="F3237" s="47">
        <v>35.290000999999997</v>
      </c>
      <c r="G3237" s="47">
        <v>35.619999</v>
      </c>
      <c r="H3237" s="73">
        <v>30.899239999999999</v>
      </c>
      <c r="I3237" s="73">
        <v>619500</v>
      </c>
    </row>
    <row r="3238" spans="1:9" x14ac:dyDescent="0.3">
      <c r="A3238" s="72" t="str">
        <f t="shared" si="109"/>
        <v>2005</v>
      </c>
      <c r="B3238" s="72" t="str">
        <f t="shared" si="110"/>
        <v>Jul</v>
      </c>
      <c r="C3238" s="74">
        <v>38555</v>
      </c>
      <c r="D3238" s="47">
        <v>35.580002</v>
      </c>
      <c r="E3238" s="47">
        <v>36.150002000000001</v>
      </c>
      <c r="F3238" s="47">
        <v>35.360000999999997</v>
      </c>
      <c r="G3238" s="47">
        <v>35.909999999999997</v>
      </c>
      <c r="H3238" s="73">
        <v>31.150804999999998</v>
      </c>
      <c r="I3238" s="73">
        <v>483200</v>
      </c>
    </row>
    <row r="3239" spans="1:9" x14ac:dyDescent="0.3">
      <c r="A3239" s="72" t="str">
        <f t="shared" si="109"/>
        <v>2005</v>
      </c>
      <c r="B3239" s="72" t="str">
        <f t="shared" si="110"/>
        <v>Jul</v>
      </c>
      <c r="C3239" s="74">
        <v>38558</v>
      </c>
      <c r="D3239" s="47">
        <v>35.82</v>
      </c>
      <c r="E3239" s="47">
        <v>36.560001</v>
      </c>
      <c r="F3239" s="47">
        <v>35.700001</v>
      </c>
      <c r="G3239" s="47">
        <v>36.43</v>
      </c>
      <c r="H3239" s="73">
        <v>31.601890999999998</v>
      </c>
      <c r="I3239" s="73">
        <v>515600</v>
      </c>
    </row>
    <row r="3240" spans="1:9" x14ac:dyDescent="0.3">
      <c r="A3240" s="72" t="str">
        <f t="shared" si="109"/>
        <v>2005</v>
      </c>
      <c r="B3240" s="72" t="str">
        <f t="shared" si="110"/>
        <v>Jul</v>
      </c>
      <c r="C3240" s="74">
        <v>38559</v>
      </c>
      <c r="D3240" s="47">
        <v>35.900002000000001</v>
      </c>
      <c r="E3240" s="47">
        <v>36.75</v>
      </c>
      <c r="F3240" s="47">
        <v>35.880001</v>
      </c>
      <c r="G3240" s="47">
        <v>36.740001999999997</v>
      </c>
      <c r="H3240" s="73">
        <v>31.870819000000001</v>
      </c>
      <c r="I3240" s="73">
        <v>503500</v>
      </c>
    </row>
    <row r="3241" spans="1:9" x14ac:dyDescent="0.3">
      <c r="A3241" s="72" t="str">
        <f t="shared" si="109"/>
        <v>2005</v>
      </c>
      <c r="B3241" s="72" t="str">
        <f t="shared" si="110"/>
        <v>Jul</v>
      </c>
      <c r="C3241" s="74">
        <v>38560</v>
      </c>
      <c r="D3241" s="47">
        <v>35.5</v>
      </c>
      <c r="E3241" s="47">
        <v>35.939999</v>
      </c>
      <c r="F3241" s="47">
        <v>35.150002000000001</v>
      </c>
      <c r="G3241" s="47">
        <v>35.720001000000003</v>
      </c>
      <c r="H3241" s="73">
        <v>30.985996</v>
      </c>
      <c r="I3241" s="73">
        <v>961300</v>
      </c>
    </row>
    <row r="3242" spans="1:9" x14ac:dyDescent="0.3">
      <c r="A3242" s="72" t="str">
        <f t="shared" si="109"/>
        <v>2005</v>
      </c>
      <c r="B3242" s="72" t="str">
        <f t="shared" si="110"/>
        <v>Jul</v>
      </c>
      <c r="C3242" s="74">
        <v>38561</v>
      </c>
      <c r="D3242" s="47">
        <v>35.919998</v>
      </c>
      <c r="E3242" s="47">
        <v>36.25</v>
      </c>
      <c r="F3242" s="47">
        <v>35.689999</v>
      </c>
      <c r="G3242" s="47">
        <v>35.869999</v>
      </c>
      <c r="H3242" s="73">
        <v>31.116121</v>
      </c>
      <c r="I3242" s="73">
        <v>565200</v>
      </c>
    </row>
    <row r="3243" spans="1:9" x14ac:dyDescent="0.3">
      <c r="A3243" s="72" t="str">
        <f t="shared" si="109"/>
        <v>2005</v>
      </c>
      <c r="B3243" s="72" t="str">
        <f t="shared" si="110"/>
        <v>Jul</v>
      </c>
      <c r="C3243" s="74">
        <v>38562</v>
      </c>
      <c r="D3243" s="47">
        <v>35.82</v>
      </c>
      <c r="E3243" s="47">
        <v>36.150002000000001</v>
      </c>
      <c r="F3243" s="47">
        <v>35.639999000000003</v>
      </c>
      <c r="G3243" s="47">
        <v>35.75</v>
      </c>
      <c r="H3243" s="73">
        <v>31.01202</v>
      </c>
      <c r="I3243" s="73">
        <v>670500</v>
      </c>
    </row>
    <row r="3244" spans="1:9" x14ac:dyDescent="0.3">
      <c r="A3244" s="72" t="str">
        <f t="shared" si="109"/>
        <v>2005</v>
      </c>
      <c r="B3244" s="72" t="str">
        <f t="shared" si="110"/>
        <v>Aug</v>
      </c>
      <c r="C3244" s="74">
        <v>38565</v>
      </c>
      <c r="D3244" s="47">
        <v>35.900002000000001</v>
      </c>
      <c r="E3244" s="47">
        <v>36</v>
      </c>
      <c r="F3244" s="47">
        <v>35.470001000000003</v>
      </c>
      <c r="G3244" s="47">
        <v>35.590000000000003</v>
      </c>
      <c r="H3244" s="73">
        <v>30.873224</v>
      </c>
      <c r="I3244" s="73">
        <v>617000</v>
      </c>
    </row>
    <row r="3245" spans="1:9" x14ac:dyDescent="0.3">
      <c r="A3245" s="72" t="str">
        <f t="shared" si="109"/>
        <v>2005</v>
      </c>
      <c r="B3245" s="72" t="str">
        <f t="shared" si="110"/>
        <v>Aug</v>
      </c>
      <c r="C3245" s="74">
        <v>38566</v>
      </c>
      <c r="D3245" s="47">
        <v>35.729999999999997</v>
      </c>
      <c r="E3245" s="47">
        <v>35.959999000000003</v>
      </c>
      <c r="F3245" s="47">
        <v>35.599997999999999</v>
      </c>
      <c r="G3245" s="47">
        <v>35.900002000000001</v>
      </c>
      <c r="H3245" s="73">
        <v>31.142154999999999</v>
      </c>
      <c r="I3245" s="73">
        <v>354400</v>
      </c>
    </row>
    <row r="3246" spans="1:9" x14ac:dyDescent="0.3">
      <c r="A3246" s="72" t="str">
        <f t="shared" si="109"/>
        <v>2005</v>
      </c>
      <c r="B3246" s="72" t="str">
        <f t="shared" si="110"/>
        <v>Aug</v>
      </c>
      <c r="C3246" s="74">
        <v>38567</v>
      </c>
      <c r="D3246" s="47">
        <v>36</v>
      </c>
      <c r="E3246" s="47">
        <v>36</v>
      </c>
      <c r="F3246" s="47">
        <v>34.909999999999997</v>
      </c>
      <c r="G3246" s="47">
        <v>35.090000000000003</v>
      </c>
      <c r="H3246" s="73">
        <v>30.439492999999999</v>
      </c>
      <c r="I3246" s="73">
        <v>797700</v>
      </c>
    </row>
    <row r="3247" spans="1:9" x14ac:dyDescent="0.3">
      <c r="A3247" s="72" t="str">
        <f t="shared" si="109"/>
        <v>2005</v>
      </c>
      <c r="B3247" s="72" t="str">
        <f t="shared" si="110"/>
        <v>Aug</v>
      </c>
      <c r="C3247" s="74">
        <v>38568</v>
      </c>
      <c r="D3247" s="47">
        <v>35.009998000000003</v>
      </c>
      <c r="E3247" s="47">
        <v>35.130001</v>
      </c>
      <c r="F3247" s="47">
        <v>34.689999</v>
      </c>
      <c r="G3247" s="47">
        <v>34.900002000000001</v>
      </c>
      <c r="H3247" s="73">
        <v>30.274671999999999</v>
      </c>
      <c r="I3247" s="73">
        <v>360000</v>
      </c>
    </row>
    <row r="3248" spans="1:9" x14ac:dyDescent="0.3">
      <c r="A3248" s="72" t="str">
        <f t="shared" si="109"/>
        <v>2005</v>
      </c>
      <c r="B3248" s="72" t="str">
        <f t="shared" si="110"/>
        <v>Aug</v>
      </c>
      <c r="C3248" s="74">
        <v>38569</v>
      </c>
      <c r="D3248" s="47">
        <v>34.919998</v>
      </c>
      <c r="E3248" s="47">
        <v>34.919998</v>
      </c>
      <c r="F3248" s="47">
        <v>34.029998999999997</v>
      </c>
      <c r="G3248" s="47">
        <v>34.240001999999997</v>
      </c>
      <c r="H3248" s="73">
        <v>29.702141000000001</v>
      </c>
      <c r="I3248" s="73">
        <v>529200</v>
      </c>
    </row>
    <row r="3249" spans="1:9" x14ac:dyDescent="0.3">
      <c r="A3249" s="72" t="str">
        <f t="shared" si="109"/>
        <v>2005</v>
      </c>
      <c r="B3249" s="72" t="str">
        <f t="shared" si="110"/>
        <v>Aug</v>
      </c>
      <c r="C3249" s="74">
        <v>38572</v>
      </c>
      <c r="D3249" s="47">
        <v>34.349997999999999</v>
      </c>
      <c r="E3249" s="47">
        <v>34.490001999999997</v>
      </c>
      <c r="F3249" s="47">
        <v>34.060001</v>
      </c>
      <c r="G3249" s="47">
        <v>34.229999999999997</v>
      </c>
      <c r="H3249" s="73">
        <v>29.693462</v>
      </c>
      <c r="I3249" s="73">
        <v>344000</v>
      </c>
    </row>
    <row r="3250" spans="1:9" x14ac:dyDescent="0.3">
      <c r="A3250" s="72" t="str">
        <f t="shared" si="109"/>
        <v>2005</v>
      </c>
      <c r="B3250" s="72" t="str">
        <f t="shared" si="110"/>
        <v>Aug</v>
      </c>
      <c r="C3250" s="74">
        <v>38573</v>
      </c>
      <c r="D3250" s="47">
        <v>34.330002</v>
      </c>
      <c r="E3250" s="47">
        <v>34.619999</v>
      </c>
      <c r="F3250" s="47">
        <v>34.240001999999997</v>
      </c>
      <c r="G3250" s="47">
        <v>34.540000999999997</v>
      </c>
      <c r="H3250" s="73">
        <v>29.962378000000001</v>
      </c>
      <c r="I3250" s="73">
        <v>389700</v>
      </c>
    </row>
    <row r="3251" spans="1:9" x14ac:dyDescent="0.3">
      <c r="A3251" s="72" t="str">
        <f t="shared" si="109"/>
        <v>2005</v>
      </c>
      <c r="B3251" s="72" t="str">
        <f t="shared" si="110"/>
        <v>Aug</v>
      </c>
      <c r="C3251" s="74">
        <v>38574</v>
      </c>
      <c r="D3251" s="47">
        <v>34.5</v>
      </c>
      <c r="E3251" s="47">
        <v>34.729999999999997</v>
      </c>
      <c r="F3251" s="47">
        <v>34.090000000000003</v>
      </c>
      <c r="G3251" s="47">
        <v>34.119999</v>
      </c>
      <c r="H3251" s="73">
        <v>29.598049</v>
      </c>
      <c r="I3251" s="73">
        <v>627900</v>
      </c>
    </row>
    <row r="3252" spans="1:9" x14ac:dyDescent="0.3">
      <c r="A3252" s="72" t="str">
        <f t="shared" si="109"/>
        <v>2005</v>
      </c>
      <c r="B3252" s="72" t="str">
        <f t="shared" si="110"/>
        <v>Aug</v>
      </c>
      <c r="C3252" s="74">
        <v>38575</v>
      </c>
      <c r="D3252" s="47">
        <v>34.090000000000003</v>
      </c>
      <c r="E3252" s="47">
        <v>35</v>
      </c>
      <c r="F3252" s="47">
        <v>34.090000000000003</v>
      </c>
      <c r="G3252" s="47">
        <v>35</v>
      </c>
      <c r="H3252" s="73">
        <v>30.361414</v>
      </c>
      <c r="I3252" s="73">
        <v>472200</v>
      </c>
    </row>
    <row r="3253" spans="1:9" x14ac:dyDescent="0.3">
      <c r="A3253" s="72" t="str">
        <f t="shared" si="109"/>
        <v>2005</v>
      </c>
      <c r="B3253" s="72" t="str">
        <f t="shared" si="110"/>
        <v>Aug</v>
      </c>
      <c r="C3253" s="74">
        <v>38576</v>
      </c>
      <c r="D3253" s="47">
        <v>34.93</v>
      </c>
      <c r="E3253" s="47">
        <v>34.939999</v>
      </c>
      <c r="F3253" s="47">
        <v>33.75</v>
      </c>
      <c r="G3253" s="47">
        <v>34.049999</v>
      </c>
      <c r="H3253" s="73">
        <v>29.537323000000001</v>
      </c>
      <c r="I3253" s="73">
        <v>658000</v>
      </c>
    </row>
    <row r="3254" spans="1:9" x14ac:dyDescent="0.3">
      <c r="A3254" s="72" t="str">
        <f t="shared" si="109"/>
        <v>2005</v>
      </c>
      <c r="B3254" s="72" t="str">
        <f t="shared" si="110"/>
        <v>Aug</v>
      </c>
      <c r="C3254" s="74">
        <v>38579</v>
      </c>
      <c r="D3254" s="47">
        <v>33.909999999999997</v>
      </c>
      <c r="E3254" s="47">
        <v>34.659999999999997</v>
      </c>
      <c r="F3254" s="47">
        <v>33.909999999999997</v>
      </c>
      <c r="G3254" s="47">
        <v>34.439999</v>
      </c>
      <c r="H3254" s="73">
        <v>29.875627999999999</v>
      </c>
      <c r="I3254" s="73">
        <v>440400</v>
      </c>
    </row>
    <row r="3255" spans="1:9" x14ac:dyDescent="0.3">
      <c r="A3255" s="72" t="str">
        <f t="shared" si="109"/>
        <v>2005</v>
      </c>
      <c r="B3255" s="72" t="str">
        <f t="shared" si="110"/>
        <v>Aug</v>
      </c>
      <c r="C3255" s="74">
        <v>38580</v>
      </c>
      <c r="D3255" s="47">
        <v>34.5</v>
      </c>
      <c r="E3255" s="47">
        <v>34.5</v>
      </c>
      <c r="F3255" s="47">
        <v>33.299999</v>
      </c>
      <c r="G3255" s="47">
        <v>33.349997999999999</v>
      </c>
      <c r="H3255" s="73">
        <v>28.930088000000001</v>
      </c>
      <c r="I3255" s="73">
        <v>617500</v>
      </c>
    </row>
    <row r="3256" spans="1:9" x14ac:dyDescent="0.3">
      <c r="A3256" s="72" t="str">
        <f t="shared" si="109"/>
        <v>2005</v>
      </c>
      <c r="B3256" s="72" t="str">
        <f t="shared" si="110"/>
        <v>Aug</v>
      </c>
      <c r="C3256" s="74">
        <v>38581</v>
      </c>
      <c r="D3256" s="47">
        <v>33.299999</v>
      </c>
      <c r="E3256" s="47">
        <v>34.310001</v>
      </c>
      <c r="F3256" s="47">
        <v>33.259998000000003</v>
      </c>
      <c r="G3256" s="47">
        <v>34.020000000000003</v>
      </c>
      <c r="H3256" s="73">
        <v>29.511301</v>
      </c>
      <c r="I3256" s="73">
        <v>736000</v>
      </c>
    </row>
    <row r="3257" spans="1:9" x14ac:dyDescent="0.3">
      <c r="A3257" s="72" t="str">
        <f t="shared" si="109"/>
        <v>2005</v>
      </c>
      <c r="B3257" s="72" t="str">
        <f t="shared" si="110"/>
        <v>Aug</v>
      </c>
      <c r="C3257" s="74">
        <v>38582</v>
      </c>
      <c r="D3257" s="47">
        <v>34</v>
      </c>
      <c r="E3257" s="47">
        <v>34.130001</v>
      </c>
      <c r="F3257" s="47">
        <v>33.5</v>
      </c>
      <c r="G3257" s="47">
        <v>33.919998</v>
      </c>
      <c r="H3257" s="73">
        <v>29.424547</v>
      </c>
      <c r="I3257" s="73">
        <v>392100</v>
      </c>
    </row>
    <row r="3258" spans="1:9" x14ac:dyDescent="0.3">
      <c r="A3258" s="72" t="str">
        <f t="shared" si="109"/>
        <v>2005</v>
      </c>
      <c r="B3258" s="72" t="str">
        <f t="shared" si="110"/>
        <v>Aug</v>
      </c>
      <c r="C3258" s="74">
        <v>38583</v>
      </c>
      <c r="D3258" s="47">
        <v>34.099997999999999</v>
      </c>
      <c r="E3258" s="47">
        <v>34.150002000000001</v>
      </c>
      <c r="F3258" s="47">
        <v>33.529998999999997</v>
      </c>
      <c r="G3258" s="47">
        <v>33.659999999999997</v>
      </c>
      <c r="H3258" s="73">
        <v>29.199007000000002</v>
      </c>
      <c r="I3258" s="73">
        <v>350600</v>
      </c>
    </row>
    <row r="3259" spans="1:9" x14ac:dyDescent="0.3">
      <c r="A3259" s="72" t="str">
        <f t="shared" si="109"/>
        <v>2005</v>
      </c>
      <c r="B3259" s="72" t="str">
        <f t="shared" si="110"/>
        <v>Aug</v>
      </c>
      <c r="C3259" s="74">
        <v>38586</v>
      </c>
      <c r="D3259" s="47">
        <v>33.75</v>
      </c>
      <c r="E3259" s="47">
        <v>34.009998000000003</v>
      </c>
      <c r="F3259" s="47">
        <v>33.419998</v>
      </c>
      <c r="G3259" s="47">
        <v>33.639999000000003</v>
      </c>
      <c r="H3259" s="73">
        <v>29.181657999999999</v>
      </c>
      <c r="I3259" s="73">
        <v>335000</v>
      </c>
    </row>
    <row r="3260" spans="1:9" x14ac:dyDescent="0.3">
      <c r="A3260" s="72" t="str">
        <f t="shared" si="109"/>
        <v>2005</v>
      </c>
      <c r="B3260" s="72" t="str">
        <f t="shared" si="110"/>
        <v>Aug</v>
      </c>
      <c r="C3260" s="74">
        <v>38587</v>
      </c>
      <c r="D3260" s="47">
        <v>33.459999000000003</v>
      </c>
      <c r="E3260" s="47">
        <v>33.990001999999997</v>
      </c>
      <c r="F3260" s="47">
        <v>33.459999000000003</v>
      </c>
      <c r="G3260" s="47">
        <v>33.900002000000001</v>
      </c>
      <c r="H3260" s="73">
        <v>29.407204</v>
      </c>
      <c r="I3260" s="73">
        <v>522000</v>
      </c>
    </row>
    <row r="3261" spans="1:9" x14ac:dyDescent="0.3">
      <c r="A3261" s="72" t="str">
        <f t="shared" si="109"/>
        <v>2005</v>
      </c>
      <c r="B3261" s="72" t="str">
        <f t="shared" si="110"/>
        <v>Aug</v>
      </c>
      <c r="C3261" s="74">
        <v>38588</v>
      </c>
      <c r="D3261" s="47">
        <v>33.5</v>
      </c>
      <c r="E3261" s="47">
        <v>33.759998000000003</v>
      </c>
      <c r="F3261" s="47">
        <v>32.770000000000003</v>
      </c>
      <c r="G3261" s="47">
        <v>32.869999</v>
      </c>
      <c r="H3261" s="73">
        <v>28.513705999999999</v>
      </c>
      <c r="I3261" s="73">
        <v>685900</v>
      </c>
    </row>
    <row r="3262" spans="1:9" x14ac:dyDescent="0.3">
      <c r="A3262" s="72" t="str">
        <f t="shared" si="109"/>
        <v>2005</v>
      </c>
      <c r="B3262" s="72" t="str">
        <f t="shared" si="110"/>
        <v>Aug</v>
      </c>
      <c r="C3262" s="74">
        <v>38589</v>
      </c>
      <c r="D3262" s="47">
        <v>32.869999</v>
      </c>
      <c r="E3262" s="47">
        <v>33.130001</v>
      </c>
      <c r="F3262" s="47">
        <v>32.18</v>
      </c>
      <c r="G3262" s="47">
        <v>32.610000999999997</v>
      </c>
      <c r="H3262" s="73">
        <v>28.288171999999999</v>
      </c>
      <c r="I3262" s="73">
        <v>988900</v>
      </c>
    </row>
    <row r="3263" spans="1:9" x14ac:dyDescent="0.3">
      <c r="A3263" s="72" t="str">
        <f t="shared" si="109"/>
        <v>2005</v>
      </c>
      <c r="B3263" s="72" t="str">
        <f t="shared" si="110"/>
        <v>Aug</v>
      </c>
      <c r="C3263" s="74">
        <v>38590</v>
      </c>
      <c r="D3263" s="47">
        <v>32.689999</v>
      </c>
      <c r="E3263" s="47">
        <v>32.75</v>
      </c>
      <c r="F3263" s="47">
        <v>32.049999</v>
      </c>
      <c r="G3263" s="47">
        <v>32.349997999999999</v>
      </c>
      <c r="H3263" s="73">
        <v>28.062629999999999</v>
      </c>
      <c r="I3263" s="73">
        <v>827200</v>
      </c>
    </row>
    <row r="3264" spans="1:9" x14ac:dyDescent="0.3">
      <c r="A3264" s="72" t="str">
        <f t="shared" si="109"/>
        <v>2005</v>
      </c>
      <c r="B3264" s="72" t="str">
        <f t="shared" si="110"/>
        <v>Aug</v>
      </c>
      <c r="C3264" s="74">
        <v>38593</v>
      </c>
      <c r="D3264" s="47">
        <v>32.090000000000003</v>
      </c>
      <c r="E3264" s="47">
        <v>32.450001</v>
      </c>
      <c r="F3264" s="47">
        <v>32.090000000000003</v>
      </c>
      <c r="G3264" s="47">
        <v>32.409999999999997</v>
      </c>
      <c r="H3264" s="73">
        <v>28.11467</v>
      </c>
      <c r="I3264" s="73">
        <v>521800</v>
      </c>
    </row>
    <row r="3265" spans="1:9" x14ac:dyDescent="0.3">
      <c r="A3265" s="72" t="str">
        <f t="shared" si="109"/>
        <v>2005</v>
      </c>
      <c r="B3265" s="72" t="str">
        <f t="shared" si="110"/>
        <v>Aug</v>
      </c>
      <c r="C3265" s="74">
        <v>38594</v>
      </c>
      <c r="D3265" s="47">
        <v>32.25</v>
      </c>
      <c r="E3265" s="47">
        <v>32.349997999999999</v>
      </c>
      <c r="F3265" s="47">
        <v>31.190000999999999</v>
      </c>
      <c r="G3265" s="47">
        <v>31.23</v>
      </c>
      <c r="H3265" s="73">
        <v>27.091062999999998</v>
      </c>
      <c r="I3265" s="73">
        <v>923000</v>
      </c>
    </row>
    <row r="3266" spans="1:9" x14ac:dyDescent="0.3">
      <c r="A3266" s="72" t="str">
        <f t="shared" si="109"/>
        <v>2005</v>
      </c>
      <c r="B3266" s="72" t="str">
        <f t="shared" si="110"/>
        <v>Aug</v>
      </c>
      <c r="C3266" s="74">
        <v>38595</v>
      </c>
      <c r="D3266" s="47">
        <v>31.25</v>
      </c>
      <c r="E3266" s="47">
        <v>31.73</v>
      </c>
      <c r="F3266" s="47">
        <v>31</v>
      </c>
      <c r="G3266" s="47">
        <v>31.66</v>
      </c>
      <c r="H3266" s="73">
        <v>27.464072999999999</v>
      </c>
      <c r="I3266" s="73">
        <v>820500</v>
      </c>
    </row>
    <row r="3267" spans="1:9" x14ac:dyDescent="0.3">
      <c r="A3267" s="72" t="str">
        <f t="shared" ref="A3267:A3330" si="111">TEXT(C3267,"YYYY")</f>
        <v>2005</v>
      </c>
      <c r="B3267" s="72" t="str">
        <f t="shared" ref="B3267:B3330" si="112">TEXT(C3267,"MMM")</f>
        <v>Sep</v>
      </c>
      <c r="C3267" s="74">
        <v>38596</v>
      </c>
      <c r="D3267" s="47">
        <v>31.34</v>
      </c>
      <c r="E3267" s="47">
        <v>31.389999</v>
      </c>
      <c r="F3267" s="47">
        <v>30.280000999999999</v>
      </c>
      <c r="G3267" s="47">
        <v>30.440000999999999</v>
      </c>
      <c r="H3267" s="73">
        <v>26.405760000000001</v>
      </c>
      <c r="I3267" s="73">
        <v>1016500</v>
      </c>
    </row>
    <row r="3268" spans="1:9" x14ac:dyDescent="0.3">
      <c r="A3268" s="72" t="str">
        <f t="shared" si="111"/>
        <v>2005</v>
      </c>
      <c r="B3268" s="72" t="str">
        <f t="shared" si="112"/>
        <v>Sep</v>
      </c>
      <c r="C3268" s="74">
        <v>38597</v>
      </c>
      <c r="D3268" s="47">
        <v>30.469999000000001</v>
      </c>
      <c r="E3268" s="47">
        <v>31.040001</v>
      </c>
      <c r="F3268" s="47">
        <v>30.43</v>
      </c>
      <c r="G3268" s="47">
        <v>30.93</v>
      </c>
      <c r="H3268" s="73">
        <v>26.830815999999999</v>
      </c>
      <c r="I3268" s="73">
        <v>1026200</v>
      </c>
    </row>
    <row r="3269" spans="1:9" x14ac:dyDescent="0.3">
      <c r="A3269" s="72" t="str">
        <f t="shared" si="111"/>
        <v>2005</v>
      </c>
      <c r="B3269" s="72" t="str">
        <f t="shared" si="112"/>
        <v>Sep</v>
      </c>
      <c r="C3269" s="74">
        <v>38601</v>
      </c>
      <c r="D3269" s="47">
        <v>31.059999000000001</v>
      </c>
      <c r="E3269" s="47">
        <v>32.330002</v>
      </c>
      <c r="F3269" s="47">
        <v>30.93</v>
      </c>
      <c r="G3269" s="47">
        <v>32.090000000000003</v>
      </c>
      <c r="H3269" s="73">
        <v>27.837085999999999</v>
      </c>
      <c r="I3269" s="73">
        <v>1543800</v>
      </c>
    </row>
    <row r="3270" spans="1:9" x14ac:dyDescent="0.3">
      <c r="A3270" s="72" t="str">
        <f t="shared" si="111"/>
        <v>2005</v>
      </c>
      <c r="B3270" s="72" t="str">
        <f t="shared" si="112"/>
        <v>Sep</v>
      </c>
      <c r="C3270" s="74">
        <v>38602</v>
      </c>
      <c r="D3270" s="47">
        <v>32.159999999999997</v>
      </c>
      <c r="E3270" s="47">
        <v>32.490001999999997</v>
      </c>
      <c r="F3270" s="47">
        <v>31.940000999999999</v>
      </c>
      <c r="G3270" s="47">
        <v>32.279998999999997</v>
      </c>
      <c r="H3270" s="73">
        <v>28.001902000000001</v>
      </c>
      <c r="I3270" s="73">
        <v>732300</v>
      </c>
    </row>
    <row r="3271" spans="1:9" x14ac:dyDescent="0.3">
      <c r="A3271" s="72" t="str">
        <f t="shared" si="111"/>
        <v>2005</v>
      </c>
      <c r="B3271" s="72" t="str">
        <f t="shared" si="112"/>
        <v>Sep</v>
      </c>
      <c r="C3271" s="74">
        <v>38603</v>
      </c>
      <c r="D3271" s="47">
        <v>32.150002000000001</v>
      </c>
      <c r="E3271" s="47">
        <v>32.150002000000001</v>
      </c>
      <c r="F3271" s="47">
        <v>31.48</v>
      </c>
      <c r="G3271" s="47">
        <v>31.549999</v>
      </c>
      <c r="H3271" s="73">
        <v>27.368649999999999</v>
      </c>
      <c r="I3271" s="73">
        <v>426000</v>
      </c>
    </row>
    <row r="3272" spans="1:9" x14ac:dyDescent="0.3">
      <c r="A3272" s="72" t="str">
        <f t="shared" si="111"/>
        <v>2005</v>
      </c>
      <c r="B3272" s="72" t="str">
        <f t="shared" si="112"/>
        <v>Sep</v>
      </c>
      <c r="C3272" s="74">
        <v>38604</v>
      </c>
      <c r="D3272" s="47">
        <v>31.67</v>
      </c>
      <c r="E3272" s="47">
        <v>32.479999999999997</v>
      </c>
      <c r="F3272" s="47">
        <v>31.639999</v>
      </c>
      <c r="G3272" s="47">
        <v>32.369999</v>
      </c>
      <c r="H3272" s="73">
        <v>28.079979000000002</v>
      </c>
      <c r="I3272" s="73">
        <v>702300</v>
      </c>
    </row>
    <row r="3273" spans="1:9" x14ac:dyDescent="0.3">
      <c r="A3273" s="72" t="str">
        <f t="shared" si="111"/>
        <v>2005</v>
      </c>
      <c r="B3273" s="72" t="str">
        <f t="shared" si="112"/>
        <v>Sep</v>
      </c>
      <c r="C3273" s="74">
        <v>38607</v>
      </c>
      <c r="D3273" s="47">
        <v>32.270000000000003</v>
      </c>
      <c r="E3273" s="47">
        <v>32.700001</v>
      </c>
      <c r="F3273" s="47">
        <v>32.099997999999999</v>
      </c>
      <c r="G3273" s="47">
        <v>32.529998999999997</v>
      </c>
      <c r="H3273" s="73">
        <v>28.218771</v>
      </c>
      <c r="I3273" s="73">
        <v>519900</v>
      </c>
    </row>
    <row r="3274" spans="1:9" x14ac:dyDescent="0.3">
      <c r="A3274" s="72" t="str">
        <f t="shared" si="111"/>
        <v>2005</v>
      </c>
      <c r="B3274" s="72" t="str">
        <f t="shared" si="112"/>
        <v>Sep</v>
      </c>
      <c r="C3274" s="74">
        <v>38608</v>
      </c>
      <c r="D3274" s="47">
        <v>32.43</v>
      </c>
      <c r="E3274" s="47">
        <v>32.979999999999997</v>
      </c>
      <c r="F3274" s="47">
        <v>32.229999999999997</v>
      </c>
      <c r="G3274" s="47">
        <v>32.669998</v>
      </c>
      <c r="H3274" s="73">
        <v>28.340214</v>
      </c>
      <c r="I3274" s="73">
        <v>822600</v>
      </c>
    </row>
    <row r="3275" spans="1:9" x14ac:dyDescent="0.3">
      <c r="A3275" s="72" t="str">
        <f t="shared" si="111"/>
        <v>2005</v>
      </c>
      <c r="B3275" s="72" t="str">
        <f t="shared" si="112"/>
        <v>Sep</v>
      </c>
      <c r="C3275" s="74">
        <v>38609</v>
      </c>
      <c r="D3275" s="47">
        <v>32.799999</v>
      </c>
      <c r="E3275" s="47">
        <v>32.799999</v>
      </c>
      <c r="F3275" s="47">
        <v>31.67</v>
      </c>
      <c r="G3275" s="47">
        <v>31.690000999999999</v>
      </c>
      <c r="H3275" s="73">
        <v>27.490103000000001</v>
      </c>
      <c r="I3275" s="73">
        <v>1179800</v>
      </c>
    </row>
    <row r="3276" spans="1:9" x14ac:dyDescent="0.3">
      <c r="A3276" s="72" t="str">
        <f t="shared" si="111"/>
        <v>2005</v>
      </c>
      <c r="B3276" s="72" t="str">
        <f t="shared" si="112"/>
        <v>Sep</v>
      </c>
      <c r="C3276" s="74">
        <v>38610</v>
      </c>
      <c r="D3276" s="47">
        <v>31.73</v>
      </c>
      <c r="E3276" s="47">
        <v>32</v>
      </c>
      <c r="F3276" s="47">
        <v>31.43</v>
      </c>
      <c r="G3276" s="47">
        <v>31.969999000000001</v>
      </c>
      <c r="H3276" s="73">
        <v>27.732983000000001</v>
      </c>
      <c r="I3276" s="73">
        <v>550700</v>
      </c>
    </row>
    <row r="3277" spans="1:9" x14ac:dyDescent="0.3">
      <c r="A3277" s="72" t="str">
        <f t="shared" si="111"/>
        <v>2005</v>
      </c>
      <c r="B3277" s="72" t="str">
        <f t="shared" si="112"/>
        <v>Sep</v>
      </c>
      <c r="C3277" s="74">
        <v>38611</v>
      </c>
      <c r="D3277" s="47">
        <v>31.969999000000001</v>
      </c>
      <c r="E3277" s="47">
        <v>32.619999</v>
      </c>
      <c r="F3277" s="47">
        <v>31.969999000000001</v>
      </c>
      <c r="G3277" s="47">
        <v>32.560001</v>
      </c>
      <c r="H3277" s="73">
        <v>28.244796999999998</v>
      </c>
      <c r="I3277" s="73">
        <v>892700</v>
      </c>
    </row>
    <row r="3278" spans="1:9" x14ac:dyDescent="0.3">
      <c r="A3278" s="72" t="str">
        <f t="shared" si="111"/>
        <v>2005</v>
      </c>
      <c r="B3278" s="72" t="str">
        <f t="shared" si="112"/>
        <v>Sep</v>
      </c>
      <c r="C3278" s="74">
        <v>38614</v>
      </c>
      <c r="D3278" s="47">
        <v>32.619999</v>
      </c>
      <c r="E3278" s="47">
        <v>32.619999</v>
      </c>
      <c r="F3278" s="47">
        <v>31.35</v>
      </c>
      <c r="G3278" s="47">
        <v>31.59</v>
      </c>
      <c r="H3278" s="73">
        <v>27.403351000000001</v>
      </c>
      <c r="I3278" s="73">
        <v>631800</v>
      </c>
    </row>
    <row r="3279" spans="1:9" x14ac:dyDescent="0.3">
      <c r="A3279" s="72" t="str">
        <f t="shared" si="111"/>
        <v>2005</v>
      </c>
      <c r="B3279" s="72" t="str">
        <f t="shared" si="112"/>
        <v>Sep</v>
      </c>
      <c r="C3279" s="74">
        <v>38615</v>
      </c>
      <c r="D3279" s="47">
        <v>31.67</v>
      </c>
      <c r="E3279" s="47">
        <v>32.090000000000003</v>
      </c>
      <c r="F3279" s="47">
        <v>30.469999000000001</v>
      </c>
      <c r="G3279" s="47">
        <v>30.799999</v>
      </c>
      <c r="H3279" s="73">
        <v>26.718048</v>
      </c>
      <c r="I3279" s="73">
        <v>1985900</v>
      </c>
    </row>
    <row r="3280" spans="1:9" x14ac:dyDescent="0.3">
      <c r="A3280" s="72" t="str">
        <f t="shared" si="111"/>
        <v>2005</v>
      </c>
      <c r="B3280" s="72" t="str">
        <f t="shared" si="112"/>
        <v>Sep</v>
      </c>
      <c r="C3280" s="74">
        <v>38616</v>
      </c>
      <c r="D3280" s="47">
        <v>30.690000999999999</v>
      </c>
      <c r="E3280" s="47">
        <v>30.700001</v>
      </c>
      <c r="F3280" s="47">
        <v>29.290001</v>
      </c>
      <c r="G3280" s="47">
        <v>29.799999</v>
      </c>
      <c r="H3280" s="73">
        <v>25.850576</v>
      </c>
      <c r="I3280" s="73">
        <v>3357700</v>
      </c>
    </row>
    <row r="3281" spans="1:9" x14ac:dyDescent="0.3">
      <c r="A3281" s="72" t="str">
        <f t="shared" si="111"/>
        <v>2005</v>
      </c>
      <c r="B3281" s="72" t="str">
        <f t="shared" si="112"/>
        <v>Sep</v>
      </c>
      <c r="C3281" s="74">
        <v>38617</v>
      </c>
      <c r="D3281" s="47">
        <v>29.59</v>
      </c>
      <c r="E3281" s="47">
        <v>31.200001</v>
      </c>
      <c r="F3281" s="47">
        <v>29.32</v>
      </c>
      <c r="G3281" s="47">
        <v>31</v>
      </c>
      <c r="H3281" s="73">
        <v>26.891542000000001</v>
      </c>
      <c r="I3281" s="73">
        <v>2180900</v>
      </c>
    </row>
    <row r="3282" spans="1:9" x14ac:dyDescent="0.3">
      <c r="A3282" s="72" t="str">
        <f t="shared" si="111"/>
        <v>2005</v>
      </c>
      <c r="B3282" s="72" t="str">
        <f t="shared" si="112"/>
        <v>Sep</v>
      </c>
      <c r="C3282" s="74">
        <v>38618</v>
      </c>
      <c r="D3282" s="47">
        <v>31.450001</v>
      </c>
      <c r="E3282" s="47">
        <v>32.740001999999997</v>
      </c>
      <c r="F3282" s="47">
        <v>31.219999000000001</v>
      </c>
      <c r="G3282" s="47">
        <v>31.790001</v>
      </c>
      <c r="H3282" s="73">
        <v>27.576844999999999</v>
      </c>
      <c r="I3282" s="73">
        <v>1971600</v>
      </c>
    </row>
    <row r="3283" spans="1:9" x14ac:dyDescent="0.3">
      <c r="A3283" s="72" t="str">
        <f t="shared" si="111"/>
        <v>2005</v>
      </c>
      <c r="B3283" s="72" t="str">
        <f t="shared" si="112"/>
        <v>Sep</v>
      </c>
      <c r="C3283" s="74">
        <v>38621</v>
      </c>
      <c r="D3283" s="47">
        <v>32.099997999999999</v>
      </c>
      <c r="E3283" s="47">
        <v>32.549999</v>
      </c>
      <c r="F3283" s="47">
        <v>31.67</v>
      </c>
      <c r="G3283" s="47">
        <v>31.98</v>
      </c>
      <c r="H3283" s="73">
        <v>27.741658999999999</v>
      </c>
      <c r="I3283" s="73">
        <v>795400</v>
      </c>
    </row>
    <row r="3284" spans="1:9" x14ac:dyDescent="0.3">
      <c r="A3284" s="72" t="str">
        <f t="shared" si="111"/>
        <v>2005</v>
      </c>
      <c r="B3284" s="72" t="str">
        <f t="shared" si="112"/>
        <v>Sep</v>
      </c>
      <c r="C3284" s="74">
        <v>38622</v>
      </c>
      <c r="D3284" s="47">
        <v>31.870000999999998</v>
      </c>
      <c r="E3284" s="47">
        <v>32.099997999999999</v>
      </c>
      <c r="F3284" s="47">
        <v>31.4</v>
      </c>
      <c r="G3284" s="47">
        <v>31.41</v>
      </c>
      <c r="H3284" s="73">
        <v>27.247204</v>
      </c>
      <c r="I3284" s="73">
        <v>587500</v>
      </c>
    </row>
    <row r="3285" spans="1:9" x14ac:dyDescent="0.3">
      <c r="A3285" s="72" t="str">
        <f t="shared" si="111"/>
        <v>2005</v>
      </c>
      <c r="B3285" s="72" t="str">
        <f t="shared" si="112"/>
        <v>Sep</v>
      </c>
      <c r="C3285" s="74">
        <v>38623</v>
      </c>
      <c r="D3285" s="47">
        <v>31.139999</v>
      </c>
      <c r="E3285" s="47">
        <v>31.559999000000001</v>
      </c>
      <c r="F3285" s="47">
        <v>31.110001</v>
      </c>
      <c r="G3285" s="47">
        <v>31.15</v>
      </c>
      <c r="H3285" s="73">
        <v>27.021667000000001</v>
      </c>
      <c r="I3285" s="73">
        <v>631700</v>
      </c>
    </row>
    <row r="3286" spans="1:9" x14ac:dyDescent="0.3">
      <c r="A3286" s="72" t="str">
        <f t="shared" si="111"/>
        <v>2005</v>
      </c>
      <c r="B3286" s="72" t="str">
        <f t="shared" si="112"/>
        <v>Sep</v>
      </c>
      <c r="C3286" s="74">
        <v>38624</v>
      </c>
      <c r="D3286" s="47">
        <v>31.08</v>
      </c>
      <c r="E3286" s="47">
        <v>31.200001</v>
      </c>
      <c r="F3286" s="47">
        <v>30.549999</v>
      </c>
      <c r="G3286" s="47">
        <v>30.799999</v>
      </c>
      <c r="H3286" s="73">
        <v>26.718048</v>
      </c>
      <c r="I3286" s="73">
        <v>1155600</v>
      </c>
    </row>
    <row r="3287" spans="1:9" x14ac:dyDescent="0.3">
      <c r="A3287" s="72" t="str">
        <f t="shared" si="111"/>
        <v>2005</v>
      </c>
      <c r="B3287" s="72" t="str">
        <f t="shared" si="112"/>
        <v>Sep</v>
      </c>
      <c r="C3287" s="74">
        <v>38625</v>
      </c>
      <c r="D3287" s="47">
        <v>30.629999000000002</v>
      </c>
      <c r="E3287" s="47">
        <v>31.4</v>
      </c>
      <c r="F3287" s="47">
        <v>30.620000999999998</v>
      </c>
      <c r="G3287" s="47">
        <v>31.24</v>
      </c>
      <c r="H3287" s="73">
        <v>27.099733000000001</v>
      </c>
      <c r="I3287" s="73">
        <v>852500</v>
      </c>
    </row>
    <row r="3288" spans="1:9" x14ac:dyDescent="0.3">
      <c r="A3288" s="72" t="str">
        <f t="shared" si="111"/>
        <v>2005</v>
      </c>
      <c r="B3288" s="72" t="str">
        <f t="shared" si="112"/>
        <v>Oct</v>
      </c>
      <c r="C3288" s="74">
        <v>38628</v>
      </c>
      <c r="D3288" s="47">
        <v>31.32</v>
      </c>
      <c r="E3288" s="47">
        <v>31.459999</v>
      </c>
      <c r="F3288" s="47">
        <v>30.950001</v>
      </c>
      <c r="G3288" s="47">
        <v>31.139999</v>
      </c>
      <c r="H3288" s="73">
        <v>27.012991</v>
      </c>
      <c r="I3288" s="73">
        <v>656700</v>
      </c>
    </row>
    <row r="3289" spans="1:9" x14ac:dyDescent="0.3">
      <c r="A3289" s="72" t="str">
        <f t="shared" si="111"/>
        <v>2005</v>
      </c>
      <c r="B3289" s="72" t="str">
        <f t="shared" si="112"/>
        <v>Oct</v>
      </c>
      <c r="C3289" s="74">
        <v>38629</v>
      </c>
      <c r="D3289" s="47">
        <v>31.01</v>
      </c>
      <c r="E3289" s="47">
        <v>31.51</v>
      </c>
      <c r="F3289" s="47">
        <v>30.690000999999999</v>
      </c>
      <c r="G3289" s="47">
        <v>30.969999000000001</v>
      </c>
      <c r="H3289" s="73">
        <v>26.86552</v>
      </c>
      <c r="I3289" s="73">
        <v>606000</v>
      </c>
    </row>
    <row r="3290" spans="1:9" x14ac:dyDescent="0.3">
      <c r="A3290" s="72" t="str">
        <f t="shared" si="111"/>
        <v>2005</v>
      </c>
      <c r="B3290" s="72" t="str">
        <f t="shared" si="112"/>
        <v>Oct</v>
      </c>
      <c r="C3290" s="74">
        <v>38630</v>
      </c>
      <c r="D3290" s="47">
        <v>31.15</v>
      </c>
      <c r="E3290" s="47">
        <v>31.610001</v>
      </c>
      <c r="F3290" s="47">
        <v>31.01</v>
      </c>
      <c r="G3290" s="47">
        <v>31.4</v>
      </c>
      <c r="H3290" s="73">
        <v>27.238530999999998</v>
      </c>
      <c r="I3290" s="73">
        <v>1771400</v>
      </c>
    </row>
    <row r="3291" spans="1:9" x14ac:dyDescent="0.3">
      <c r="A3291" s="72" t="str">
        <f t="shared" si="111"/>
        <v>2005</v>
      </c>
      <c r="B3291" s="72" t="str">
        <f t="shared" si="112"/>
        <v>Oct</v>
      </c>
      <c r="C3291" s="74">
        <v>38631</v>
      </c>
      <c r="D3291" s="47">
        <v>31.610001</v>
      </c>
      <c r="E3291" s="47">
        <v>32.520000000000003</v>
      </c>
      <c r="F3291" s="47">
        <v>31.309999000000001</v>
      </c>
      <c r="G3291" s="47">
        <v>31.99</v>
      </c>
      <c r="H3291" s="73">
        <v>27.750340000000001</v>
      </c>
      <c r="I3291" s="73">
        <v>1225200</v>
      </c>
    </row>
    <row r="3292" spans="1:9" x14ac:dyDescent="0.3">
      <c r="A3292" s="72" t="str">
        <f t="shared" si="111"/>
        <v>2005</v>
      </c>
      <c r="B3292" s="72" t="str">
        <f t="shared" si="112"/>
        <v>Oct</v>
      </c>
      <c r="C3292" s="74">
        <v>38632</v>
      </c>
      <c r="D3292" s="47">
        <v>32.150002000000001</v>
      </c>
      <c r="E3292" s="47">
        <v>32.450001</v>
      </c>
      <c r="F3292" s="47">
        <v>31.51</v>
      </c>
      <c r="G3292" s="47">
        <v>31.870000999999998</v>
      </c>
      <c r="H3292" s="73">
        <v>27.646248</v>
      </c>
      <c r="I3292" s="73">
        <v>829600</v>
      </c>
    </row>
    <row r="3293" spans="1:9" x14ac:dyDescent="0.3">
      <c r="A3293" s="72" t="str">
        <f t="shared" si="111"/>
        <v>2005</v>
      </c>
      <c r="B3293" s="72" t="str">
        <f t="shared" si="112"/>
        <v>Oct</v>
      </c>
      <c r="C3293" s="74">
        <v>38635</v>
      </c>
      <c r="D3293" s="47">
        <v>32.020000000000003</v>
      </c>
      <c r="E3293" s="47">
        <v>32.159999999999997</v>
      </c>
      <c r="F3293" s="47">
        <v>31.629999000000002</v>
      </c>
      <c r="G3293" s="47">
        <v>31.9</v>
      </c>
      <c r="H3293" s="73">
        <v>27.672266</v>
      </c>
      <c r="I3293" s="73">
        <v>503300</v>
      </c>
    </row>
    <row r="3294" spans="1:9" x14ac:dyDescent="0.3">
      <c r="A3294" s="72" t="str">
        <f t="shared" si="111"/>
        <v>2005</v>
      </c>
      <c r="B3294" s="72" t="str">
        <f t="shared" si="112"/>
        <v>Oct</v>
      </c>
      <c r="C3294" s="74">
        <v>38636</v>
      </c>
      <c r="D3294" s="47">
        <v>31.98</v>
      </c>
      <c r="E3294" s="47">
        <v>31.98</v>
      </c>
      <c r="F3294" s="47">
        <v>30.870000999999998</v>
      </c>
      <c r="G3294" s="47">
        <v>31.049999</v>
      </c>
      <c r="H3294" s="73">
        <v>26.934916000000001</v>
      </c>
      <c r="I3294" s="73">
        <v>1317500</v>
      </c>
    </row>
    <row r="3295" spans="1:9" x14ac:dyDescent="0.3">
      <c r="A3295" s="72" t="str">
        <f t="shared" si="111"/>
        <v>2005</v>
      </c>
      <c r="B3295" s="72" t="str">
        <f t="shared" si="112"/>
        <v>Oct</v>
      </c>
      <c r="C3295" s="74">
        <v>38637</v>
      </c>
      <c r="D3295" s="47">
        <v>31.1</v>
      </c>
      <c r="E3295" s="47">
        <v>31.52</v>
      </c>
      <c r="F3295" s="47">
        <v>30.65</v>
      </c>
      <c r="G3295" s="47">
        <v>30.83</v>
      </c>
      <c r="H3295" s="73">
        <v>26.74408</v>
      </c>
      <c r="I3295" s="73">
        <v>863300</v>
      </c>
    </row>
    <row r="3296" spans="1:9" x14ac:dyDescent="0.3">
      <c r="A3296" s="72" t="str">
        <f t="shared" si="111"/>
        <v>2005</v>
      </c>
      <c r="B3296" s="72" t="str">
        <f t="shared" si="112"/>
        <v>Oct</v>
      </c>
      <c r="C3296" s="74">
        <v>38638</v>
      </c>
      <c r="D3296" s="47">
        <v>31.5</v>
      </c>
      <c r="E3296" s="47">
        <v>31.620000999999998</v>
      </c>
      <c r="F3296" s="47">
        <v>30.9</v>
      </c>
      <c r="G3296" s="47">
        <v>31.27</v>
      </c>
      <c r="H3296" s="73">
        <v>27.125753</v>
      </c>
      <c r="I3296" s="73">
        <v>1236000</v>
      </c>
    </row>
    <row r="3297" spans="1:9" x14ac:dyDescent="0.3">
      <c r="A3297" s="72" t="str">
        <f t="shared" si="111"/>
        <v>2005</v>
      </c>
      <c r="B3297" s="72" t="str">
        <f t="shared" si="112"/>
        <v>Oct</v>
      </c>
      <c r="C3297" s="74">
        <v>38639</v>
      </c>
      <c r="D3297" s="47">
        <v>31.360001</v>
      </c>
      <c r="E3297" s="47">
        <v>32.090000000000003</v>
      </c>
      <c r="F3297" s="47">
        <v>31.07</v>
      </c>
      <c r="G3297" s="47">
        <v>32.020000000000003</v>
      </c>
      <c r="H3297" s="73">
        <v>27.776357999999998</v>
      </c>
      <c r="I3297" s="73">
        <v>903500</v>
      </c>
    </row>
    <row r="3298" spans="1:9" x14ac:dyDescent="0.3">
      <c r="A3298" s="72" t="str">
        <f t="shared" si="111"/>
        <v>2005</v>
      </c>
      <c r="B3298" s="72" t="str">
        <f t="shared" si="112"/>
        <v>Oct</v>
      </c>
      <c r="C3298" s="74">
        <v>38642</v>
      </c>
      <c r="D3298" s="47">
        <v>31.98</v>
      </c>
      <c r="E3298" s="47">
        <v>32.259998000000003</v>
      </c>
      <c r="F3298" s="47">
        <v>31.41</v>
      </c>
      <c r="G3298" s="47">
        <v>31.74</v>
      </c>
      <c r="H3298" s="73">
        <v>27.533466000000001</v>
      </c>
      <c r="I3298" s="73">
        <v>662500</v>
      </c>
    </row>
    <row r="3299" spans="1:9" x14ac:dyDescent="0.3">
      <c r="A3299" s="72" t="str">
        <f t="shared" si="111"/>
        <v>2005</v>
      </c>
      <c r="B3299" s="72" t="str">
        <f t="shared" si="112"/>
        <v>Oct</v>
      </c>
      <c r="C3299" s="74">
        <v>38643</v>
      </c>
      <c r="D3299" s="47">
        <v>31.84</v>
      </c>
      <c r="E3299" s="47">
        <v>31.85</v>
      </c>
      <c r="F3299" s="47">
        <v>30.870000999999998</v>
      </c>
      <c r="G3299" s="47">
        <v>30.99</v>
      </c>
      <c r="H3299" s="73">
        <v>26.882871999999999</v>
      </c>
      <c r="I3299" s="73">
        <v>748400</v>
      </c>
    </row>
    <row r="3300" spans="1:9" x14ac:dyDescent="0.3">
      <c r="A3300" s="72" t="str">
        <f t="shared" si="111"/>
        <v>2005</v>
      </c>
      <c r="B3300" s="72" t="str">
        <f t="shared" si="112"/>
        <v>Oct</v>
      </c>
      <c r="C3300" s="74">
        <v>38644</v>
      </c>
      <c r="D3300" s="47">
        <v>33.380001</v>
      </c>
      <c r="E3300" s="47">
        <v>35.25</v>
      </c>
      <c r="F3300" s="47">
        <v>33.049999</v>
      </c>
      <c r="G3300" s="47">
        <v>34.880001</v>
      </c>
      <c r="H3300" s="73">
        <v>30.257325999999999</v>
      </c>
      <c r="I3300" s="73">
        <v>5383000</v>
      </c>
    </row>
    <row r="3301" spans="1:9" x14ac:dyDescent="0.3">
      <c r="A3301" s="72" t="str">
        <f t="shared" si="111"/>
        <v>2005</v>
      </c>
      <c r="B3301" s="72" t="str">
        <f t="shared" si="112"/>
        <v>Oct</v>
      </c>
      <c r="C3301" s="74">
        <v>38645</v>
      </c>
      <c r="D3301" s="47">
        <v>34.540000999999997</v>
      </c>
      <c r="E3301" s="47">
        <v>35.169998</v>
      </c>
      <c r="F3301" s="47">
        <v>34.220001000000003</v>
      </c>
      <c r="G3301" s="47">
        <v>34.349997999999999</v>
      </c>
      <c r="H3301" s="73">
        <v>29.797564999999999</v>
      </c>
      <c r="I3301" s="73">
        <v>1469100</v>
      </c>
    </row>
    <row r="3302" spans="1:9" x14ac:dyDescent="0.3">
      <c r="A3302" s="72" t="str">
        <f t="shared" si="111"/>
        <v>2005</v>
      </c>
      <c r="B3302" s="72" t="str">
        <f t="shared" si="112"/>
        <v>Oct</v>
      </c>
      <c r="C3302" s="74">
        <v>38646</v>
      </c>
      <c r="D3302" s="47">
        <v>34.200001</v>
      </c>
      <c r="E3302" s="47">
        <v>34.779998999999997</v>
      </c>
      <c r="F3302" s="47">
        <v>33.639999000000003</v>
      </c>
      <c r="G3302" s="47">
        <v>34.290000999999997</v>
      </c>
      <c r="H3302" s="73">
        <v>29.745515999999999</v>
      </c>
      <c r="I3302" s="73">
        <v>2067500</v>
      </c>
    </row>
    <row r="3303" spans="1:9" x14ac:dyDescent="0.3">
      <c r="A3303" s="72" t="str">
        <f t="shared" si="111"/>
        <v>2005</v>
      </c>
      <c r="B3303" s="72" t="str">
        <f t="shared" si="112"/>
        <v>Oct</v>
      </c>
      <c r="C3303" s="74">
        <v>38649</v>
      </c>
      <c r="D3303" s="47">
        <v>34.490001999999997</v>
      </c>
      <c r="E3303" s="47">
        <v>35.450001</v>
      </c>
      <c r="F3303" s="47">
        <v>34.360000999999997</v>
      </c>
      <c r="G3303" s="47">
        <v>34.700001</v>
      </c>
      <c r="H3303" s="73">
        <v>30.101189000000002</v>
      </c>
      <c r="I3303" s="73">
        <v>833800</v>
      </c>
    </row>
    <row r="3304" spans="1:9" x14ac:dyDescent="0.3">
      <c r="A3304" s="72" t="str">
        <f t="shared" si="111"/>
        <v>2005</v>
      </c>
      <c r="B3304" s="72" t="str">
        <f t="shared" si="112"/>
        <v>Oct</v>
      </c>
      <c r="C3304" s="74">
        <v>38650</v>
      </c>
      <c r="D3304" s="47">
        <v>34.5</v>
      </c>
      <c r="E3304" s="47">
        <v>35.270000000000003</v>
      </c>
      <c r="F3304" s="47">
        <v>34.139999000000003</v>
      </c>
      <c r="G3304" s="47">
        <v>34.610000999999997</v>
      </c>
      <c r="H3304" s="73">
        <v>30.023102000000002</v>
      </c>
      <c r="I3304" s="73">
        <v>802700</v>
      </c>
    </row>
    <row r="3305" spans="1:9" x14ac:dyDescent="0.3">
      <c r="A3305" s="72" t="str">
        <f t="shared" si="111"/>
        <v>2005</v>
      </c>
      <c r="B3305" s="72" t="str">
        <f t="shared" si="112"/>
        <v>Oct</v>
      </c>
      <c r="C3305" s="74">
        <v>38651</v>
      </c>
      <c r="D3305" s="47">
        <v>34.330002</v>
      </c>
      <c r="E3305" s="47">
        <v>34.400002000000001</v>
      </c>
      <c r="F3305" s="47">
        <v>33.409999999999997</v>
      </c>
      <c r="G3305" s="47">
        <v>33.540000999999997</v>
      </c>
      <c r="H3305" s="73">
        <v>29.094919000000001</v>
      </c>
      <c r="I3305" s="73">
        <v>948700</v>
      </c>
    </row>
    <row r="3306" spans="1:9" x14ac:dyDescent="0.3">
      <c r="A3306" s="72" t="str">
        <f t="shared" si="111"/>
        <v>2005</v>
      </c>
      <c r="B3306" s="72" t="str">
        <f t="shared" si="112"/>
        <v>Oct</v>
      </c>
      <c r="C3306" s="74">
        <v>38652</v>
      </c>
      <c r="D3306" s="47">
        <v>33.439999</v>
      </c>
      <c r="E3306" s="47">
        <v>33.57</v>
      </c>
      <c r="F3306" s="47">
        <v>32.700001</v>
      </c>
      <c r="G3306" s="47">
        <v>32.75</v>
      </c>
      <c r="H3306" s="73">
        <v>28.409616</v>
      </c>
      <c r="I3306" s="73">
        <v>592200</v>
      </c>
    </row>
    <row r="3307" spans="1:9" x14ac:dyDescent="0.3">
      <c r="A3307" s="72" t="str">
        <f t="shared" si="111"/>
        <v>2005</v>
      </c>
      <c r="B3307" s="72" t="str">
        <f t="shared" si="112"/>
        <v>Oct</v>
      </c>
      <c r="C3307" s="74">
        <v>38653</v>
      </c>
      <c r="D3307" s="47">
        <v>32.909999999999997</v>
      </c>
      <c r="E3307" s="47">
        <v>33.970001000000003</v>
      </c>
      <c r="F3307" s="47">
        <v>32.860000999999997</v>
      </c>
      <c r="G3307" s="47">
        <v>33.759998000000003</v>
      </c>
      <c r="H3307" s="73">
        <v>29.285753</v>
      </c>
      <c r="I3307" s="73">
        <v>605900</v>
      </c>
    </row>
    <row r="3308" spans="1:9" x14ac:dyDescent="0.3">
      <c r="A3308" s="72" t="str">
        <f t="shared" si="111"/>
        <v>2005</v>
      </c>
      <c r="B3308" s="72" t="str">
        <f t="shared" si="112"/>
        <v>Oct</v>
      </c>
      <c r="C3308" s="74">
        <v>38656</v>
      </c>
      <c r="D3308" s="47">
        <v>33.770000000000003</v>
      </c>
      <c r="E3308" s="47">
        <v>34.799999</v>
      </c>
      <c r="F3308" s="47">
        <v>33.650002000000001</v>
      </c>
      <c r="G3308" s="47">
        <v>34.32</v>
      </c>
      <c r="H3308" s="73">
        <v>29.771538</v>
      </c>
      <c r="I3308" s="73">
        <v>1074600</v>
      </c>
    </row>
    <row r="3309" spans="1:9" x14ac:dyDescent="0.3">
      <c r="A3309" s="72" t="str">
        <f t="shared" si="111"/>
        <v>2005</v>
      </c>
      <c r="B3309" s="72" t="str">
        <f t="shared" si="112"/>
        <v>Nov</v>
      </c>
      <c r="C3309" s="74">
        <v>38657</v>
      </c>
      <c r="D3309" s="47">
        <v>34.220001000000003</v>
      </c>
      <c r="E3309" s="47">
        <v>34.740001999999997</v>
      </c>
      <c r="F3309" s="47">
        <v>33.869999</v>
      </c>
      <c r="G3309" s="47">
        <v>34.43</v>
      </c>
      <c r="H3309" s="73">
        <v>29.866962000000001</v>
      </c>
      <c r="I3309" s="73">
        <v>665000</v>
      </c>
    </row>
    <row r="3310" spans="1:9" x14ac:dyDescent="0.3">
      <c r="A3310" s="72" t="str">
        <f t="shared" si="111"/>
        <v>2005</v>
      </c>
      <c r="B3310" s="72" t="str">
        <f t="shared" si="112"/>
        <v>Nov</v>
      </c>
      <c r="C3310" s="74">
        <v>38658</v>
      </c>
      <c r="D3310" s="47">
        <v>34.389999000000003</v>
      </c>
      <c r="E3310" s="47">
        <v>35.360000999999997</v>
      </c>
      <c r="F3310" s="47">
        <v>34.349997999999999</v>
      </c>
      <c r="G3310" s="47">
        <v>35.110000999999997</v>
      </c>
      <c r="H3310" s="73">
        <v>30.456837</v>
      </c>
      <c r="I3310" s="73">
        <v>905600</v>
      </c>
    </row>
    <row r="3311" spans="1:9" x14ac:dyDescent="0.3">
      <c r="A3311" s="72" t="str">
        <f t="shared" si="111"/>
        <v>2005</v>
      </c>
      <c r="B3311" s="72" t="str">
        <f t="shared" si="112"/>
        <v>Nov</v>
      </c>
      <c r="C3311" s="74">
        <v>38659</v>
      </c>
      <c r="D3311" s="47">
        <v>35.209999000000003</v>
      </c>
      <c r="E3311" s="47">
        <v>35.950001</v>
      </c>
      <c r="F3311" s="47">
        <v>35.189999</v>
      </c>
      <c r="G3311" s="47">
        <v>35.599997999999999</v>
      </c>
      <c r="H3311" s="73">
        <v>30.881896999999999</v>
      </c>
      <c r="I3311" s="73">
        <v>700600</v>
      </c>
    </row>
    <row r="3312" spans="1:9" x14ac:dyDescent="0.3">
      <c r="A3312" s="72" t="str">
        <f t="shared" si="111"/>
        <v>2005</v>
      </c>
      <c r="B3312" s="72" t="str">
        <f t="shared" si="112"/>
        <v>Nov</v>
      </c>
      <c r="C3312" s="74">
        <v>38660</v>
      </c>
      <c r="D3312" s="47">
        <v>35.509998000000003</v>
      </c>
      <c r="E3312" s="47">
        <v>36</v>
      </c>
      <c r="F3312" s="47">
        <v>35.43</v>
      </c>
      <c r="G3312" s="47">
        <v>36</v>
      </c>
      <c r="H3312" s="73">
        <v>31.228885999999999</v>
      </c>
      <c r="I3312" s="73">
        <v>458400</v>
      </c>
    </row>
    <row r="3313" spans="1:9" x14ac:dyDescent="0.3">
      <c r="A3313" s="72" t="str">
        <f t="shared" si="111"/>
        <v>2005</v>
      </c>
      <c r="B3313" s="72" t="str">
        <f t="shared" si="112"/>
        <v>Nov</v>
      </c>
      <c r="C3313" s="74">
        <v>38663</v>
      </c>
      <c r="D3313" s="47">
        <v>36</v>
      </c>
      <c r="E3313" s="47">
        <v>36.779998999999997</v>
      </c>
      <c r="F3313" s="47">
        <v>35.799999</v>
      </c>
      <c r="G3313" s="47">
        <v>36.150002000000001</v>
      </c>
      <c r="H3313" s="73">
        <v>31.359009</v>
      </c>
      <c r="I3313" s="73">
        <v>1271100</v>
      </c>
    </row>
    <row r="3314" spans="1:9" x14ac:dyDescent="0.3">
      <c r="A3314" s="72" t="str">
        <f t="shared" si="111"/>
        <v>2005</v>
      </c>
      <c r="B3314" s="72" t="str">
        <f t="shared" si="112"/>
        <v>Nov</v>
      </c>
      <c r="C3314" s="74">
        <v>38664</v>
      </c>
      <c r="D3314" s="47">
        <v>34.950001</v>
      </c>
      <c r="E3314" s="47">
        <v>35.439999</v>
      </c>
      <c r="F3314" s="47">
        <v>34.93</v>
      </c>
      <c r="G3314" s="47">
        <v>35.240001999999997</v>
      </c>
      <c r="H3314" s="73">
        <v>30.569613</v>
      </c>
      <c r="I3314" s="73">
        <v>1317100</v>
      </c>
    </row>
    <row r="3315" spans="1:9" x14ac:dyDescent="0.3">
      <c r="A3315" s="72" t="str">
        <f t="shared" si="111"/>
        <v>2005</v>
      </c>
      <c r="B3315" s="72" t="str">
        <f t="shared" si="112"/>
        <v>Nov</v>
      </c>
      <c r="C3315" s="74">
        <v>38665</v>
      </c>
      <c r="D3315" s="47">
        <v>35.270000000000003</v>
      </c>
      <c r="E3315" s="47">
        <v>35.779998999999997</v>
      </c>
      <c r="F3315" s="47">
        <v>35.259998000000003</v>
      </c>
      <c r="G3315" s="47">
        <v>35.580002</v>
      </c>
      <c r="H3315" s="73">
        <v>30.864553000000001</v>
      </c>
      <c r="I3315" s="73">
        <v>530500</v>
      </c>
    </row>
    <row r="3316" spans="1:9" x14ac:dyDescent="0.3">
      <c r="A3316" s="72" t="str">
        <f t="shared" si="111"/>
        <v>2005</v>
      </c>
      <c r="B3316" s="72" t="str">
        <f t="shared" si="112"/>
        <v>Nov</v>
      </c>
      <c r="C3316" s="74">
        <v>38666</v>
      </c>
      <c r="D3316" s="47">
        <v>35.57</v>
      </c>
      <c r="E3316" s="47">
        <v>35.709999000000003</v>
      </c>
      <c r="F3316" s="47">
        <v>35</v>
      </c>
      <c r="G3316" s="47">
        <v>35.419998</v>
      </c>
      <c r="H3316" s="73">
        <v>30.725760000000001</v>
      </c>
      <c r="I3316" s="73">
        <v>554500</v>
      </c>
    </row>
    <row r="3317" spans="1:9" x14ac:dyDescent="0.3">
      <c r="A3317" s="72" t="str">
        <f t="shared" si="111"/>
        <v>2005</v>
      </c>
      <c r="B3317" s="72" t="str">
        <f t="shared" si="112"/>
        <v>Nov</v>
      </c>
      <c r="C3317" s="74">
        <v>38667</v>
      </c>
      <c r="D3317" s="47">
        <v>35.360000999999997</v>
      </c>
      <c r="E3317" s="47">
        <v>35.509998000000003</v>
      </c>
      <c r="F3317" s="47">
        <v>34.979999999999997</v>
      </c>
      <c r="G3317" s="47">
        <v>35.229999999999997</v>
      </c>
      <c r="H3317" s="73">
        <v>30.560943999999999</v>
      </c>
      <c r="I3317" s="73">
        <v>386800</v>
      </c>
    </row>
    <row r="3318" spans="1:9" x14ac:dyDescent="0.3">
      <c r="A3318" s="72" t="str">
        <f t="shared" si="111"/>
        <v>2005</v>
      </c>
      <c r="B3318" s="72" t="str">
        <f t="shared" si="112"/>
        <v>Nov</v>
      </c>
      <c r="C3318" s="74">
        <v>38670</v>
      </c>
      <c r="D3318" s="47">
        <v>34.439999</v>
      </c>
      <c r="E3318" s="47">
        <v>34.919998</v>
      </c>
      <c r="F3318" s="47">
        <v>34.43</v>
      </c>
      <c r="G3318" s="47">
        <v>34.529998999999997</v>
      </c>
      <c r="H3318" s="73">
        <v>29.953704999999999</v>
      </c>
      <c r="I3318" s="73">
        <v>653900</v>
      </c>
    </row>
    <row r="3319" spans="1:9" x14ac:dyDescent="0.3">
      <c r="A3319" s="72" t="str">
        <f t="shared" si="111"/>
        <v>2005</v>
      </c>
      <c r="B3319" s="72" t="str">
        <f t="shared" si="112"/>
        <v>Nov</v>
      </c>
      <c r="C3319" s="74">
        <v>38671</v>
      </c>
      <c r="D3319" s="47">
        <v>34.470001000000003</v>
      </c>
      <c r="E3319" s="47">
        <v>34.700001</v>
      </c>
      <c r="F3319" s="47">
        <v>33.549999</v>
      </c>
      <c r="G3319" s="47">
        <v>34.150002000000001</v>
      </c>
      <c r="H3319" s="73">
        <v>29.624071000000001</v>
      </c>
      <c r="I3319" s="73">
        <v>720000</v>
      </c>
    </row>
    <row r="3320" spans="1:9" x14ac:dyDescent="0.3">
      <c r="A3320" s="72" t="str">
        <f t="shared" si="111"/>
        <v>2005</v>
      </c>
      <c r="B3320" s="72" t="str">
        <f t="shared" si="112"/>
        <v>Nov</v>
      </c>
      <c r="C3320" s="74">
        <v>38672</v>
      </c>
      <c r="D3320" s="47">
        <v>34.240001999999997</v>
      </c>
      <c r="E3320" s="47">
        <v>34.439999</v>
      </c>
      <c r="F3320" s="47">
        <v>33.669998</v>
      </c>
      <c r="G3320" s="47">
        <v>34.310001</v>
      </c>
      <c r="H3320" s="73">
        <v>29.762861000000001</v>
      </c>
      <c r="I3320" s="73">
        <v>401800</v>
      </c>
    </row>
    <row r="3321" spans="1:9" x14ac:dyDescent="0.3">
      <c r="A3321" s="72" t="str">
        <f t="shared" si="111"/>
        <v>2005</v>
      </c>
      <c r="B3321" s="72" t="str">
        <f t="shared" si="112"/>
        <v>Nov</v>
      </c>
      <c r="C3321" s="74">
        <v>38673</v>
      </c>
      <c r="D3321" s="47">
        <v>34.43</v>
      </c>
      <c r="E3321" s="47">
        <v>34.720001000000003</v>
      </c>
      <c r="F3321" s="47">
        <v>34.25</v>
      </c>
      <c r="G3321" s="47">
        <v>34.5</v>
      </c>
      <c r="H3321" s="73">
        <v>29.927692</v>
      </c>
      <c r="I3321" s="73">
        <v>380400</v>
      </c>
    </row>
    <row r="3322" spans="1:9" x14ac:dyDescent="0.3">
      <c r="A3322" s="72" t="str">
        <f t="shared" si="111"/>
        <v>2005</v>
      </c>
      <c r="B3322" s="72" t="str">
        <f t="shared" si="112"/>
        <v>Nov</v>
      </c>
      <c r="C3322" s="74">
        <v>38674</v>
      </c>
      <c r="D3322" s="47">
        <v>34.5</v>
      </c>
      <c r="E3322" s="47">
        <v>35.25</v>
      </c>
      <c r="F3322" s="47">
        <v>34.450001</v>
      </c>
      <c r="G3322" s="47">
        <v>34.779998999999997</v>
      </c>
      <c r="H3322" s="73">
        <v>30.170576000000001</v>
      </c>
      <c r="I3322" s="73">
        <v>754600</v>
      </c>
    </row>
    <row r="3323" spans="1:9" x14ac:dyDescent="0.3">
      <c r="A3323" s="72" t="str">
        <f t="shared" si="111"/>
        <v>2005</v>
      </c>
      <c r="B3323" s="72" t="str">
        <f t="shared" si="112"/>
        <v>Nov</v>
      </c>
      <c r="C3323" s="74">
        <v>38677</v>
      </c>
      <c r="D3323" s="47">
        <v>34.799999</v>
      </c>
      <c r="E3323" s="47">
        <v>35.25</v>
      </c>
      <c r="F3323" s="47">
        <v>34.349997999999999</v>
      </c>
      <c r="G3323" s="47">
        <v>35.229999999999997</v>
      </c>
      <c r="H3323" s="73">
        <v>30.560943999999999</v>
      </c>
      <c r="I3323" s="73">
        <v>353700</v>
      </c>
    </row>
    <row r="3324" spans="1:9" x14ac:dyDescent="0.3">
      <c r="A3324" s="72" t="str">
        <f t="shared" si="111"/>
        <v>2005</v>
      </c>
      <c r="B3324" s="72" t="str">
        <f t="shared" si="112"/>
        <v>Nov</v>
      </c>
      <c r="C3324" s="74">
        <v>38678</v>
      </c>
      <c r="D3324" s="47">
        <v>35.189999</v>
      </c>
      <c r="E3324" s="47">
        <v>35.25</v>
      </c>
      <c r="F3324" s="47">
        <v>34.610000999999997</v>
      </c>
      <c r="G3324" s="47">
        <v>34.700001</v>
      </c>
      <c r="H3324" s="73">
        <v>30.101189000000002</v>
      </c>
      <c r="I3324" s="73">
        <v>720800</v>
      </c>
    </row>
    <row r="3325" spans="1:9" x14ac:dyDescent="0.3">
      <c r="A3325" s="72" t="str">
        <f t="shared" si="111"/>
        <v>2005</v>
      </c>
      <c r="B3325" s="72" t="str">
        <f t="shared" si="112"/>
        <v>Nov</v>
      </c>
      <c r="C3325" s="74">
        <v>38679</v>
      </c>
      <c r="D3325" s="47">
        <v>34.560001</v>
      </c>
      <c r="E3325" s="47">
        <v>35.770000000000003</v>
      </c>
      <c r="F3325" s="47">
        <v>34.459999000000003</v>
      </c>
      <c r="G3325" s="47">
        <v>35.659999999999997</v>
      </c>
      <c r="H3325" s="73">
        <v>30.933952000000001</v>
      </c>
      <c r="I3325" s="73">
        <v>632100</v>
      </c>
    </row>
    <row r="3326" spans="1:9" x14ac:dyDescent="0.3">
      <c r="A3326" s="72" t="str">
        <f t="shared" si="111"/>
        <v>2005</v>
      </c>
      <c r="B3326" s="72" t="str">
        <f t="shared" si="112"/>
        <v>Nov</v>
      </c>
      <c r="C3326" s="74">
        <v>38681</v>
      </c>
      <c r="D3326" s="47">
        <v>35.5</v>
      </c>
      <c r="E3326" s="47">
        <v>35.599997999999999</v>
      </c>
      <c r="F3326" s="47">
        <v>35.279998999999997</v>
      </c>
      <c r="G3326" s="47">
        <v>35.490001999999997</v>
      </c>
      <c r="H3326" s="73">
        <v>30.786486</v>
      </c>
      <c r="I3326" s="73">
        <v>115700</v>
      </c>
    </row>
    <row r="3327" spans="1:9" x14ac:dyDescent="0.3">
      <c r="A3327" s="72" t="str">
        <f t="shared" si="111"/>
        <v>2005</v>
      </c>
      <c r="B3327" s="72" t="str">
        <f t="shared" si="112"/>
        <v>Nov</v>
      </c>
      <c r="C3327" s="74">
        <v>38684</v>
      </c>
      <c r="D3327" s="47">
        <v>36.009998000000003</v>
      </c>
      <c r="E3327" s="47">
        <v>36.720001000000003</v>
      </c>
      <c r="F3327" s="47">
        <v>35.889999000000003</v>
      </c>
      <c r="G3327" s="47">
        <v>36.369999</v>
      </c>
      <c r="H3327" s="73">
        <v>31.549849999999999</v>
      </c>
      <c r="I3327" s="73">
        <v>1061900</v>
      </c>
    </row>
    <row r="3328" spans="1:9" x14ac:dyDescent="0.3">
      <c r="A3328" s="72" t="str">
        <f t="shared" si="111"/>
        <v>2005</v>
      </c>
      <c r="B3328" s="72" t="str">
        <f t="shared" si="112"/>
        <v>Nov</v>
      </c>
      <c r="C3328" s="74">
        <v>38685</v>
      </c>
      <c r="D3328" s="47">
        <v>36.490001999999997</v>
      </c>
      <c r="E3328" s="47">
        <v>36.650002000000001</v>
      </c>
      <c r="F3328" s="47">
        <v>36.209999000000003</v>
      </c>
      <c r="G3328" s="47">
        <v>36.400002000000001</v>
      </c>
      <c r="H3328" s="73">
        <v>31.575873999999999</v>
      </c>
      <c r="I3328" s="73">
        <v>528100</v>
      </c>
    </row>
    <row r="3329" spans="1:9" x14ac:dyDescent="0.3">
      <c r="A3329" s="72" t="str">
        <f t="shared" si="111"/>
        <v>2005</v>
      </c>
      <c r="B3329" s="72" t="str">
        <f t="shared" si="112"/>
        <v>Nov</v>
      </c>
      <c r="C3329" s="74">
        <v>38686</v>
      </c>
      <c r="D3329" s="47">
        <v>36.5</v>
      </c>
      <c r="E3329" s="47">
        <v>37.25</v>
      </c>
      <c r="F3329" s="47">
        <v>36.32</v>
      </c>
      <c r="G3329" s="47">
        <v>36.709999000000003</v>
      </c>
      <c r="H3329" s="73">
        <v>31.844797</v>
      </c>
      <c r="I3329" s="73">
        <v>1088400</v>
      </c>
    </row>
    <row r="3330" spans="1:9" x14ac:dyDescent="0.3">
      <c r="A3330" s="72" t="str">
        <f t="shared" si="111"/>
        <v>2005</v>
      </c>
      <c r="B3330" s="72" t="str">
        <f t="shared" si="112"/>
        <v>Dec</v>
      </c>
      <c r="C3330" s="74">
        <v>38687</v>
      </c>
      <c r="D3330" s="47">
        <v>36.740001999999997</v>
      </c>
      <c r="E3330" s="47">
        <v>37.919998</v>
      </c>
      <c r="F3330" s="47">
        <v>36.740001999999997</v>
      </c>
      <c r="G3330" s="47">
        <v>37.139999000000003</v>
      </c>
      <c r="H3330" s="73">
        <v>32.217804000000001</v>
      </c>
      <c r="I3330" s="73">
        <v>1116400</v>
      </c>
    </row>
    <row r="3331" spans="1:9" x14ac:dyDescent="0.3">
      <c r="A3331" s="72" t="str">
        <f t="shared" ref="A3331:A3394" si="113">TEXT(C3331,"YYYY")</f>
        <v>2005</v>
      </c>
      <c r="B3331" s="72" t="str">
        <f t="shared" ref="B3331:B3394" si="114">TEXT(C3331,"MMM")</f>
        <v>Dec</v>
      </c>
      <c r="C3331" s="74">
        <v>38688</v>
      </c>
      <c r="D3331" s="47">
        <v>37.18</v>
      </c>
      <c r="E3331" s="47">
        <v>37.200001</v>
      </c>
      <c r="F3331" s="47">
        <v>36.689999</v>
      </c>
      <c r="G3331" s="47">
        <v>37.049999</v>
      </c>
      <c r="H3331" s="73">
        <v>32.139732000000002</v>
      </c>
      <c r="I3331" s="73">
        <v>558500</v>
      </c>
    </row>
    <row r="3332" spans="1:9" x14ac:dyDescent="0.3">
      <c r="A3332" s="72" t="str">
        <f t="shared" si="113"/>
        <v>2005</v>
      </c>
      <c r="B3332" s="72" t="str">
        <f t="shared" si="114"/>
        <v>Dec</v>
      </c>
      <c r="C3332" s="74">
        <v>38691</v>
      </c>
      <c r="D3332" s="47">
        <v>37.099997999999999</v>
      </c>
      <c r="E3332" s="47">
        <v>37.18</v>
      </c>
      <c r="F3332" s="47">
        <v>36.799999</v>
      </c>
      <c r="G3332" s="47">
        <v>37</v>
      </c>
      <c r="H3332" s="73">
        <v>32.096344000000002</v>
      </c>
      <c r="I3332" s="73">
        <v>638600</v>
      </c>
    </row>
    <row r="3333" spans="1:9" x14ac:dyDescent="0.3">
      <c r="A3333" s="72" t="str">
        <f t="shared" si="113"/>
        <v>2005</v>
      </c>
      <c r="B3333" s="72" t="str">
        <f t="shared" si="114"/>
        <v>Dec</v>
      </c>
      <c r="C3333" s="74">
        <v>38692</v>
      </c>
      <c r="D3333" s="47">
        <v>37.090000000000003</v>
      </c>
      <c r="E3333" s="47">
        <v>37.639999000000003</v>
      </c>
      <c r="F3333" s="47">
        <v>37.060001</v>
      </c>
      <c r="G3333" s="47">
        <v>37.5</v>
      </c>
      <c r="H3333" s="73">
        <v>32.530101999999999</v>
      </c>
      <c r="I3333" s="73">
        <v>729400</v>
      </c>
    </row>
    <row r="3334" spans="1:9" x14ac:dyDescent="0.3">
      <c r="A3334" s="72" t="str">
        <f t="shared" si="113"/>
        <v>2005</v>
      </c>
      <c r="B3334" s="72" t="str">
        <f t="shared" si="114"/>
        <v>Dec</v>
      </c>
      <c r="C3334" s="74">
        <v>38693</v>
      </c>
      <c r="D3334" s="47">
        <v>37.439999</v>
      </c>
      <c r="E3334" s="47">
        <v>37.75</v>
      </c>
      <c r="F3334" s="47">
        <v>37.189999</v>
      </c>
      <c r="G3334" s="47">
        <v>37.400002000000001</v>
      </c>
      <c r="H3334" s="73">
        <v>32.443356000000001</v>
      </c>
      <c r="I3334" s="73">
        <v>504300</v>
      </c>
    </row>
    <row r="3335" spans="1:9" x14ac:dyDescent="0.3">
      <c r="A3335" s="72" t="str">
        <f t="shared" si="113"/>
        <v>2005</v>
      </c>
      <c r="B3335" s="72" t="str">
        <f t="shared" si="114"/>
        <v>Dec</v>
      </c>
      <c r="C3335" s="74">
        <v>38694</v>
      </c>
      <c r="D3335" s="47">
        <v>37.189999</v>
      </c>
      <c r="E3335" s="47">
        <v>37.419998</v>
      </c>
      <c r="F3335" s="47">
        <v>36.779998999999997</v>
      </c>
      <c r="G3335" s="47">
        <v>37.279998999999997</v>
      </c>
      <c r="H3335" s="73">
        <v>32.339255999999999</v>
      </c>
      <c r="I3335" s="73">
        <v>721800</v>
      </c>
    </row>
    <row r="3336" spans="1:9" x14ac:dyDescent="0.3">
      <c r="A3336" s="72" t="str">
        <f t="shared" si="113"/>
        <v>2005</v>
      </c>
      <c r="B3336" s="72" t="str">
        <f t="shared" si="114"/>
        <v>Dec</v>
      </c>
      <c r="C3336" s="74">
        <v>38695</v>
      </c>
      <c r="D3336" s="47">
        <v>37.43</v>
      </c>
      <c r="E3336" s="47">
        <v>37.470001000000003</v>
      </c>
      <c r="F3336" s="47">
        <v>37.009998000000003</v>
      </c>
      <c r="G3336" s="47">
        <v>37.43</v>
      </c>
      <c r="H3336" s="73">
        <v>32.469368000000003</v>
      </c>
      <c r="I3336" s="73">
        <v>494200</v>
      </c>
    </row>
    <row r="3337" spans="1:9" x14ac:dyDescent="0.3">
      <c r="A3337" s="72" t="str">
        <f t="shared" si="113"/>
        <v>2005</v>
      </c>
      <c r="B3337" s="72" t="str">
        <f t="shared" si="114"/>
        <v>Dec</v>
      </c>
      <c r="C3337" s="74">
        <v>38698</v>
      </c>
      <c r="D3337" s="47">
        <v>37.490001999999997</v>
      </c>
      <c r="E3337" s="47">
        <v>37.729999999999997</v>
      </c>
      <c r="F3337" s="47">
        <v>37.419998</v>
      </c>
      <c r="G3337" s="47">
        <v>37.720001000000003</v>
      </c>
      <c r="H3337" s="73">
        <v>32.720931999999998</v>
      </c>
      <c r="I3337" s="73">
        <v>460000</v>
      </c>
    </row>
    <row r="3338" spans="1:9" x14ac:dyDescent="0.3">
      <c r="A3338" s="72" t="str">
        <f t="shared" si="113"/>
        <v>2005</v>
      </c>
      <c r="B3338" s="72" t="str">
        <f t="shared" si="114"/>
        <v>Dec</v>
      </c>
      <c r="C3338" s="74">
        <v>38699</v>
      </c>
      <c r="D3338" s="47">
        <v>37.650002000000001</v>
      </c>
      <c r="E3338" s="47">
        <v>38.470001000000003</v>
      </c>
      <c r="F3338" s="47">
        <v>37.5</v>
      </c>
      <c r="G3338" s="47">
        <v>38.25</v>
      </c>
      <c r="H3338" s="73">
        <v>33.180695</v>
      </c>
      <c r="I3338" s="73">
        <v>551700</v>
      </c>
    </row>
    <row r="3339" spans="1:9" x14ac:dyDescent="0.3">
      <c r="A3339" s="72" t="str">
        <f t="shared" si="113"/>
        <v>2005</v>
      </c>
      <c r="B3339" s="72" t="str">
        <f t="shared" si="114"/>
        <v>Dec</v>
      </c>
      <c r="C3339" s="74">
        <v>38700</v>
      </c>
      <c r="D3339" s="47">
        <v>38.270000000000003</v>
      </c>
      <c r="E3339" s="47">
        <v>38.490001999999997</v>
      </c>
      <c r="F3339" s="47">
        <v>37.909999999999997</v>
      </c>
      <c r="G3339" s="47">
        <v>38.009998000000003</v>
      </c>
      <c r="H3339" s="73">
        <v>32.972507</v>
      </c>
      <c r="I3339" s="73">
        <v>907800</v>
      </c>
    </row>
    <row r="3340" spans="1:9" x14ac:dyDescent="0.3">
      <c r="A3340" s="72" t="str">
        <f t="shared" si="113"/>
        <v>2005</v>
      </c>
      <c r="B3340" s="72" t="str">
        <f t="shared" si="114"/>
        <v>Dec</v>
      </c>
      <c r="C3340" s="74">
        <v>38701</v>
      </c>
      <c r="D3340" s="47">
        <v>38.110000999999997</v>
      </c>
      <c r="E3340" s="47">
        <v>38.110000999999997</v>
      </c>
      <c r="F3340" s="47">
        <v>37.43</v>
      </c>
      <c r="G3340" s="47">
        <v>37.470001000000003</v>
      </c>
      <c r="H3340" s="73">
        <v>32.504069999999999</v>
      </c>
      <c r="I3340" s="73">
        <v>832400</v>
      </c>
    </row>
    <row r="3341" spans="1:9" x14ac:dyDescent="0.3">
      <c r="A3341" s="72" t="str">
        <f t="shared" si="113"/>
        <v>2005</v>
      </c>
      <c r="B3341" s="72" t="str">
        <f t="shared" si="114"/>
        <v>Dec</v>
      </c>
      <c r="C3341" s="74">
        <v>38702</v>
      </c>
      <c r="D3341" s="47">
        <v>37.57</v>
      </c>
      <c r="E3341" s="47">
        <v>38.32</v>
      </c>
      <c r="F3341" s="47">
        <v>37.57</v>
      </c>
      <c r="G3341" s="47">
        <v>38.299999</v>
      </c>
      <c r="H3341" s="73">
        <v>33.224063999999998</v>
      </c>
      <c r="I3341" s="73">
        <v>558600</v>
      </c>
    </row>
    <row r="3342" spans="1:9" x14ac:dyDescent="0.3">
      <c r="A3342" s="72" t="str">
        <f t="shared" si="113"/>
        <v>2005</v>
      </c>
      <c r="B3342" s="72" t="str">
        <f t="shared" si="114"/>
        <v>Dec</v>
      </c>
      <c r="C3342" s="74">
        <v>38705</v>
      </c>
      <c r="D3342" s="47">
        <v>38.270000000000003</v>
      </c>
      <c r="E3342" s="47">
        <v>38.340000000000003</v>
      </c>
      <c r="F3342" s="47">
        <v>37.75</v>
      </c>
      <c r="G3342" s="47">
        <v>37.840000000000003</v>
      </c>
      <c r="H3342" s="73">
        <v>32.825031000000003</v>
      </c>
      <c r="I3342" s="73">
        <v>364600</v>
      </c>
    </row>
    <row r="3343" spans="1:9" x14ac:dyDescent="0.3">
      <c r="A3343" s="72" t="str">
        <f t="shared" si="113"/>
        <v>2005</v>
      </c>
      <c r="B3343" s="72" t="str">
        <f t="shared" si="114"/>
        <v>Dec</v>
      </c>
      <c r="C3343" s="74">
        <v>38706</v>
      </c>
      <c r="D3343" s="47">
        <v>37.700001</v>
      </c>
      <c r="E3343" s="47">
        <v>38.07</v>
      </c>
      <c r="F3343" s="47">
        <v>37.25</v>
      </c>
      <c r="G3343" s="47">
        <v>37.349997999999999</v>
      </c>
      <c r="H3343" s="73">
        <v>32.399974999999998</v>
      </c>
      <c r="I3343" s="73">
        <v>518500</v>
      </c>
    </row>
    <row r="3344" spans="1:9" x14ac:dyDescent="0.3">
      <c r="A3344" s="72" t="str">
        <f t="shared" si="113"/>
        <v>2005</v>
      </c>
      <c r="B3344" s="72" t="str">
        <f t="shared" si="114"/>
        <v>Dec</v>
      </c>
      <c r="C3344" s="74">
        <v>38707</v>
      </c>
      <c r="D3344" s="47">
        <v>37.490001999999997</v>
      </c>
      <c r="E3344" s="47">
        <v>37.709999000000003</v>
      </c>
      <c r="F3344" s="47">
        <v>37.310001</v>
      </c>
      <c r="G3344" s="47">
        <v>37.610000999999997</v>
      </c>
      <c r="H3344" s="73">
        <v>32.625503999999999</v>
      </c>
      <c r="I3344" s="73">
        <v>432500</v>
      </c>
    </row>
    <row r="3345" spans="1:9" x14ac:dyDescent="0.3">
      <c r="A3345" s="72" t="str">
        <f t="shared" si="113"/>
        <v>2005</v>
      </c>
      <c r="B3345" s="72" t="str">
        <f t="shared" si="114"/>
        <v>Dec</v>
      </c>
      <c r="C3345" s="74">
        <v>38708</v>
      </c>
      <c r="D3345" s="47">
        <v>37.790000999999997</v>
      </c>
      <c r="E3345" s="47">
        <v>37.889999000000003</v>
      </c>
      <c r="F3345" s="47">
        <v>37.479999999999997</v>
      </c>
      <c r="G3345" s="47">
        <v>37.68</v>
      </c>
      <c r="H3345" s="73">
        <v>32.686245</v>
      </c>
      <c r="I3345" s="73">
        <v>222200</v>
      </c>
    </row>
    <row r="3346" spans="1:9" x14ac:dyDescent="0.3">
      <c r="A3346" s="72" t="str">
        <f t="shared" si="113"/>
        <v>2005</v>
      </c>
      <c r="B3346" s="72" t="str">
        <f t="shared" si="114"/>
        <v>Dec</v>
      </c>
      <c r="C3346" s="74">
        <v>38709</v>
      </c>
      <c r="D3346" s="47">
        <v>37.590000000000003</v>
      </c>
      <c r="E3346" s="47">
        <v>38.020000000000003</v>
      </c>
      <c r="F3346" s="47">
        <v>37.580002</v>
      </c>
      <c r="G3346" s="47">
        <v>37.950001</v>
      </c>
      <c r="H3346" s="73">
        <v>32.920451999999997</v>
      </c>
      <c r="I3346" s="73">
        <v>267100</v>
      </c>
    </row>
    <row r="3347" spans="1:9" x14ac:dyDescent="0.3">
      <c r="A3347" s="72" t="str">
        <f t="shared" si="113"/>
        <v>2005</v>
      </c>
      <c r="B3347" s="72" t="str">
        <f t="shared" si="114"/>
        <v>Dec</v>
      </c>
      <c r="C3347" s="74">
        <v>38713</v>
      </c>
      <c r="D3347" s="47">
        <v>38.080002</v>
      </c>
      <c r="E3347" s="47">
        <v>38.139999000000003</v>
      </c>
      <c r="F3347" s="47">
        <v>37.409999999999997</v>
      </c>
      <c r="G3347" s="47">
        <v>37.580002</v>
      </c>
      <c r="H3347" s="73">
        <v>32.599491</v>
      </c>
      <c r="I3347" s="73">
        <v>344200</v>
      </c>
    </row>
    <row r="3348" spans="1:9" x14ac:dyDescent="0.3">
      <c r="A3348" s="72" t="str">
        <f t="shared" si="113"/>
        <v>2005</v>
      </c>
      <c r="B3348" s="72" t="str">
        <f t="shared" si="114"/>
        <v>Dec</v>
      </c>
      <c r="C3348" s="74">
        <v>38714</v>
      </c>
      <c r="D3348" s="47">
        <v>37.659999999999997</v>
      </c>
      <c r="E3348" s="47">
        <v>38.090000000000003</v>
      </c>
      <c r="F3348" s="47">
        <v>37.540000999999997</v>
      </c>
      <c r="G3348" s="47">
        <v>37.869999</v>
      </c>
      <c r="H3348" s="73">
        <v>32.851058999999999</v>
      </c>
      <c r="I3348" s="73">
        <v>251300</v>
      </c>
    </row>
    <row r="3349" spans="1:9" x14ac:dyDescent="0.3">
      <c r="A3349" s="72" t="str">
        <f t="shared" si="113"/>
        <v>2005</v>
      </c>
      <c r="B3349" s="72" t="str">
        <f t="shared" si="114"/>
        <v>Dec</v>
      </c>
      <c r="C3349" s="74">
        <v>38715</v>
      </c>
      <c r="D3349" s="47">
        <v>37.799999</v>
      </c>
      <c r="E3349" s="47">
        <v>37.950001</v>
      </c>
      <c r="F3349" s="47">
        <v>37.659999999999997</v>
      </c>
      <c r="G3349" s="47">
        <v>37.799999</v>
      </c>
      <c r="H3349" s="73">
        <v>32.790325000000003</v>
      </c>
      <c r="I3349" s="73">
        <v>258400</v>
      </c>
    </row>
    <row r="3350" spans="1:9" x14ac:dyDescent="0.3">
      <c r="A3350" s="72" t="str">
        <f t="shared" si="113"/>
        <v>2005</v>
      </c>
      <c r="B3350" s="72" t="str">
        <f t="shared" si="114"/>
        <v>Dec</v>
      </c>
      <c r="C3350" s="74">
        <v>38716</v>
      </c>
      <c r="D3350" s="47">
        <v>37.799999</v>
      </c>
      <c r="E3350" s="47">
        <v>37.880001</v>
      </c>
      <c r="F3350" s="47">
        <v>37.060001</v>
      </c>
      <c r="G3350" s="47">
        <v>37.389999000000003</v>
      </c>
      <c r="H3350" s="73">
        <v>32.434662000000003</v>
      </c>
      <c r="I3350" s="73">
        <v>374400</v>
      </c>
    </row>
    <row r="3351" spans="1:9" x14ac:dyDescent="0.3">
      <c r="A3351" s="72" t="str">
        <f t="shared" si="113"/>
        <v>2006</v>
      </c>
      <c r="B3351" s="72" t="str">
        <f t="shared" si="114"/>
        <v>Jan</v>
      </c>
      <c r="C3351" s="74">
        <v>38720</v>
      </c>
      <c r="D3351" s="47">
        <v>37.549999</v>
      </c>
      <c r="E3351" s="47">
        <v>37.610000999999997</v>
      </c>
      <c r="F3351" s="47">
        <v>36.360000999999997</v>
      </c>
      <c r="G3351" s="47">
        <v>37.209999000000003</v>
      </c>
      <c r="H3351" s="73">
        <v>32.278511000000002</v>
      </c>
      <c r="I3351" s="73">
        <v>812600</v>
      </c>
    </row>
    <row r="3352" spans="1:9" x14ac:dyDescent="0.3">
      <c r="A3352" s="72" t="str">
        <f t="shared" si="113"/>
        <v>2006</v>
      </c>
      <c r="B3352" s="72" t="str">
        <f t="shared" si="114"/>
        <v>Jan</v>
      </c>
      <c r="C3352" s="74">
        <v>38721</v>
      </c>
      <c r="D3352" s="47">
        <v>37.130001</v>
      </c>
      <c r="E3352" s="47">
        <v>37.689999</v>
      </c>
      <c r="F3352" s="47">
        <v>36.380001</v>
      </c>
      <c r="G3352" s="47">
        <v>36.869999</v>
      </c>
      <c r="H3352" s="73">
        <v>31.98358</v>
      </c>
      <c r="I3352" s="73">
        <v>1178600</v>
      </c>
    </row>
    <row r="3353" spans="1:9" x14ac:dyDescent="0.3">
      <c r="A3353" s="72" t="str">
        <f t="shared" si="113"/>
        <v>2006</v>
      </c>
      <c r="B3353" s="72" t="str">
        <f t="shared" si="114"/>
        <v>Jan</v>
      </c>
      <c r="C3353" s="74">
        <v>38722</v>
      </c>
      <c r="D3353" s="47">
        <v>36.869999</v>
      </c>
      <c r="E3353" s="47">
        <v>37.029998999999997</v>
      </c>
      <c r="F3353" s="47">
        <v>36.439999</v>
      </c>
      <c r="G3353" s="47">
        <v>36.810001</v>
      </c>
      <c r="H3353" s="73">
        <v>31.931533999999999</v>
      </c>
      <c r="I3353" s="73">
        <v>519000</v>
      </c>
    </row>
    <row r="3354" spans="1:9" x14ac:dyDescent="0.3">
      <c r="A3354" s="72" t="str">
        <f t="shared" si="113"/>
        <v>2006</v>
      </c>
      <c r="B3354" s="72" t="str">
        <f t="shared" si="114"/>
        <v>Jan</v>
      </c>
      <c r="C3354" s="74">
        <v>38723</v>
      </c>
      <c r="D3354" s="47">
        <v>37</v>
      </c>
      <c r="E3354" s="47">
        <v>37.25</v>
      </c>
      <c r="F3354" s="47">
        <v>36.709999000000003</v>
      </c>
      <c r="G3354" s="47">
        <v>37.07</v>
      </c>
      <c r="H3354" s="73">
        <v>32.157085000000002</v>
      </c>
      <c r="I3354" s="73">
        <v>293100</v>
      </c>
    </row>
    <row r="3355" spans="1:9" x14ac:dyDescent="0.3">
      <c r="A3355" s="72" t="str">
        <f t="shared" si="113"/>
        <v>2006</v>
      </c>
      <c r="B3355" s="72" t="str">
        <f t="shared" si="114"/>
        <v>Jan</v>
      </c>
      <c r="C3355" s="74">
        <v>38726</v>
      </c>
      <c r="D3355" s="47">
        <v>36.799999</v>
      </c>
      <c r="E3355" s="47">
        <v>37.220001000000003</v>
      </c>
      <c r="F3355" s="47">
        <v>36.07</v>
      </c>
      <c r="G3355" s="47">
        <v>37.060001</v>
      </c>
      <c r="H3355" s="73">
        <v>32.148406999999999</v>
      </c>
      <c r="I3355" s="73">
        <v>989400</v>
      </c>
    </row>
    <row r="3356" spans="1:9" x14ac:dyDescent="0.3">
      <c r="A3356" s="72" t="str">
        <f t="shared" si="113"/>
        <v>2006</v>
      </c>
      <c r="B3356" s="72" t="str">
        <f t="shared" si="114"/>
        <v>Jan</v>
      </c>
      <c r="C3356" s="74">
        <v>38727</v>
      </c>
      <c r="D3356" s="47">
        <v>36.349997999999999</v>
      </c>
      <c r="E3356" s="47">
        <v>36.740001999999997</v>
      </c>
      <c r="F3356" s="47">
        <v>36.049999</v>
      </c>
      <c r="G3356" s="47">
        <v>36.57</v>
      </c>
      <c r="H3356" s="73">
        <v>31.723348999999999</v>
      </c>
      <c r="I3356" s="73">
        <v>702700</v>
      </c>
    </row>
    <row r="3357" spans="1:9" x14ac:dyDescent="0.3">
      <c r="A3357" s="72" t="str">
        <f t="shared" si="113"/>
        <v>2006</v>
      </c>
      <c r="B3357" s="72" t="str">
        <f t="shared" si="114"/>
        <v>Jan</v>
      </c>
      <c r="C3357" s="74">
        <v>38728</v>
      </c>
      <c r="D3357" s="47">
        <v>36.68</v>
      </c>
      <c r="E3357" s="47">
        <v>37.07</v>
      </c>
      <c r="F3357" s="47">
        <v>36.25</v>
      </c>
      <c r="G3357" s="47">
        <v>36.810001</v>
      </c>
      <c r="H3357" s="73">
        <v>31.931533999999999</v>
      </c>
      <c r="I3357" s="73">
        <v>821300</v>
      </c>
    </row>
    <row r="3358" spans="1:9" x14ac:dyDescent="0.3">
      <c r="A3358" s="72" t="str">
        <f t="shared" si="113"/>
        <v>2006</v>
      </c>
      <c r="B3358" s="72" t="str">
        <f t="shared" si="114"/>
        <v>Jan</v>
      </c>
      <c r="C3358" s="74">
        <v>38729</v>
      </c>
      <c r="D3358" s="47">
        <v>36.849997999999999</v>
      </c>
      <c r="E3358" s="47">
        <v>37.07</v>
      </c>
      <c r="F3358" s="47">
        <v>36.549999</v>
      </c>
      <c r="G3358" s="47">
        <v>36.599997999999999</v>
      </c>
      <c r="H3358" s="73">
        <v>31.749374</v>
      </c>
      <c r="I3358" s="73">
        <v>407600</v>
      </c>
    </row>
    <row r="3359" spans="1:9" x14ac:dyDescent="0.3">
      <c r="A3359" s="72" t="str">
        <f t="shared" si="113"/>
        <v>2006</v>
      </c>
      <c r="B3359" s="72" t="str">
        <f t="shared" si="114"/>
        <v>Jan</v>
      </c>
      <c r="C3359" s="74">
        <v>38730</v>
      </c>
      <c r="D3359" s="47">
        <v>36.5</v>
      </c>
      <c r="E3359" s="47">
        <v>36.869999</v>
      </c>
      <c r="F3359" s="47">
        <v>36.32</v>
      </c>
      <c r="G3359" s="47">
        <v>36.419998</v>
      </c>
      <c r="H3359" s="73">
        <v>31.593218</v>
      </c>
      <c r="I3359" s="73">
        <v>466000</v>
      </c>
    </row>
    <row r="3360" spans="1:9" x14ac:dyDescent="0.3">
      <c r="A3360" s="72" t="str">
        <f t="shared" si="113"/>
        <v>2006</v>
      </c>
      <c r="B3360" s="72" t="str">
        <f t="shared" si="114"/>
        <v>Jan</v>
      </c>
      <c r="C3360" s="74">
        <v>38734</v>
      </c>
      <c r="D3360" s="47">
        <v>36.400002000000001</v>
      </c>
      <c r="E3360" s="47">
        <v>36.580002</v>
      </c>
      <c r="F3360" s="47">
        <v>35.75</v>
      </c>
      <c r="G3360" s="47">
        <v>36.479999999999997</v>
      </c>
      <c r="H3360" s="73">
        <v>31.645267</v>
      </c>
      <c r="I3360" s="73">
        <v>919900</v>
      </c>
    </row>
    <row r="3361" spans="1:9" x14ac:dyDescent="0.3">
      <c r="A3361" s="72" t="str">
        <f t="shared" si="113"/>
        <v>2006</v>
      </c>
      <c r="B3361" s="72" t="str">
        <f t="shared" si="114"/>
        <v>Jan</v>
      </c>
      <c r="C3361" s="74">
        <v>38735</v>
      </c>
      <c r="D3361" s="47">
        <v>36.200001</v>
      </c>
      <c r="E3361" s="47">
        <v>36.560001</v>
      </c>
      <c r="F3361" s="47">
        <v>36.07</v>
      </c>
      <c r="G3361" s="47">
        <v>36.159999999999997</v>
      </c>
      <c r="H3361" s="73">
        <v>31.367685000000002</v>
      </c>
      <c r="I3361" s="73">
        <v>591300</v>
      </c>
    </row>
    <row r="3362" spans="1:9" x14ac:dyDescent="0.3">
      <c r="A3362" s="72" t="str">
        <f t="shared" si="113"/>
        <v>2006</v>
      </c>
      <c r="B3362" s="72" t="str">
        <f t="shared" si="114"/>
        <v>Jan</v>
      </c>
      <c r="C3362" s="74">
        <v>38736</v>
      </c>
      <c r="D3362" s="47">
        <v>36.340000000000003</v>
      </c>
      <c r="E3362" s="47">
        <v>36.400002000000001</v>
      </c>
      <c r="F3362" s="47">
        <v>35.939999</v>
      </c>
      <c r="G3362" s="47">
        <v>36.200001</v>
      </c>
      <c r="H3362" s="73">
        <v>31.402381999999999</v>
      </c>
      <c r="I3362" s="73">
        <v>437400</v>
      </c>
    </row>
    <row r="3363" spans="1:9" x14ac:dyDescent="0.3">
      <c r="A3363" s="72" t="str">
        <f t="shared" si="113"/>
        <v>2006</v>
      </c>
      <c r="B3363" s="72" t="str">
        <f t="shared" si="114"/>
        <v>Jan</v>
      </c>
      <c r="C3363" s="74">
        <v>38737</v>
      </c>
      <c r="D3363" s="47">
        <v>36.25</v>
      </c>
      <c r="E3363" s="47">
        <v>36.25</v>
      </c>
      <c r="F3363" s="47">
        <v>35.659999999999997</v>
      </c>
      <c r="G3363" s="47">
        <v>35.840000000000003</v>
      </c>
      <c r="H3363" s="73">
        <v>31.090084000000001</v>
      </c>
      <c r="I3363" s="73">
        <v>641300</v>
      </c>
    </row>
    <row r="3364" spans="1:9" x14ac:dyDescent="0.3">
      <c r="A3364" s="72" t="str">
        <f t="shared" si="113"/>
        <v>2006</v>
      </c>
      <c r="B3364" s="72" t="str">
        <f t="shared" si="114"/>
        <v>Jan</v>
      </c>
      <c r="C3364" s="74">
        <v>38740</v>
      </c>
      <c r="D3364" s="47">
        <v>35.860000999999997</v>
      </c>
      <c r="E3364" s="47">
        <v>35.979999999999997</v>
      </c>
      <c r="F3364" s="47">
        <v>35.459999000000003</v>
      </c>
      <c r="G3364" s="47">
        <v>35.470001000000003</v>
      </c>
      <c r="H3364" s="73">
        <v>30.769136</v>
      </c>
      <c r="I3364" s="73">
        <v>538400</v>
      </c>
    </row>
    <row r="3365" spans="1:9" x14ac:dyDescent="0.3">
      <c r="A3365" s="72" t="str">
        <f t="shared" si="113"/>
        <v>2006</v>
      </c>
      <c r="B3365" s="72" t="str">
        <f t="shared" si="114"/>
        <v>Jan</v>
      </c>
      <c r="C3365" s="74">
        <v>38741</v>
      </c>
      <c r="D3365" s="47">
        <v>35.720001000000003</v>
      </c>
      <c r="E3365" s="47">
        <v>35.840000000000003</v>
      </c>
      <c r="F3365" s="47">
        <v>35.470001000000003</v>
      </c>
      <c r="G3365" s="47">
        <v>35.759998000000003</v>
      </c>
      <c r="H3365" s="73">
        <v>31.020695</v>
      </c>
      <c r="I3365" s="73">
        <v>658000</v>
      </c>
    </row>
    <row r="3366" spans="1:9" x14ac:dyDescent="0.3">
      <c r="A3366" s="72" t="str">
        <f t="shared" si="113"/>
        <v>2006</v>
      </c>
      <c r="B3366" s="72" t="str">
        <f t="shared" si="114"/>
        <v>Jan</v>
      </c>
      <c r="C3366" s="74">
        <v>38742</v>
      </c>
      <c r="D3366" s="47">
        <v>36.270000000000003</v>
      </c>
      <c r="E3366" s="47">
        <v>37.900002000000001</v>
      </c>
      <c r="F3366" s="47">
        <v>36.270000000000003</v>
      </c>
      <c r="G3366" s="47">
        <v>36.470001000000003</v>
      </c>
      <c r="H3366" s="73">
        <v>31.636600000000001</v>
      </c>
      <c r="I3366" s="73">
        <v>1125800</v>
      </c>
    </row>
    <row r="3367" spans="1:9" x14ac:dyDescent="0.3">
      <c r="A3367" s="72" t="str">
        <f t="shared" si="113"/>
        <v>2006</v>
      </c>
      <c r="B3367" s="72" t="str">
        <f t="shared" si="114"/>
        <v>Jan</v>
      </c>
      <c r="C3367" s="74">
        <v>38743</v>
      </c>
      <c r="D3367" s="47">
        <v>36.729999999999997</v>
      </c>
      <c r="E3367" s="47">
        <v>37.18</v>
      </c>
      <c r="F3367" s="47">
        <v>36.669998</v>
      </c>
      <c r="G3367" s="47">
        <v>36.900002000000001</v>
      </c>
      <c r="H3367" s="73">
        <v>32.009616999999999</v>
      </c>
      <c r="I3367" s="73">
        <v>523200</v>
      </c>
    </row>
    <row r="3368" spans="1:9" x14ac:dyDescent="0.3">
      <c r="A3368" s="72" t="str">
        <f t="shared" si="113"/>
        <v>2006</v>
      </c>
      <c r="B3368" s="72" t="str">
        <f t="shared" si="114"/>
        <v>Jan</v>
      </c>
      <c r="C3368" s="74">
        <v>38744</v>
      </c>
      <c r="D3368" s="47">
        <v>36.93</v>
      </c>
      <c r="E3368" s="47">
        <v>37.060001</v>
      </c>
      <c r="F3368" s="47">
        <v>36.650002000000001</v>
      </c>
      <c r="G3368" s="47">
        <v>36.830002</v>
      </c>
      <c r="H3368" s="73">
        <v>31.948893000000002</v>
      </c>
      <c r="I3368" s="73">
        <v>442000</v>
      </c>
    </row>
    <row r="3369" spans="1:9" x14ac:dyDescent="0.3">
      <c r="A3369" s="72" t="str">
        <f t="shared" si="113"/>
        <v>2006</v>
      </c>
      <c r="B3369" s="72" t="str">
        <f t="shared" si="114"/>
        <v>Jan</v>
      </c>
      <c r="C3369" s="74">
        <v>38747</v>
      </c>
      <c r="D3369" s="47">
        <v>36.790000999999997</v>
      </c>
      <c r="E3369" s="47">
        <v>36.909999999999997</v>
      </c>
      <c r="F3369" s="47">
        <v>36.450001</v>
      </c>
      <c r="G3369" s="47">
        <v>36.540000999999997</v>
      </c>
      <c r="H3369" s="73">
        <v>31.697327000000001</v>
      </c>
      <c r="I3369" s="73">
        <v>337900</v>
      </c>
    </row>
    <row r="3370" spans="1:9" x14ac:dyDescent="0.3">
      <c r="A3370" s="72" t="str">
        <f t="shared" si="113"/>
        <v>2006</v>
      </c>
      <c r="B3370" s="72" t="str">
        <f t="shared" si="114"/>
        <v>Jan</v>
      </c>
      <c r="C3370" s="74">
        <v>38748</v>
      </c>
      <c r="D3370" s="47">
        <v>36.479999999999997</v>
      </c>
      <c r="E3370" s="47">
        <v>36.939999</v>
      </c>
      <c r="F3370" s="47">
        <v>36.389999000000003</v>
      </c>
      <c r="G3370" s="47">
        <v>36.849997999999999</v>
      </c>
      <c r="H3370" s="73">
        <v>31.966248</v>
      </c>
      <c r="I3370" s="73">
        <v>396500</v>
      </c>
    </row>
    <row r="3371" spans="1:9" x14ac:dyDescent="0.3">
      <c r="A3371" s="72" t="str">
        <f t="shared" si="113"/>
        <v>2006</v>
      </c>
      <c r="B3371" s="72" t="str">
        <f t="shared" si="114"/>
        <v>Feb</v>
      </c>
      <c r="C3371" s="74">
        <v>38749</v>
      </c>
      <c r="D3371" s="47">
        <v>36.799999</v>
      </c>
      <c r="E3371" s="47">
        <v>37.939999</v>
      </c>
      <c r="F3371" s="47">
        <v>36.68</v>
      </c>
      <c r="G3371" s="47">
        <v>37.869999</v>
      </c>
      <c r="H3371" s="73">
        <v>32.851058999999999</v>
      </c>
      <c r="I3371" s="73">
        <v>1044900</v>
      </c>
    </row>
    <row r="3372" spans="1:9" x14ac:dyDescent="0.3">
      <c r="A3372" s="72" t="str">
        <f t="shared" si="113"/>
        <v>2006</v>
      </c>
      <c r="B3372" s="72" t="str">
        <f t="shared" si="114"/>
        <v>Feb</v>
      </c>
      <c r="C3372" s="74">
        <v>38750</v>
      </c>
      <c r="D3372" s="47">
        <v>38.200001</v>
      </c>
      <c r="E3372" s="47">
        <v>39.279998999999997</v>
      </c>
      <c r="F3372" s="47">
        <v>37.830002</v>
      </c>
      <c r="G3372" s="47">
        <v>38.479999999999997</v>
      </c>
      <c r="H3372" s="73">
        <v>33.380206999999999</v>
      </c>
      <c r="I3372" s="73">
        <v>1070100</v>
      </c>
    </row>
    <row r="3373" spans="1:9" x14ac:dyDescent="0.3">
      <c r="A3373" s="72" t="str">
        <f t="shared" si="113"/>
        <v>2006</v>
      </c>
      <c r="B3373" s="72" t="str">
        <f t="shared" si="114"/>
        <v>Feb</v>
      </c>
      <c r="C3373" s="74">
        <v>38751</v>
      </c>
      <c r="D3373" s="47">
        <v>38.459999000000003</v>
      </c>
      <c r="E3373" s="47">
        <v>38.68</v>
      </c>
      <c r="F3373" s="47">
        <v>38.090000000000003</v>
      </c>
      <c r="G3373" s="47">
        <v>38.290000999999997</v>
      </c>
      <c r="H3373" s="73">
        <v>33.215397000000003</v>
      </c>
      <c r="I3373" s="73">
        <v>424900</v>
      </c>
    </row>
    <row r="3374" spans="1:9" x14ac:dyDescent="0.3">
      <c r="A3374" s="72" t="str">
        <f t="shared" si="113"/>
        <v>2006</v>
      </c>
      <c r="B3374" s="72" t="str">
        <f t="shared" si="114"/>
        <v>Feb</v>
      </c>
      <c r="C3374" s="74">
        <v>38754</v>
      </c>
      <c r="D3374" s="47">
        <v>38.330002</v>
      </c>
      <c r="E3374" s="47">
        <v>38.419998</v>
      </c>
      <c r="F3374" s="47">
        <v>37.82</v>
      </c>
      <c r="G3374" s="47">
        <v>38.240001999999997</v>
      </c>
      <c r="H3374" s="73">
        <v>33.172015999999999</v>
      </c>
      <c r="I3374" s="73">
        <v>342200</v>
      </c>
    </row>
    <row r="3375" spans="1:9" x14ac:dyDescent="0.3">
      <c r="A3375" s="72" t="str">
        <f t="shared" si="113"/>
        <v>2006</v>
      </c>
      <c r="B3375" s="72" t="str">
        <f t="shared" si="114"/>
        <v>Feb</v>
      </c>
      <c r="C3375" s="74">
        <v>38755</v>
      </c>
      <c r="D3375" s="47">
        <v>38.090000000000003</v>
      </c>
      <c r="E3375" s="47">
        <v>38.409999999999997</v>
      </c>
      <c r="F3375" s="47">
        <v>37.110000999999997</v>
      </c>
      <c r="G3375" s="47">
        <v>37.299999</v>
      </c>
      <c r="H3375" s="73">
        <v>32.356608999999999</v>
      </c>
      <c r="I3375" s="73">
        <v>958300</v>
      </c>
    </row>
    <row r="3376" spans="1:9" x14ac:dyDescent="0.3">
      <c r="A3376" s="72" t="str">
        <f t="shared" si="113"/>
        <v>2006</v>
      </c>
      <c r="B3376" s="72" t="str">
        <f t="shared" si="114"/>
        <v>Feb</v>
      </c>
      <c r="C3376" s="74">
        <v>38756</v>
      </c>
      <c r="D3376" s="47">
        <v>36.450001</v>
      </c>
      <c r="E3376" s="47">
        <v>36.57</v>
      </c>
      <c r="F3376" s="47">
        <v>35.090000000000003</v>
      </c>
      <c r="G3376" s="47">
        <v>36.419998</v>
      </c>
      <c r="H3376" s="73">
        <v>31.593218</v>
      </c>
      <c r="I3376" s="73">
        <v>2838400</v>
      </c>
    </row>
    <row r="3377" spans="1:9" x14ac:dyDescent="0.3">
      <c r="A3377" s="72" t="str">
        <f t="shared" si="113"/>
        <v>2006</v>
      </c>
      <c r="B3377" s="72" t="str">
        <f t="shared" si="114"/>
        <v>Feb</v>
      </c>
      <c r="C3377" s="74">
        <v>38757</v>
      </c>
      <c r="D3377" s="47">
        <v>36.25</v>
      </c>
      <c r="E3377" s="47">
        <v>37.020000000000003</v>
      </c>
      <c r="F3377" s="47">
        <v>36.119999</v>
      </c>
      <c r="G3377" s="47">
        <v>36.659999999999997</v>
      </c>
      <c r="H3377" s="73">
        <v>31.80142</v>
      </c>
      <c r="I3377" s="73">
        <v>947800</v>
      </c>
    </row>
    <row r="3378" spans="1:9" x14ac:dyDescent="0.3">
      <c r="A3378" s="72" t="str">
        <f t="shared" si="113"/>
        <v>2006</v>
      </c>
      <c r="B3378" s="72" t="str">
        <f t="shared" si="114"/>
        <v>Feb</v>
      </c>
      <c r="C3378" s="74">
        <v>38758</v>
      </c>
      <c r="D3378" s="47">
        <v>36.509998000000003</v>
      </c>
      <c r="E3378" s="47">
        <v>36.639999000000003</v>
      </c>
      <c r="F3378" s="47">
        <v>36.099997999999999</v>
      </c>
      <c r="G3378" s="47">
        <v>36.389999000000003</v>
      </c>
      <c r="H3378" s="73">
        <v>31.5672</v>
      </c>
      <c r="I3378" s="73">
        <v>660300</v>
      </c>
    </row>
    <row r="3379" spans="1:9" x14ac:dyDescent="0.3">
      <c r="A3379" s="72" t="str">
        <f t="shared" si="113"/>
        <v>2006</v>
      </c>
      <c r="B3379" s="72" t="str">
        <f t="shared" si="114"/>
        <v>Feb</v>
      </c>
      <c r="C3379" s="74">
        <v>38761</v>
      </c>
      <c r="D3379" s="47">
        <v>36.209999000000003</v>
      </c>
      <c r="E3379" s="47">
        <v>36.560001</v>
      </c>
      <c r="F3379" s="47">
        <v>35.959999000000003</v>
      </c>
      <c r="G3379" s="47">
        <v>36.189999</v>
      </c>
      <c r="H3379" s="73">
        <v>31.393706999999999</v>
      </c>
      <c r="I3379" s="73">
        <v>532400</v>
      </c>
    </row>
    <row r="3380" spans="1:9" x14ac:dyDescent="0.3">
      <c r="A3380" s="72" t="str">
        <f t="shared" si="113"/>
        <v>2006</v>
      </c>
      <c r="B3380" s="72" t="str">
        <f t="shared" si="114"/>
        <v>Feb</v>
      </c>
      <c r="C3380" s="74">
        <v>38762</v>
      </c>
      <c r="D3380" s="47">
        <v>36.189999</v>
      </c>
      <c r="E3380" s="47">
        <v>36.599997999999999</v>
      </c>
      <c r="F3380" s="47">
        <v>36.009998000000003</v>
      </c>
      <c r="G3380" s="47">
        <v>36.459999000000003</v>
      </c>
      <c r="H3380" s="73">
        <v>31.627915999999999</v>
      </c>
      <c r="I3380" s="73">
        <v>538000</v>
      </c>
    </row>
    <row r="3381" spans="1:9" x14ac:dyDescent="0.3">
      <c r="A3381" s="72" t="str">
        <f t="shared" si="113"/>
        <v>2006</v>
      </c>
      <c r="B3381" s="72" t="str">
        <f t="shared" si="114"/>
        <v>Feb</v>
      </c>
      <c r="C3381" s="74">
        <v>38763</v>
      </c>
      <c r="D3381" s="47">
        <v>36.299999</v>
      </c>
      <c r="E3381" s="47">
        <v>36.5</v>
      </c>
      <c r="F3381" s="47">
        <v>35.759998000000003</v>
      </c>
      <c r="G3381" s="47">
        <v>36.090000000000003</v>
      </c>
      <c r="H3381" s="73">
        <v>31.306963</v>
      </c>
      <c r="I3381" s="73">
        <v>889400</v>
      </c>
    </row>
    <row r="3382" spans="1:9" x14ac:dyDescent="0.3">
      <c r="A3382" s="72" t="str">
        <f t="shared" si="113"/>
        <v>2006</v>
      </c>
      <c r="B3382" s="72" t="str">
        <f t="shared" si="114"/>
        <v>Feb</v>
      </c>
      <c r="C3382" s="74">
        <v>38764</v>
      </c>
      <c r="D3382" s="47">
        <v>36.119999</v>
      </c>
      <c r="E3382" s="47">
        <v>36.150002000000001</v>
      </c>
      <c r="F3382" s="47">
        <v>35.720001000000003</v>
      </c>
      <c r="G3382" s="47">
        <v>36.090000000000003</v>
      </c>
      <c r="H3382" s="73">
        <v>31.306963</v>
      </c>
      <c r="I3382" s="73">
        <v>634800</v>
      </c>
    </row>
    <row r="3383" spans="1:9" x14ac:dyDescent="0.3">
      <c r="A3383" s="72" t="str">
        <f t="shared" si="113"/>
        <v>2006</v>
      </c>
      <c r="B3383" s="72" t="str">
        <f t="shared" si="114"/>
        <v>Feb</v>
      </c>
      <c r="C3383" s="74">
        <v>38765</v>
      </c>
      <c r="D3383" s="47">
        <v>36</v>
      </c>
      <c r="E3383" s="47">
        <v>36.009998000000003</v>
      </c>
      <c r="F3383" s="47">
        <v>35.75</v>
      </c>
      <c r="G3383" s="47">
        <v>35.939999</v>
      </c>
      <c r="H3383" s="73">
        <v>31.176846000000001</v>
      </c>
      <c r="I3383" s="73">
        <v>508600</v>
      </c>
    </row>
    <row r="3384" spans="1:9" x14ac:dyDescent="0.3">
      <c r="A3384" s="72" t="str">
        <f t="shared" si="113"/>
        <v>2006</v>
      </c>
      <c r="B3384" s="72" t="str">
        <f t="shared" si="114"/>
        <v>Feb</v>
      </c>
      <c r="C3384" s="74">
        <v>38769</v>
      </c>
      <c r="D3384" s="47">
        <v>35.799999</v>
      </c>
      <c r="E3384" s="47">
        <v>35.979999999999997</v>
      </c>
      <c r="F3384" s="47">
        <v>35.470001000000003</v>
      </c>
      <c r="G3384" s="47">
        <v>35.560001</v>
      </c>
      <c r="H3384" s="73">
        <v>30.847197000000001</v>
      </c>
      <c r="I3384" s="73">
        <v>402600</v>
      </c>
    </row>
    <row r="3385" spans="1:9" x14ac:dyDescent="0.3">
      <c r="A3385" s="72" t="str">
        <f t="shared" si="113"/>
        <v>2006</v>
      </c>
      <c r="B3385" s="72" t="str">
        <f t="shared" si="114"/>
        <v>Feb</v>
      </c>
      <c r="C3385" s="74">
        <v>38770</v>
      </c>
      <c r="D3385" s="47">
        <v>35.5</v>
      </c>
      <c r="E3385" s="47">
        <v>36.189999</v>
      </c>
      <c r="F3385" s="47">
        <v>35.490001999999997</v>
      </c>
      <c r="G3385" s="47">
        <v>35.860000999999997</v>
      </c>
      <c r="H3385" s="73">
        <v>31.107441000000001</v>
      </c>
      <c r="I3385" s="73">
        <v>256400</v>
      </c>
    </row>
    <row r="3386" spans="1:9" x14ac:dyDescent="0.3">
      <c r="A3386" s="72" t="str">
        <f t="shared" si="113"/>
        <v>2006</v>
      </c>
      <c r="B3386" s="72" t="str">
        <f t="shared" si="114"/>
        <v>Feb</v>
      </c>
      <c r="C3386" s="74">
        <v>38771</v>
      </c>
      <c r="D3386" s="47">
        <v>36.459999000000003</v>
      </c>
      <c r="E3386" s="47">
        <v>36.459999000000003</v>
      </c>
      <c r="F3386" s="47">
        <v>36.080002</v>
      </c>
      <c r="G3386" s="47">
        <v>36.150002000000001</v>
      </c>
      <c r="H3386" s="73">
        <v>31.359009</v>
      </c>
      <c r="I3386" s="73">
        <v>823100</v>
      </c>
    </row>
    <row r="3387" spans="1:9" x14ac:dyDescent="0.3">
      <c r="A3387" s="72" t="str">
        <f t="shared" si="113"/>
        <v>2006</v>
      </c>
      <c r="B3387" s="72" t="str">
        <f t="shared" si="114"/>
        <v>Feb</v>
      </c>
      <c r="C3387" s="74">
        <v>38772</v>
      </c>
      <c r="D3387" s="47">
        <v>36.290000999999997</v>
      </c>
      <c r="E3387" s="47">
        <v>36.299999</v>
      </c>
      <c r="F3387" s="47">
        <v>35.959999000000003</v>
      </c>
      <c r="G3387" s="47">
        <v>36.090000000000003</v>
      </c>
      <c r="H3387" s="73">
        <v>31.306963</v>
      </c>
      <c r="I3387" s="73">
        <v>537000</v>
      </c>
    </row>
    <row r="3388" spans="1:9" x14ac:dyDescent="0.3">
      <c r="A3388" s="72" t="str">
        <f t="shared" si="113"/>
        <v>2006</v>
      </c>
      <c r="B3388" s="72" t="str">
        <f t="shared" si="114"/>
        <v>Feb</v>
      </c>
      <c r="C3388" s="74">
        <v>38775</v>
      </c>
      <c r="D3388" s="47">
        <v>36.18</v>
      </c>
      <c r="E3388" s="47">
        <v>36.349997999999999</v>
      </c>
      <c r="F3388" s="47">
        <v>36.099997999999999</v>
      </c>
      <c r="G3388" s="47">
        <v>36.25</v>
      </c>
      <c r="H3388" s="73">
        <v>31.445753</v>
      </c>
      <c r="I3388" s="73">
        <v>396300</v>
      </c>
    </row>
    <row r="3389" spans="1:9" x14ac:dyDescent="0.3">
      <c r="A3389" s="72" t="str">
        <f t="shared" si="113"/>
        <v>2006</v>
      </c>
      <c r="B3389" s="72" t="str">
        <f t="shared" si="114"/>
        <v>Feb</v>
      </c>
      <c r="C3389" s="74">
        <v>38776</v>
      </c>
      <c r="D3389" s="47">
        <v>36.279998999999997</v>
      </c>
      <c r="E3389" s="47">
        <v>36.360000999999997</v>
      </c>
      <c r="F3389" s="47">
        <v>36.040000999999997</v>
      </c>
      <c r="G3389" s="47">
        <v>36.159999999999997</v>
      </c>
      <c r="H3389" s="73">
        <v>31.367685000000002</v>
      </c>
      <c r="I3389" s="73">
        <v>895400</v>
      </c>
    </row>
    <row r="3390" spans="1:9" x14ac:dyDescent="0.3">
      <c r="A3390" s="72" t="str">
        <f t="shared" si="113"/>
        <v>2006</v>
      </c>
      <c r="B3390" s="72" t="str">
        <f t="shared" si="114"/>
        <v>Mar</v>
      </c>
      <c r="C3390" s="74">
        <v>38777</v>
      </c>
      <c r="D3390" s="47">
        <v>36.299999</v>
      </c>
      <c r="E3390" s="47">
        <v>36.459999000000003</v>
      </c>
      <c r="F3390" s="47">
        <v>36.029998999999997</v>
      </c>
      <c r="G3390" s="47">
        <v>36.279998999999997</v>
      </c>
      <c r="H3390" s="73">
        <v>31.471788</v>
      </c>
      <c r="I3390" s="73">
        <v>526600</v>
      </c>
    </row>
    <row r="3391" spans="1:9" x14ac:dyDescent="0.3">
      <c r="A3391" s="72" t="str">
        <f t="shared" si="113"/>
        <v>2006</v>
      </c>
      <c r="B3391" s="72" t="str">
        <f t="shared" si="114"/>
        <v>Mar</v>
      </c>
      <c r="C3391" s="74">
        <v>38778</v>
      </c>
      <c r="D3391" s="47">
        <v>36.25</v>
      </c>
      <c r="E3391" s="47">
        <v>36.25</v>
      </c>
      <c r="F3391" s="47">
        <v>35.779998999999997</v>
      </c>
      <c r="G3391" s="47">
        <v>36.200001</v>
      </c>
      <c r="H3391" s="73">
        <v>31.402381999999999</v>
      </c>
      <c r="I3391" s="73">
        <v>369200</v>
      </c>
    </row>
    <row r="3392" spans="1:9" x14ac:dyDescent="0.3">
      <c r="A3392" s="72" t="str">
        <f t="shared" si="113"/>
        <v>2006</v>
      </c>
      <c r="B3392" s="72" t="str">
        <f t="shared" si="114"/>
        <v>Mar</v>
      </c>
      <c r="C3392" s="74">
        <v>38779</v>
      </c>
      <c r="D3392" s="47">
        <v>36</v>
      </c>
      <c r="E3392" s="47">
        <v>36.25</v>
      </c>
      <c r="F3392" s="47">
        <v>35.560001</v>
      </c>
      <c r="G3392" s="47">
        <v>35.880001</v>
      </c>
      <c r="H3392" s="73">
        <v>31.124794000000001</v>
      </c>
      <c r="I3392" s="73">
        <v>455800</v>
      </c>
    </row>
    <row r="3393" spans="1:9" x14ac:dyDescent="0.3">
      <c r="A3393" s="72" t="str">
        <f t="shared" si="113"/>
        <v>2006</v>
      </c>
      <c r="B3393" s="72" t="str">
        <f t="shared" si="114"/>
        <v>Mar</v>
      </c>
      <c r="C3393" s="74">
        <v>38782</v>
      </c>
      <c r="D3393" s="47">
        <v>36</v>
      </c>
      <c r="E3393" s="47">
        <v>36.259998000000003</v>
      </c>
      <c r="F3393" s="47">
        <v>35.599997999999999</v>
      </c>
      <c r="G3393" s="47">
        <v>36.229999999999997</v>
      </c>
      <c r="H3393" s="73">
        <v>31.42841</v>
      </c>
      <c r="I3393" s="73">
        <v>542000</v>
      </c>
    </row>
    <row r="3394" spans="1:9" x14ac:dyDescent="0.3">
      <c r="A3394" s="72" t="str">
        <f t="shared" si="113"/>
        <v>2006</v>
      </c>
      <c r="B3394" s="72" t="str">
        <f t="shared" si="114"/>
        <v>Mar</v>
      </c>
      <c r="C3394" s="74">
        <v>38783</v>
      </c>
      <c r="D3394" s="47">
        <v>36.029998999999997</v>
      </c>
      <c r="E3394" s="47">
        <v>36.080002</v>
      </c>
      <c r="F3394" s="47">
        <v>35.25</v>
      </c>
      <c r="G3394" s="47">
        <v>35.380001</v>
      </c>
      <c r="H3394" s="73">
        <v>30.691053</v>
      </c>
      <c r="I3394" s="73">
        <v>677500</v>
      </c>
    </row>
    <row r="3395" spans="1:9" x14ac:dyDescent="0.3">
      <c r="A3395" s="72" t="str">
        <f t="shared" ref="A3395:A3458" si="115">TEXT(C3395,"YYYY")</f>
        <v>2006</v>
      </c>
      <c r="B3395" s="72" t="str">
        <f t="shared" ref="B3395:B3458" si="116">TEXT(C3395,"MMM")</f>
        <v>Mar</v>
      </c>
      <c r="C3395" s="74">
        <v>38784</v>
      </c>
      <c r="D3395" s="47">
        <v>35.25</v>
      </c>
      <c r="E3395" s="47">
        <v>35.970001000000003</v>
      </c>
      <c r="F3395" s="47">
        <v>35.189999</v>
      </c>
      <c r="G3395" s="47">
        <v>35.770000000000003</v>
      </c>
      <c r="H3395" s="73">
        <v>31.029366</v>
      </c>
      <c r="I3395" s="73">
        <v>354000</v>
      </c>
    </row>
    <row r="3396" spans="1:9" x14ac:dyDescent="0.3">
      <c r="A3396" s="72" t="str">
        <f t="shared" si="115"/>
        <v>2006</v>
      </c>
      <c r="B3396" s="72" t="str">
        <f t="shared" si="116"/>
        <v>Mar</v>
      </c>
      <c r="C3396" s="74">
        <v>38785</v>
      </c>
      <c r="D3396" s="47">
        <v>35.849997999999999</v>
      </c>
      <c r="E3396" s="47">
        <v>36.119999</v>
      </c>
      <c r="F3396" s="47">
        <v>35.669998</v>
      </c>
      <c r="G3396" s="47">
        <v>35.700001</v>
      </c>
      <c r="H3396" s="73">
        <v>30.968648999999999</v>
      </c>
      <c r="I3396" s="73">
        <v>501800</v>
      </c>
    </row>
    <row r="3397" spans="1:9" x14ac:dyDescent="0.3">
      <c r="A3397" s="72" t="str">
        <f t="shared" si="115"/>
        <v>2006</v>
      </c>
      <c r="B3397" s="72" t="str">
        <f t="shared" si="116"/>
        <v>Mar</v>
      </c>
      <c r="C3397" s="74">
        <v>38786</v>
      </c>
      <c r="D3397" s="47">
        <v>35.82</v>
      </c>
      <c r="E3397" s="47">
        <v>35.93</v>
      </c>
      <c r="F3397" s="47">
        <v>35.270000000000003</v>
      </c>
      <c r="G3397" s="47">
        <v>35.799999</v>
      </c>
      <c r="H3397" s="73">
        <v>31.055396999999999</v>
      </c>
      <c r="I3397" s="73">
        <v>516000</v>
      </c>
    </row>
    <row r="3398" spans="1:9" x14ac:dyDescent="0.3">
      <c r="A3398" s="72" t="str">
        <f t="shared" si="115"/>
        <v>2006</v>
      </c>
      <c r="B3398" s="72" t="str">
        <f t="shared" si="116"/>
        <v>Mar</v>
      </c>
      <c r="C3398" s="74">
        <v>38789</v>
      </c>
      <c r="D3398" s="47">
        <v>35.799999</v>
      </c>
      <c r="E3398" s="47">
        <v>36</v>
      </c>
      <c r="F3398" s="47">
        <v>35.459999000000003</v>
      </c>
      <c r="G3398" s="47">
        <v>35.590000000000003</v>
      </c>
      <c r="H3398" s="73">
        <v>30.873224</v>
      </c>
      <c r="I3398" s="73">
        <v>333400</v>
      </c>
    </row>
    <row r="3399" spans="1:9" x14ac:dyDescent="0.3">
      <c r="A3399" s="72" t="str">
        <f t="shared" si="115"/>
        <v>2006</v>
      </c>
      <c r="B3399" s="72" t="str">
        <f t="shared" si="116"/>
        <v>Mar</v>
      </c>
      <c r="C3399" s="74">
        <v>38790</v>
      </c>
      <c r="D3399" s="47">
        <v>35.450001</v>
      </c>
      <c r="E3399" s="47">
        <v>35.709999000000003</v>
      </c>
      <c r="F3399" s="47">
        <v>35.270000000000003</v>
      </c>
      <c r="G3399" s="47">
        <v>35.540000999999997</v>
      </c>
      <c r="H3399" s="73">
        <v>30.829858999999999</v>
      </c>
      <c r="I3399" s="73">
        <v>585100</v>
      </c>
    </row>
    <row r="3400" spans="1:9" x14ac:dyDescent="0.3">
      <c r="A3400" s="72" t="str">
        <f t="shared" si="115"/>
        <v>2006</v>
      </c>
      <c r="B3400" s="72" t="str">
        <f t="shared" si="116"/>
        <v>Mar</v>
      </c>
      <c r="C3400" s="74">
        <v>38791</v>
      </c>
      <c r="D3400" s="47">
        <v>35.650002000000001</v>
      </c>
      <c r="E3400" s="47">
        <v>35.779998999999997</v>
      </c>
      <c r="F3400" s="47">
        <v>35.43</v>
      </c>
      <c r="G3400" s="47">
        <v>35.770000000000003</v>
      </c>
      <c r="H3400" s="73">
        <v>31.029366</v>
      </c>
      <c r="I3400" s="73">
        <v>547900</v>
      </c>
    </row>
    <row r="3401" spans="1:9" x14ac:dyDescent="0.3">
      <c r="A3401" s="72" t="str">
        <f t="shared" si="115"/>
        <v>2006</v>
      </c>
      <c r="B3401" s="72" t="str">
        <f t="shared" si="116"/>
        <v>Mar</v>
      </c>
      <c r="C3401" s="74">
        <v>38792</v>
      </c>
      <c r="D3401" s="47">
        <v>35.779998999999997</v>
      </c>
      <c r="E3401" s="47">
        <v>36.200001</v>
      </c>
      <c r="F3401" s="47">
        <v>35.770000000000003</v>
      </c>
      <c r="G3401" s="47">
        <v>35.970001000000003</v>
      </c>
      <c r="H3401" s="73">
        <v>31.202860000000001</v>
      </c>
      <c r="I3401" s="73">
        <v>396900</v>
      </c>
    </row>
    <row r="3402" spans="1:9" x14ac:dyDescent="0.3">
      <c r="A3402" s="72" t="str">
        <f t="shared" si="115"/>
        <v>2006</v>
      </c>
      <c r="B3402" s="72" t="str">
        <f t="shared" si="116"/>
        <v>Mar</v>
      </c>
      <c r="C3402" s="74">
        <v>38793</v>
      </c>
      <c r="D3402" s="47">
        <v>36.169998</v>
      </c>
      <c r="E3402" s="47">
        <v>36.770000000000003</v>
      </c>
      <c r="F3402" s="47">
        <v>36</v>
      </c>
      <c r="G3402" s="47">
        <v>36.650002000000001</v>
      </c>
      <c r="H3402" s="73">
        <v>31.792742000000001</v>
      </c>
      <c r="I3402" s="73">
        <v>712600</v>
      </c>
    </row>
    <row r="3403" spans="1:9" x14ac:dyDescent="0.3">
      <c r="A3403" s="72" t="str">
        <f t="shared" si="115"/>
        <v>2006</v>
      </c>
      <c r="B3403" s="72" t="str">
        <f t="shared" si="116"/>
        <v>Mar</v>
      </c>
      <c r="C3403" s="74">
        <v>38796</v>
      </c>
      <c r="D3403" s="47">
        <v>36.709999000000003</v>
      </c>
      <c r="E3403" s="47">
        <v>36.93</v>
      </c>
      <c r="F3403" s="47">
        <v>36.360000999999997</v>
      </c>
      <c r="G3403" s="47">
        <v>36.779998999999997</v>
      </c>
      <c r="H3403" s="73">
        <v>31.90551</v>
      </c>
      <c r="I3403" s="73">
        <v>413800</v>
      </c>
    </row>
    <row r="3404" spans="1:9" x14ac:dyDescent="0.3">
      <c r="A3404" s="72" t="str">
        <f t="shared" si="115"/>
        <v>2006</v>
      </c>
      <c r="B3404" s="72" t="str">
        <f t="shared" si="116"/>
        <v>Mar</v>
      </c>
      <c r="C3404" s="74">
        <v>38797</v>
      </c>
      <c r="D3404" s="47">
        <v>36.669998</v>
      </c>
      <c r="E3404" s="47">
        <v>37</v>
      </c>
      <c r="F3404" s="47">
        <v>36.439999</v>
      </c>
      <c r="G3404" s="47">
        <v>36.669998</v>
      </c>
      <c r="H3404" s="73">
        <v>31.810085000000001</v>
      </c>
      <c r="I3404" s="73">
        <v>492100</v>
      </c>
    </row>
    <row r="3405" spans="1:9" x14ac:dyDescent="0.3">
      <c r="A3405" s="72" t="str">
        <f t="shared" si="115"/>
        <v>2006</v>
      </c>
      <c r="B3405" s="72" t="str">
        <f t="shared" si="116"/>
        <v>Mar</v>
      </c>
      <c r="C3405" s="74">
        <v>38798</v>
      </c>
      <c r="D3405" s="47">
        <v>36.689999</v>
      </c>
      <c r="E3405" s="47">
        <v>37.090000000000003</v>
      </c>
      <c r="F3405" s="47">
        <v>36.209999000000003</v>
      </c>
      <c r="G3405" s="47">
        <v>37.040000999999997</v>
      </c>
      <c r="H3405" s="73">
        <v>32.131058000000003</v>
      </c>
      <c r="I3405" s="73">
        <v>416100</v>
      </c>
    </row>
    <row r="3406" spans="1:9" x14ac:dyDescent="0.3">
      <c r="A3406" s="72" t="str">
        <f t="shared" si="115"/>
        <v>2006</v>
      </c>
      <c r="B3406" s="72" t="str">
        <f t="shared" si="116"/>
        <v>Mar</v>
      </c>
      <c r="C3406" s="74">
        <v>38799</v>
      </c>
      <c r="D3406" s="47">
        <v>36.709999000000003</v>
      </c>
      <c r="E3406" s="47">
        <v>37.099997999999999</v>
      </c>
      <c r="F3406" s="47">
        <v>36.590000000000003</v>
      </c>
      <c r="G3406" s="47">
        <v>37.040000999999997</v>
      </c>
      <c r="H3406" s="73">
        <v>32.131058000000003</v>
      </c>
      <c r="I3406" s="73">
        <v>456600</v>
      </c>
    </row>
    <row r="3407" spans="1:9" x14ac:dyDescent="0.3">
      <c r="A3407" s="72" t="str">
        <f t="shared" si="115"/>
        <v>2006</v>
      </c>
      <c r="B3407" s="72" t="str">
        <f t="shared" si="116"/>
        <v>Mar</v>
      </c>
      <c r="C3407" s="74">
        <v>38800</v>
      </c>
      <c r="D3407" s="47">
        <v>37.099997999999999</v>
      </c>
      <c r="E3407" s="47">
        <v>37.18</v>
      </c>
      <c r="F3407" s="47">
        <v>36.849997999999999</v>
      </c>
      <c r="G3407" s="47">
        <v>37.110000999999997</v>
      </c>
      <c r="H3407" s="73">
        <v>32.191783999999998</v>
      </c>
      <c r="I3407" s="73">
        <v>338800</v>
      </c>
    </row>
    <row r="3408" spans="1:9" x14ac:dyDescent="0.3">
      <c r="A3408" s="72" t="str">
        <f t="shared" si="115"/>
        <v>2006</v>
      </c>
      <c r="B3408" s="72" t="str">
        <f t="shared" si="116"/>
        <v>Mar</v>
      </c>
      <c r="C3408" s="74">
        <v>38803</v>
      </c>
      <c r="D3408" s="47">
        <v>37.099997999999999</v>
      </c>
      <c r="E3408" s="47">
        <v>37.159999999999997</v>
      </c>
      <c r="F3408" s="47">
        <v>36.5</v>
      </c>
      <c r="G3408" s="47">
        <v>36.840000000000003</v>
      </c>
      <c r="H3408" s="73">
        <v>31.957567000000001</v>
      </c>
      <c r="I3408" s="73">
        <v>657400</v>
      </c>
    </row>
    <row r="3409" spans="1:9" x14ac:dyDescent="0.3">
      <c r="A3409" s="72" t="str">
        <f t="shared" si="115"/>
        <v>2006</v>
      </c>
      <c r="B3409" s="72" t="str">
        <f t="shared" si="116"/>
        <v>Mar</v>
      </c>
      <c r="C3409" s="74">
        <v>38804</v>
      </c>
      <c r="D3409" s="47">
        <v>37</v>
      </c>
      <c r="E3409" s="47">
        <v>37.040000999999997</v>
      </c>
      <c r="F3409" s="47">
        <v>36.639999000000003</v>
      </c>
      <c r="G3409" s="47">
        <v>36.759998000000003</v>
      </c>
      <c r="H3409" s="73">
        <v>31.888159000000002</v>
      </c>
      <c r="I3409" s="73">
        <v>342600</v>
      </c>
    </row>
    <row r="3410" spans="1:9" x14ac:dyDescent="0.3">
      <c r="A3410" s="72" t="str">
        <f t="shared" si="115"/>
        <v>2006</v>
      </c>
      <c r="B3410" s="72" t="str">
        <f t="shared" si="116"/>
        <v>Mar</v>
      </c>
      <c r="C3410" s="74">
        <v>38805</v>
      </c>
      <c r="D3410" s="47">
        <v>36.659999999999997</v>
      </c>
      <c r="E3410" s="47">
        <v>37.349997999999999</v>
      </c>
      <c r="F3410" s="47">
        <v>36.639999000000003</v>
      </c>
      <c r="G3410" s="47">
        <v>37.279998999999997</v>
      </c>
      <c r="H3410" s="73">
        <v>32.339255999999999</v>
      </c>
      <c r="I3410" s="73">
        <v>386700</v>
      </c>
    </row>
    <row r="3411" spans="1:9" x14ac:dyDescent="0.3">
      <c r="A3411" s="72" t="str">
        <f t="shared" si="115"/>
        <v>2006</v>
      </c>
      <c r="B3411" s="72" t="str">
        <f t="shared" si="116"/>
        <v>Mar</v>
      </c>
      <c r="C3411" s="74">
        <v>38806</v>
      </c>
      <c r="D3411" s="47">
        <v>37.369999</v>
      </c>
      <c r="E3411" s="47">
        <v>37.75</v>
      </c>
      <c r="F3411" s="47">
        <v>37.099997999999999</v>
      </c>
      <c r="G3411" s="47">
        <v>37.409999999999997</v>
      </c>
      <c r="H3411" s="73">
        <v>32.452022999999997</v>
      </c>
      <c r="I3411" s="73">
        <v>437300</v>
      </c>
    </row>
    <row r="3412" spans="1:9" x14ac:dyDescent="0.3">
      <c r="A3412" s="72" t="str">
        <f t="shared" si="115"/>
        <v>2006</v>
      </c>
      <c r="B3412" s="72" t="str">
        <f t="shared" si="116"/>
        <v>Mar</v>
      </c>
      <c r="C3412" s="74">
        <v>38807</v>
      </c>
      <c r="D3412" s="47">
        <v>37.490001999999997</v>
      </c>
      <c r="E3412" s="47">
        <v>37.580002</v>
      </c>
      <c r="F3412" s="47">
        <v>37.060001</v>
      </c>
      <c r="G3412" s="47">
        <v>37.450001</v>
      </c>
      <c r="H3412" s="73">
        <v>32.486716999999999</v>
      </c>
      <c r="I3412" s="73">
        <v>322500</v>
      </c>
    </row>
    <row r="3413" spans="1:9" x14ac:dyDescent="0.3">
      <c r="A3413" s="72" t="str">
        <f t="shared" si="115"/>
        <v>2006</v>
      </c>
      <c r="B3413" s="72" t="str">
        <f t="shared" si="116"/>
        <v>Apr</v>
      </c>
      <c r="C3413" s="74">
        <v>38810</v>
      </c>
      <c r="D3413" s="47">
        <v>37.25</v>
      </c>
      <c r="E3413" s="47">
        <v>37.5</v>
      </c>
      <c r="F3413" s="47">
        <v>36.939999</v>
      </c>
      <c r="G3413" s="47">
        <v>37.099997999999999</v>
      </c>
      <c r="H3413" s="73">
        <v>32.183093999999997</v>
      </c>
      <c r="I3413" s="73">
        <v>376900</v>
      </c>
    </row>
    <row r="3414" spans="1:9" x14ac:dyDescent="0.3">
      <c r="A3414" s="72" t="str">
        <f t="shared" si="115"/>
        <v>2006</v>
      </c>
      <c r="B3414" s="72" t="str">
        <f t="shared" si="116"/>
        <v>Apr</v>
      </c>
      <c r="C3414" s="74">
        <v>38811</v>
      </c>
      <c r="D3414" s="47">
        <v>37.060001</v>
      </c>
      <c r="E3414" s="47">
        <v>37.060001</v>
      </c>
      <c r="F3414" s="47">
        <v>36.270000000000003</v>
      </c>
      <c r="G3414" s="47">
        <v>36.380001</v>
      </c>
      <c r="H3414" s="73">
        <v>31.558520999999999</v>
      </c>
      <c r="I3414" s="73">
        <v>987200</v>
      </c>
    </row>
    <row r="3415" spans="1:9" x14ac:dyDescent="0.3">
      <c r="A3415" s="72" t="str">
        <f t="shared" si="115"/>
        <v>2006</v>
      </c>
      <c r="B3415" s="72" t="str">
        <f t="shared" si="116"/>
        <v>Apr</v>
      </c>
      <c r="C3415" s="74">
        <v>38812</v>
      </c>
      <c r="D3415" s="47">
        <v>36.270000000000003</v>
      </c>
      <c r="E3415" s="47">
        <v>36.330002</v>
      </c>
      <c r="F3415" s="47">
        <v>35.630001</v>
      </c>
      <c r="G3415" s="47">
        <v>35.799999</v>
      </c>
      <c r="H3415" s="73">
        <v>31.055396999999999</v>
      </c>
      <c r="I3415" s="73">
        <v>831000</v>
      </c>
    </row>
    <row r="3416" spans="1:9" x14ac:dyDescent="0.3">
      <c r="A3416" s="72" t="str">
        <f t="shared" si="115"/>
        <v>2006</v>
      </c>
      <c r="B3416" s="72" t="str">
        <f t="shared" si="116"/>
        <v>Apr</v>
      </c>
      <c r="C3416" s="74">
        <v>38813</v>
      </c>
      <c r="D3416" s="47">
        <v>35.549999</v>
      </c>
      <c r="E3416" s="47">
        <v>35.639999000000003</v>
      </c>
      <c r="F3416" s="47">
        <v>35.049999</v>
      </c>
      <c r="G3416" s="47">
        <v>35.290000999999997</v>
      </c>
      <c r="H3416" s="73">
        <v>30.612992999999999</v>
      </c>
      <c r="I3416" s="73">
        <v>972500</v>
      </c>
    </row>
    <row r="3417" spans="1:9" x14ac:dyDescent="0.3">
      <c r="A3417" s="72" t="str">
        <f t="shared" si="115"/>
        <v>2006</v>
      </c>
      <c r="B3417" s="72" t="str">
        <f t="shared" si="116"/>
        <v>Apr</v>
      </c>
      <c r="C3417" s="74">
        <v>38814</v>
      </c>
      <c r="D3417" s="47">
        <v>35.490001999999997</v>
      </c>
      <c r="E3417" s="47">
        <v>35.580002</v>
      </c>
      <c r="F3417" s="47">
        <v>34.68</v>
      </c>
      <c r="G3417" s="47">
        <v>34.849997999999999</v>
      </c>
      <c r="H3417" s="73">
        <v>30.231300000000001</v>
      </c>
      <c r="I3417" s="73">
        <v>750200</v>
      </c>
    </row>
    <row r="3418" spans="1:9" x14ac:dyDescent="0.3">
      <c r="A3418" s="72" t="str">
        <f t="shared" si="115"/>
        <v>2006</v>
      </c>
      <c r="B3418" s="72" t="str">
        <f t="shared" si="116"/>
        <v>Apr</v>
      </c>
      <c r="C3418" s="74">
        <v>38817</v>
      </c>
      <c r="D3418" s="47">
        <v>34.799999</v>
      </c>
      <c r="E3418" s="47">
        <v>35</v>
      </c>
      <c r="F3418" s="47">
        <v>33.450001</v>
      </c>
      <c r="G3418" s="47">
        <v>33.540000999999997</v>
      </c>
      <c r="H3418" s="73">
        <v>29.094919000000001</v>
      </c>
      <c r="I3418" s="73">
        <v>1977000</v>
      </c>
    </row>
    <row r="3419" spans="1:9" x14ac:dyDescent="0.3">
      <c r="A3419" s="72" t="str">
        <f t="shared" si="115"/>
        <v>2006</v>
      </c>
      <c r="B3419" s="72" t="str">
        <f t="shared" si="116"/>
        <v>Apr</v>
      </c>
      <c r="C3419" s="74">
        <v>38818</v>
      </c>
      <c r="D3419" s="47">
        <v>33.770000000000003</v>
      </c>
      <c r="E3419" s="47">
        <v>33.770000000000003</v>
      </c>
      <c r="F3419" s="47">
        <v>33.080002</v>
      </c>
      <c r="G3419" s="47">
        <v>33.139999000000003</v>
      </c>
      <c r="H3419" s="73">
        <v>28.747931000000001</v>
      </c>
      <c r="I3419" s="73">
        <v>1112800</v>
      </c>
    </row>
    <row r="3420" spans="1:9" x14ac:dyDescent="0.3">
      <c r="A3420" s="72" t="str">
        <f t="shared" si="115"/>
        <v>2006</v>
      </c>
      <c r="B3420" s="72" t="str">
        <f t="shared" si="116"/>
        <v>Apr</v>
      </c>
      <c r="C3420" s="74">
        <v>38819</v>
      </c>
      <c r="D3420" s="47">
        <v>33.369999</v>
      </c>
      <c r="E3420" s="47">
        <v>33.5</v>
      </c>
      <c r="F3420" s="47">
        <v>33.220001000000003</v>
      </c>
      <c r="G3420" s="47">
        <v>33.299999</v>
      </c>
      <c r="H3420" s="73">
        <v>28.886714999999999</v>
      </c>
      <c r="I3420" s="73">
        <v>1067900</v>
      </c>
    </row>
    <row r="3421" spans="1:9" x14ac:dyDescent="0.3">
      <c r="A3421" s="72" t="str">
        <f t="shared" si="115"/>
        <v>2006</v>
      </c>
      <c r="B3421" s="72" t="str">
        <f t="shared" si="116"/>
        <v>Apr</v>
      </c>
      <c r="C3421" s="74">
        <v>38820</v>
      </c>
      <c r="D3421" s="47">
        <v>33.18</v>
      </c>
      <c r="E3421" s="47">
        <v>34.32</v>
      </c>
      <c r="F3421" s="47">
        <v>33.040000999999997</v>
      </c>
      <c r="G3421" s="47">
        <v>34.18</v>
      </c>
      <c r="H3421" s="73">
        <v>29.650096999999999</v>
      </c>
      <c r="I3421" s="73">
        <v>1488600</v>
      </c>
    </row>
    <row r="3422" spans="1:9" x14ac:dyDescent="0.3">
      <c r="A3422" s="72" t="str">
        <f t="shared" si="115"/>
        <v>2006</v>
      </c>
      <c r="B3422" s="72" t="str">
        <f t="shared" si="116"/>
        <v>Apr</v>
      </c>
      <c r="C3422" s="74">
        <v>38824</v>
      </c>
      <c r="D3422" s="47">
        <v>34.029998999999997</v>
      </c>
      <c r="E3422" s="47">
        <v>34.25</v>
      </c>
      <c r="F3422" s="47">
        <v>33.32</v>
      </c>
      <c r="G3422" s="47">
        <v>33.470001000000003</v>
      </c>
      <c r="H3422" s="73">
        <v>29.034192999999998</v>
      </c>
      <c r="I3422" s="73">
        <v>1173200</v>
      </c>
    </row>
    <row r="3423" spans="1:9" x14ac:dyDescent="0.3">
      <c r="A3423" s="72" t="str">
        <f t="shared" si="115"/>
        <v>2006</v>
      </c>
      <c r="B3423" s="72" t="str">
        <f t="shared" si="116"/>
        <v>Apr</v>
      </c>
      <c r="C3423" s="74">
        <v>38825</v>
      </c>
      <c r="D3423" s="47">
        <v>33.400002000000001</v>
      </c>
      <c r="E3423" s="47">
        <v>33.720001000000003</v>
      </c>
      <c r="F3423" s="47">
        <v>33.139999000000003</v>
      </c>
      <c r="G3423" s="47">
        <v>33.599997999999999</v>
      </c>
      <c r="H3423" s="73">
        <v>29.146958999999999</v>
      </c>
      <c r="I3423" s="73">
        <v>1162000</v>
      </c>
    </row>
    <row r="3424" spans="1:9" x14ac:dyDescent="0.3">
      <c r="A3424" s="72" t="str">
        <f t="shared" si="115"/>
        <v>2006</v>
      </c>
      <c r="B3424" s="72" t="str">
        <f t="shared" si="116"/>
        <v>Apr</v>
      </c>
      <c r="C3424" s="74">
        <v>38826</v>
      </c>
      <c r="D3424" s="47">
        <v>34.540000999999997</v>
      </c>
      <c r="E3424" s="47">
        <v>35.32</v>
      </c>
      <c r="F3424" s="47">
        <v>34.209999000000003</v>
      </c>
      <c r="G3424" s="47">
        <v>35.220001000000003</v>
      </c>
      <c r="H3424" s="73">
        <v>30.552258999999999</v>
      </c>
      <c r="I3424" s="73">
        <v>2178300</v>
      </c>
    </row>
    <row r="3425" spans="1:9" x14ac:dyDescent="0.3">
      <c r="A3425" s="72" t="str">
        <f t="shared" si="115"/>
        <v>2006</v>
      </c>
      <c r="B3425" s="72" t="str">
        <f t="shared" si="116"/>
        <v>Apr</v>
      </c>
      <c r="C3425" s="74">
        <v>38827</v>
      </c>
      <c r="D3425" s="47">
        <v>35.080002</v>
      </c>
      <c r="E3425" s="47">
        <v>35.599997999999999</v>
      </c>
      <c r="F3425" s="47">
        <v>34.919998</v>
      </c>
      <c r="G3425" s="47">
        <v>35.419998</v>
      </c>
      <c r="H3425" s="73">
        <v>30.725760000000001</v>
      </c>
      <c r="I3425" s="73">
        <v>717500</v>
      </c>
    </row>
    <row r="3426" spans="1:9" x14ac:dyDescent="0.3">
      <c r="A3426" s="72" t="str">
        <f t="shared" si="115"/>
        <v>2006</v>
      </c>
      <c r="B3426" s="72" t="str">
        <f t="shared" si="116"/>
        <v>Apr</v>
      </c>
      <c r="C3426" s="74">
        <v>38828</v>
      </c>
      <c r="D3426" s="47">
        <v>35.599997999999999</v>
      </c>
      <c r="E3426" s="47">
        <v>35.669998</v>
      </c>
      <c r="F3426" s="47">
        <v>35.259998000000003</v>
      </c>
      <c r="G3426" s="47">
        <v>35.639999000000003</v>
      </c>
      <c r="H3426" s="73">
        <v>30.916588000000001</v>
      </c>
      <c r="I3426" s="73">
        <v>1006500</v>
      </c>
    </row>
    <row r="3427" spans="1:9" x14ac:dyDescent="0.3">
      <c r="A3427" s="72" t="str">
        <f t="shared" si="115"/>
        <v>2006</v>
      </c>
      <c r="B3427" s="72" t="str">
        <f t="shared" si="116"/>
        <v>Apr</v>
      </c>
      <c r="C3427" s="74">
        <v>38831</v>
      </c>
      <c r="D3427" s="47">
        <v>35.419998</v>
      </c>
      <c r="E3427" s="47">
        <v>35.580002</v>
      </c>
      <c r="F3427" s="47">
        <v>35.029998999999997</v>
      </c>
      <c r="G3427" s="47">
        <v>35.529998999999997</v>
      </c>
      <c r="H3427" s="73">
        <v>30.821179999999998</v>
      </c>
      <c r="I3427" s="73">
        <v>1316000</v>
      </c>
    </row>
    <row r="3428" spans="1:9" x14ac:dyDescent="0.3">
      <c r="A3428" s="72" t="str">
        <f t="shared" si="115"/>
        <v>2006</v>
      </c>
      <c r="B3428" s="72" t="str">
        <f t="shared" si="116"/>
        <v>Apr</v>
      </c>
      <c r="C3428" s="74">
        <v>38832</v>
      </c>
      <c r="D3428" s="47">
        <v>35.610000999999997</v>
      </c>
      <c r="E3428" s="47">
        <v>35.630001</v>
      </c>
      <c r="F3428" s="47">
        <v>35</v>
      </c>
      <c r="G3428" s="47">
        <v>35.060001</v>
      </c>
      <c r="H3428" s="73">
        <v>30.413473</v>
      </c>
      <c r="I3428" s="73">
        <v>1526800</v>
      </c>
    </row>
    <row r="3429" spans="1:9" x14ac:dyDescent="0.3">
      <c r="A3429" s="72" t="str">
        <f t="shared" si="115"/>
        <v>2006</v>
      </c>
      <c r="B3429" s="72" t="str">
        <f t="shared" si="116"/>
        <v>Apr</v>
      </c>
      <c r="C3429" s="74">
        <v>38833</v>
      </c>
      <c r="D3429" s="47">
        <v>32.57</v>
      </c>
      <c r="E3429" s="47">
        <v>33.049999</v>
      </c>
      <c r="F3429" s="47">
        <v>31.379999000000002</v>
      </c>
      <c r="G3429" s="47">
        <v>31.43</v>
      </c>
      <c r="H3429" s="73">
        <v>27.264555000000001</v>
      </c>
      <c r="I3429" s="73">
        <v>7442900</v>
      </c>
    </row>
    <row r="3430" spans="1:9" x14ac:dyDescent="0.3">
      <c r="A3430" s="72" t="str">
        <f t="shared" si="115"/>
        <v>2006</v>
      </c>
      <c r="B3430" s="72" t="str">
        <f t="shared" si="116"/>
        <v>Apr</v>
      </c>
      <c r="C3430" s="74">
        <v>38834</v>
      </c>
      <c r="D3430" s="47">
        <v>31.4</v>
      </c>
      <c r="E3430" s="47">
        <v>31.43</v>
      </c>
      <c r="F3430" s="47">
        <v>30.99</v>
      </c>
      <c r="G3430" s="47">
        <v>31.23</v>
      </c>
      <c r="H3430" s="73">
        <v>27.091062999999998</v>
      </c>
      <c r="I3430" s="73">
        <v>1545800</v>
      </c>
    </row>
    <row r="3431" spans="1:9" x14ac:dyDescent="0.3">
      <c r="A3431" s="72" t="str">
        <f t="shared" si="115"/>
        <v>2006</v>
      </c>
      <c r="B3431" s="72" t="str">
        <f t="shared" si="116"/>
        <v>Apr</v>
      </c>
      <c r="C3431" s="74">
        <v>38835</v>
      </c>
      <c r="D3431" s="47">
        <v>32</v>
      </c>
      <c r="E3431" s="47">
        <v>32.080002</v>
      </c>
      <c r="F3431" s="47">
        <v>31.26</v>
      </c>
      <c r="G3431" s="47">
        <v>31.559999000000001</v>
      </c>
      <c r="H3431" s="73">
        <v>27.377323000000001</v>
      </c>
      <c r="I3431" s="73">
        <v>2112900</v>
      </c>
    </row>
    <row r="3432" spans="1:9" x14ac:dyDescent="0.3">
      <c r="A3432" s="72" t="str">
        <f t="shared" si="115"/>
        <v>2006</v>
      </c>
      <c r="B3432" s="72" t="str">
        <f t="shared" si="116"/>
        <v>May</v>
      </c>
      <c r="C3432" s="74">
        <v>38838</v>
      </c>
      <c r="D3432" s="47">
        <v>31.5</v>
      </c>
      <c r="E3432" s="47">
        <v>31.9</v>
      </c>
      <c r="F3432" s="47">
        <v>31.23</v>
      </c>
      <c r="G3432" s="47">
        <v>31.299999</v>
      </c>
      <c r="H3432" s="73">
        <v>27.151783000000002</v>
      </c>
      <c r="I3432" s="73">
        <v>1952900</v>
      </c>
    </row>
    <row r="3433" spans="1:9" x14ac:dyDescent="0.3">
      <c r="A3433" s="72" t="str">
        <f t="shared" si="115"/>
        <v>2006</v>
      </c>
      <c r="B3433" s="72" t="str">
        <f t="shared" si="116"/>
        <v>May</v>
      </c>
      <c r="C3433" s="74">
        <v>38839</v>
      </c>
      <c r="D3433" s="47">
        <v>31.5</v>
      </c>
      <c r="E3433" s="47">
        <v>32.119999</v>
      </c>
      <c r="F3433" s="47">
        <v>31.299999</v>
      </c>
      <c r="G3433" s="47">
        <v>31.860001</v>
      </c>
      <c r="H3433" s="73">
        <v>27.637566</v>
      </c>
      <c r="I3433" s="73">
        <v>1818900</v>
      </c>
    </row>
    <row r="3434" spans="1:9" x14ac:dyDescent="0.3">
      <c r="A3434" s="72" t="str">
        <f t="shared" si="115"/>
        <v>2006</v>
      </c>
      <c r="B3434" s="72" t="str">
        <f t="shared" si="116"/>
        <v>May</v>
      </c>
      <c r="C3434" s="74">
        <v>38840</v>
      </c>
      <c r="D3434" s="47">
        <v>31.959999</v>
      </c>
      <c r="E3434" s="47">
        <v>32.25</v>
      </c>
      <c r="F3434" s="47">
        <v>31.9</v>
      </c>
      <c r="G3434" s="47">
        <v>32.119999</v>
      </c>
      <c r="H3434" s="73">
        <v>27.863105999999998</v>
      </c>
      <c r="I3434" s="73">
        <v>1474600</v>
      </c>
    </row>
    <row r="3435" spans="1:9" x14ac:dyDescent="0.3">
      <c r="A3435" s="72" t="str">
        <f t="shared" si="115"/>
        <v>2006</v>
      </c>
      <c r="B3435" s="72" t="str">
        <f t="shared" si="116"/>
        <v>May</v>
      </c>
      <c r="C3435" s="74">
        <v>38841</v>
      </c>
      <c r="D3435" s="47">
        <v>32.189999</v>
      </c>
      <c r="E3435" s="47">
        <v>32.659999999999997</v>
      </c>
      <c r="F3435" s="47">
        <v>32.060001</v>
      </c>
      <c r="G3435" s="47">
        <v>32.459999000000003</v>
      </c>
      <c r="H3435" s="73">
        <v>28.158047</v>
      </c>
      <c r="I3435" s="73">
        <v>2092500</v>
      </c>
    </row>
    <row r="3436" spans="1:9" x14ac:dyDescent="0.3">
      <c r="A3436" s="72" t="str">
        <f t="shared" si="115"/>
        <v>2006</v>
      </c>
      <c r="B3436" s="72" t="str">
        <f t="shared" si="116"/>
        <v>May</v>
      </c>
      <c r="C3436" s="74">
        <v>38842</v>
      </c>
      <c r="D3436" s="47">
        <v>32.659999999999997</v>
      </c>
      <c r="E3436" s="47">
        <v>32.790000999999997</v>
      </c>
      <c r="F3436" s="47">
        <v>32.450001</v>
      </c>
      <c r="G3436" s="47">
        <v>32.700001</v>
      </c>
      <c r="H3436" s="73">
        <v>28.366236000000001</v>
      </c>
      <c r="I3436" s="73">
        <v>2121100</v>
      </c>
    </row>
    <row r="3437" spans="1:9" x14ac:dyDescent="0.3">
      <c r="A3437" s="72" t="str">
        <f t="shared" si="115"/>
        <v>2006</v>
      </c>
      <c r="B3437" s="72" t="str">
        <f t="shared" si="116"/>
        <v>May</v>
      </c>
      <c r="C3437" s="74">
        <v>38845</v>
      </c>
      <c r="D3437" s="47">
        <v>32.549999</v>
      </c>
      <c r="E3437" s="47">
        <v>32.849997999999999</v>
      </c>
      <c r="F3437" s="47">
        <v>32.479999999999997</v>
      </c>
      <c r="G3437" s="47">
        <v>32.740001999999997</v>
      </c>
      <c r="H3437" s="73">
        <v>28.400938</v>
      </c>
      <c r="I3437" s="73">
        <v>834600</v>
      </c>
    </row>
    <row r="3438" spans="1:9" x14ac:dyDescent="0.3">
      <c r="A3438" s="72" t="str">
        <f t="shared" si="115"/>
        <v>2006</v>
      </c>
      <c r="B3438" s="72" t="str">
        <f t="shared" si="116"/>
        <v>May</v>
      </c>
      <c r="C3438" s="74">
        <v>38846</v>
      </c>
      <c r="D3438" s="47">
        <v>32.849997999999999</v>
      </c>
      <c r="E3438" s="47">
        <v>33.18</v>
      </c>
      <c r="F3438" s="47">
        <v>32.400002000000001</v>
      </c>
      <c r="G3438" s="47">
        <v>32.57</v>
      </c>
      <c r="H3438" s="73">
        <v>28.253475000000002</v>
      </c>
      <c r="I3438" s="73">
        <v>748500</v>
      </c>
    </row>
    <row r="3439" spans="1:9" x14ac:dyDescent="0.3">
      <c r="A3439" s="72" t="str">
        <f t="shared" si="115"/>
        <v>2006</v>
      </c>
      <c r="B3439" s="72" t="str">
        <f t="shared" si="116"/>
        <v>May</v>
      </c>
      <c r="C3439" s="74">
        <v>38847</v>
      </c>
      <c r="D3439" s="47">
        <v>33.349997999999999</v>
      </c>
      <c r="E3439" s="47">
        <v>33.450001</v>
      </c>
      <c r="F3439" s="47">
        <v>32.580002</v>
      </c>
      <c r="G3439" s="47">
        <v>32.810001</v>
      </c>
      <c r="H3439" s="73">
        <v>28.461663999999999</v>
      </c>
      <c r="I3439" s="73">
        <v>1063100</v>
      </c>
    </row>
    <row r="3440" spans="1:9" x14ac:dyDescent="0.3">
      <c r="A3440" s="72" t="str">
        <f t="shared" si="115"/>
        <v>2006</v>
      </c>
      <c r="B3440" s="72" t="str">
        <f t="shared" si="116"/>
        <v>May</v>
      </c>
      <c r="C3440" s="74">
        <v>38848</v>
      </c>
      <c r="D3440" s="47">
        <v>33.139999000000003</v>
      </c>
      <c r="E3440" s="47">
        <v>33.150002000000001</v>
      </c>
      <c r="F3440" s="47">
        <v>32.209999000000003</v>
      </c>
      <c r="G3440" s="47">
        <v>32.400002000000001</v>
      </c>
      <c r="H3440" s="73">
        <v>28.106000999999999</v>
      </c>
      <c r="I3440" s="73">
        <v>983300</v>
      </c>
    </row>
    <row r="3441" spans="1:9" x14ac:dyDescent="0.3">
      <c r="A3441" s="72" t="str">
        <f t="shared" si="115"/>
        <v>2006</v>
      </c>
      <c r="B3441" s="72" t="str">
        <f t="shared" si="116"/>
        <v>May</v>
      </c>
      <c r="C3441" s="74">
        <v>38849</v>
      </c>
      <c r="D3441" s="47">
        <v>33.169998</v>
      </c>
      <c r="E3441" s="47">
        <v>33.310001</v>
      </c>
      <c r="F3441" s="47">
        <v>31.950001</v>
      </c>
      <c r="G3441" s="47">
        <v>32.040000999999997</v>
      </c>
      <c r="H3441" s="73">
        <v>27.793709</v>
      </c>
      <c r="I3441" s="73">
        <v>1730100</v>
      </c>
    </row>
    <row r="3442" spans="1:9" x14ac:dyDescent="0.3">
      <c r="A3442" s="72" t="str">
        <f t="shared" si="115"/>
        <v>2006</v>
      </c>
      <c r="B3442" s="72" t="str">
        <f t="shared" si="116"/>
        <v>May</v>
      </c>
      <c r="C3442" s="74">
        <v>38852</v>
      </c>
      <c r="D3442" s="47">
        <v>31.969999000000001</v>
      </c>
      <c r="E3442" s="47">
        <v>32.389999000000003</v>
      </c>
      <c r="F3442" s="47">
        <v>31.790001</v>
      </c>
      <c r="G3442" s="47">
        <v>31.950001</v>
      </c>
      <c r="H3442" s="73">
        <v>27.715638999999999</v>
      </c>
      <c r="I3442" s="73">
        <v>1059400</v>
      </c>
    </row>
    <row r="3443" spans="1:9" x14ac:dyDescent="0.3">
      <c r="A3443" s="72" t="str">
        <f t="shared" si="115"/>
        <v>2006</v>
      </c>
      <c r="B3443" s="72" t="str">
        <f t="shared" si="116"/>
        <v>May</v>
      </c>
      <c r="C3443" s="74">
        <v>38853</v>
      </c>
      <c r="D3443" s="47">
        <v>32</v>
      </c>
      <c r="E3443" s="47">
        <v>32.049999</v>
      </c>
      <c r="F3443" s="47">
        <v>31.09</v>
      </c>
      <c r="G3443" s="47">
        <v>31.200001</v>
      </c>
      <c r="H3443" s="73">
        <v>27.065037</v>
      </c>
      <c r="I3443" s="73">
        <v>1376600</v>
      </c>
    </row>
    <row r="3444" spans="1:9" x14ac:dyDescent="0.3">
      <c r="A3444" s="72" t="str">
        <f t="shared" si="115"/>
        <v>2006</v>
      </c>
      <c r="B3444" s="72" t="str">
        <f t="shared" si="116"/>
        <v>May</v>
      </c>
      <c r="C3444" s="74">
        <v>38854</v>
      </c>
      <c r="D3444" s="47">
        <v>31</v>
      </c>
      <c r="E3444" s="47">
        <v>31.209999</v>
      </c>
      <c r="F3444" s="47">
        <v>29.959999</v>
      </c>
      <c r="G3444" s="47">
        <v>30.440000999999999</v>
      </c>
      <c r="H3444" s="73">
        <v>26.405760000000001</v>
      </c>
      <c r="I3444" s="73">
        <v>3320800</v>
      </c>
    </row>
    <row r="3445" spans="1:9" x14ac:dyDescent="0.3">
      <c r="A3445" s="72" t="str">
        <f t="shared" si="115"/>
        <v>2006</v>
      </c>
      <c r="B3445" s="72" t="str">
        <f t="shared" si="116"/>
        <v>May</v>
      </c>
      <c r="C3445" s="74">
        <v>38855</v>
      </c>
      <c r="D3445" s="47">
        <v>30.6</v>
      </c>
      <c r="E3445" s="47">
        <v>31</v>
      </c>
      <c r="F3445" s="47">
        <v>30.18</v>
      </c>
      <c r="G3445" s="47">
        <v>30.34</v>
      </c>
      <c r="H3445" s="73">
        <v>26.319016000000001</v>
      </c>
      <c r="I3445" s="73">
        <v>1211600</v>
      </c>
    </row>
    <row r="3446" spans="1:9" x14ac:dyDescent="0.3">
      <c r="A3446" s="72" t="str">
        <f t="shared" si="115"/>
        <v>2006</v>
      </c>
      <c r="B3446" s="72" t="str">
        <f t="shared" si="116"/>
        <v>May</v>
      </c>
      <c r="C3446" s="74">
        <v>38856</v>
      </c>
      <c r="D3446" s="47">
        <v>31</v>
      </c>
      <c r="E3446" s="47">
        <v>31</v>
      </c>
      <c r="F3446" s="47">
        <v>30.23</v>
      </c>
      <c r="G3446" s="47">
        <v>30.6</v>
      </c>
      <c r="H3446" s="73">
        <v>26.544556</v>
      </c>
      <c r="I3446" s="73">
        <v>1848000</v>
      </c>
    </row>
    <row r="3447" spans="1:9" x14ac:dyDescent="0.3">
      <c r="A3447" s="72" t="str">
        <f t="shared" si="115"/>
        <v>2006</v>
      </c>
      <c r="B3447" s="72" t="str">
        <f t="shared" si="116"/>
        <v>May</v>
      </c>
      <c r="C3447" s="74">
        <v>38859</v>
      </c>
      <c r="D3447" s="47">
        <v>30.280000999999999</v>
      </c>
      <c r="E3447" s="47">
        <v>30.65</v>
      </c>
      <c r="F3447" s="47">
        <v>30.16</v>
      </c>
      <c r="G3447" s="47">
        <v>30.379999000000002</v>
      </c>
      <c r="H3447" s="73">
        <v>26.35371</v>
      </c>
      <c r="I3447" s="73">
        <v>1408000</v>
      </c>
    </row>
    <row r="3448" spans="1:9" x14ac:dyDescent="0.3">
      <c r="A3448" s="72" t="str">
        <f t="shared" si="115"/>
        <v>2006</v>
      </c>
      <c r="B3448" s="72" t="str">
        <f t="shared" si="116"/>
        <v>May</v>
      </c>
      <c r="C3448" s="74">
        <v>38860</v>
      </c>
      <c r="D3448" s="47">
        <v>30.68</v>
      </c>
      <c r="E3448" s="47">
        <v>30.799999</v>
      </c>
      <c r="F3448" s="47">
        <v>30.200001</v>
      </c>
      <c r="G3448" s="47">
        <v>30.209999</v>
      </c>
      <c r="H3448" s="73">
        <v>26.206240000000001</v>
      </c>
      <c r="I3448" s="73">
        <v>1316900</v>
      </c>
    </row>
    <row r="3449" spans="1:9" x14ac:dyDescent="0.3">
      <c r="A3449" s="72" t="str">
        <f t="shared" si="115"/>
        <v>2006</v>
      </c>
      <c r="B3449" s="72" t="str">
        <f t="shared" si="116"/>
        <v>May</v>
      </c>
      <c r="C3449" s="74">
        <v>38861</v>
      </c>
      <c r="D3449" s="47">
        <v>30.040001</v>
      </c>
      <c r="E3449" s="47">
        <v>30.15</v>
      </c>
      <c r="F3449" s="47">
        <v>28.92</v>
      </c>
      <c r="G3449" s="47">
        <v>29.370000999999998</v>
      </c>
      <c r="H3449" s="73">
        <v>25.477568000000002</v>
      </c>
      <c r="I3449" s="73">
        <v>2284800</v>
      </c>
    </row>
    <row r="3450" spans="1:9" x14ac:dyDescent="0.3">
      <c r="A3450" s="72" t="str">
        <f t="shared" si="115"/>
        <v>2006</v>
      </c>
      <c r="B3450" s="72" t="str">
        <f t="shared" si="116"/>
        <v>May</v>
      </c>
      <c r="C3450" s="74">
        <v>38862</v>
      </c>
      <c r="D3450" s="47">
        <v>29.35</v>
      </c>
      <c r="E3450" s="47">
        <v>29.790001</v>
      </c>
      <c r="F3450" s="47">
        <v>28.98</v>
      </c>
      <c r="G3450" s="47">
        <v>29.700001</v>
      </c>
      <c r="H3450" s="73">
        <v>25.763829999999999</v>
      </c>
      <c r="I3450" s="73">
        <v>1530700</v>
      </c>
    </row>
    <row r="3451" spans="1:9" x14ac:dyDescent="0.3">
      <c r="A3451" s="72" t="str">
        <f t="shared" si="115"/>
        <v>2006</v>
      </c>
      <c r="B3451" s="72" t="str">
        <f t="shared" si="116"/>
        <v>May</v>
      </c>
      <c r="C3451" s="74">
        <v>38863</v>
      </c>
      <c r="D3451" s="47">
        <v>29.719999000000001</v>
      </c>
      <c r="E3451" s="47">
        <v>30.120000999999998</v>
      </c>
      <c r="F3451" s="47">
        <v>29.700001</v>
      </c>
      <c r="G3451" s="47">
        <v>30.08</v>
      </c>
      <c r="H3451" s="73">
        <v>26.093472999999999</v>
      </c>
      <c r="I3451" s="73">
        <v>1004200</v>
      </c>
    </row>
    <row r="3452" spans="1:9" x14ac:dyDescent="0.3">
      <c r="A3452" s="72" t="str">
        <f t="shared" si="115"/>
        <v>2006</v>
      </c>
      <c r="B3452" s="72" t="str">
        <f t="shared" si="116"/>
        <v>May</v>
      </c>
      <c r="C3452" s="74">
        <v>38867</v>
      </c>
      <c r="D3452" s="47">
        <v>30</v>
      </c>
      <c r="E3452" s="47">
        <v>30</v>
      </c>
      <c r="F3452" s="47">
        <v>29.559999000000001</v>
      </c>
      <c r="G3452" s="47">
        <v>29.65</v>
      </c>
      <c r="H3452" s="73">
        <v>25.720461</v>
      </c>
      <c r="I3452" s="73">
        <v>1453400</v>
      </c>
    </row>
    <row r="3453" spans="1:9" x14ac:dyDescent="0.3">
      <c r="A3453" s="72" t="str">
        <f t="shared" si="115"/>
        <v>2006</v>
      </c>
      <c r="B3453" s="72" t="str">
        <f t="shared" si="116"/>
        <v>May</v>
      </c>
      <c r="C3453" s="74">
        <v>38868</v>
      </c>
      <c r="D3453" s="47">
        <v>29.559999000000001</v>
      </c>
      <c r="E3453" s="47">
        <v>29.76</v>
      </c>
      <c r="F3453" s="47">
        <v>29.040001</v>
      </c>
      <c r="G3453" s="47">
        <v>29.27</v>
      </c>
      <c r="H3453" s="73">
        <v>25.390820999999999</v>
      </c>
      <c r="I3453" s="73">
        <v>1113100</v>
      </c>
    </row>
    <row r="3454" spans="1:9" x14ac:dyDescent="0.3">
      <c r="A3454" s="72" t="str">
        <f t="shared" si="115"/>
        <v>2006</v>
      </c>
      <c r="B3454" s="72" t="str">
        <f t="shared" si="116"/>
        <v>Jun</v>
      </c>
      <c r="C3454" s="74">
        <v>38869</v>
      </c>
      <c r="D3454" s="47">
        <v>29.450001</v>
      </c>
      <c r="E3454" s="47">
        <v>29.450001</v>
      </c>
      <c r="F3454" s="47">
        <v>28.65</v>
      </c>
      <c r="G3454" s="47">
        <v>29.15</v>
      </c>
      <c r="H3454" s="73">
        <v>25.286726000000002</v>
      </c>
      <c r="I3454" s="73">
        <v>1821700</v>
      </c>
    </row>
    <row r="3455" spans="1:9" x14ac:dyDescent="0.3">
      <c r="A3455" s="72" t="str">
        <f t="shared" si="115"/>
        <v>2006</v>
      </c>
      <c r="B3455" s="72" t="str">
        <f t="shared" si="116"/>
        <v>Jun</v>
      </c>
      <c r="C3455" s="74">
        <v>38870</v>
      </c>
      <c r="D3455" s="47">
        <v>29.25</v>
      </c>
      <c r="E3455" s="47">
        <v>29.51</v>
      </c>
      <c r="F3455" s="47">
        <v>28.75</v>
      </c>
      <c r="G3455" s="47">
        <v>29.139999</v>
      </c>
      <c r="H3455" s="73">
        <v>25.278046</v>
      </c>
      <c r="I3455" s="73">
        <v>873700</v>
      </c>
    </row>
    <row r="3456" spans="1:9" x14ac:dyDescent="0.3">
      <c r="A3456" s="72" t="str">
        <f t="shared" si="115"/>
        <v>2006</v>
      </c>
      <c r="B3456" s="72" t="str">
        <f t="shared" si="116"/>
        <v>Jun</v>
      </c>
      <c r="C3456" s="74">
        <v>38873</v>
      </c>
      <c r="D3456" s="47">
        <v>29.209999</v>
      </c>
      <c r="E3456" s="47">
        <v>29.209999</v>
      </c>
      <c r="F3456" s="47">
        <v>27.809999000000001</v>
      </c>
      <c r="G3456" s="47">
        <v>27.98</v>
      </c>
      <c r="H3456" s="73">
        <v>24.271784</v>
      </c>
      <c r="I3456" s="73">
        <v>1866200</v>
      </c>
    </row>
    <row r="3457" spans="1:9" x14ac:dyDescent="0.3">
      <c r="A3457" s="72" t="str">
        <f t="shared" si="115"/>
        <v>2006</v>
      </c>
      <c r="B3457" s="72" t="str">
        <f t="shared" si="116"/>
        <v>Jun</v>
      </c>
      <c r="C3457" s="74">
        <v>38874</v>
      </c>
      <c r="D3457" s="47">
        <v>28.1</v>
      </c>
      <c r="E3457" s="47">
        <v>28.780000999999999</v>
      </c>
      <c r="F3457" s="47">
        <v>27.940000999999999</v>
      </c>
      <c r="G3457" s="47">
        <v>28.700001</v>
      </c>
      <c r="H3457" s="73">
        <v>24.896366</v>
      </c>
      <c r="I3457" s="73">
        <v>2224700</v>
      </c>
    </row>
    <row r="3458" spans="1:9" x14ac:dyDescent="0.3">
      <c r="A3458" s="72" t="str">
        <f t="shared" si="115"/>
        <v>2006</v>
      </c>
      <c r="B3458" s="72" t="str">
        <f t="shared" si="116"/>
        <v>Jun</v>
      </c>
      <c r="C3458" s="74">
        <v>38875</v>
      </c>
      <c r="D3458" s="47">
        <v>28.700001</v>
      </c>
      <c r="E3458" s="47">
        <v>29.07</v>
      </c>
      <c r="F3458" s="47">
        <v>28.389999</v>
      </c>
      <c r="G3458" s="47">
        <v>28.389999</v>
      </c>
      <c r="H3458" s="73">
        <v>24.627452999999999</v>
      </c>
      <c r="I3458" s="73">
        <v>1575300</v>
      </c>
    </row>
    <row r="3459" spans="1:9" x14ac:dyDescent="0.3">
      <c r="A3459" s="72" t="str">
        <f t="shared" ref="A3459:A3522" si="117">TEXT(C3459,"YYYY")</f>
        <v>2006</v>
      </c>
      <c r="B3459" s="72" t="str">
        <f t="shared" ref="B3459:B3522" si="118">TEXT(C3459,"MMM")</f>
        <v>Jun</v>
      </c>
      <c r="C3459" s="74">
        <v>38876</v>
      </c>
      <c r="D3459" s="47">
        <v>28.24</v>
      </c>
      <c r="E3459" s="47">
        <v>28.99</v>
      </c>
      <c r="F3459" s="47">
        <v>27.91</v>
      </c>
      <c r="G3459" s="47">
        <v>28.84</v>
      </c>
      <c r="H3459" s="73">
        <v>25.017809</v>
      </c>
      <c r="I3459" s="73">
        <v>1565300</v>
      </c>
    </row>
    <row r="3460" spans="1:9" x14ac:dyDescent="0.3">
      <c r="A3460" s="72" t="str">
        <f t="shared" si="117"/>
        <v>2006</v>
      </c>
      <c r="B3460" s="72" t="str">
        <f t="shared" si="118"/>
        <v>Jun</v>
      </c>
      <c r="C3460" s="74">
        <v>38877</v>
      </c>
      <c r="D3460" s="47">
        <v>29.49</v>
      </c>
      <c r="E3460" s="47">
        <v>29.82</v>
      </c>
      <c r="F3460" s="47">
        <v>29.16</v>
      </c>
      <c r="G3460" s="47">
        <v>29.16</v>
      </c>
      <c r="H3460" s="73">
        <v>25.295403</v>
      </c>
      <c r="I3460" s="73">
        <v>1331500</v>
      </c>
    </row>
    <row r="3461" spans="1:9" x14ac:dyDescent="0.3">
      <c r="A3461" s="72" t="str">
        <f t="shared" si="117"/>
        <v>2006</v>
      </c>
      <c r="B3461" s="72" t="str">
        <f t="shared" si="118"/>
        <v>Jun</v>
      </c>
      <c r="C3461" s="74">
        <v>38880</v>
      </c>
      <c r="D3461" s="47">
        <v>29.34</v>
      </c>
      <c r="E3461" s="47">
        <v>29.34</v>
      </c>
      <c r="F3461" s="47">
        <v>28.309999000000001</v>
      </c>
      <c r="G3461" s="47">
        <v>28.370000999999998</v>
      </c>
      <c r="H3461" s="73">
        <v>24.610104</v>
      </c>
      <c r="I3461" s="73">
        <v>742800</v>
      </c>
    </row>
    <row r="3462" spans="1:9" x14ac:dyDescent="0.3">
      <c r="A3462" s="72" t="str">
        <f t="shared" si="117"/>
        <v>2006</v>
      </c>
      <c r="B3462" s="72" t="str">
        <f t="shared" si="118"/>
        <v>Jun</v>
      </c>
      <c r="C3462" s="74">
        <v>38881</v>
      </c>
      <c r="D3462" s="47">
        <v>28.5</v>
      </c>
      <c r="E3462" s="47">
        <v>28.540001</v>
      </c>
      <c r="F3462" s="47">
        <v>27.440000999999999</v>
      </c>
      <c r="G3462" s="47">
        <v>27.559999000000001</v>
      </c>
      <c r="H3462" s="73">
        <v>23.907446</v>
      </c>
      <c r="I3462" s="73">
        <v>1382200</v>
      </c>
    </row>
    <row r="3463" spans="1:9" x14ac:dyDescent="0.3">
      <c r="A3463" s="72" t="str">
        <f t="shared" si="117"/>
        <v>2006</v>
      </c>
      <c r="B3463" s="72" t="str">
        <f t="shared" si="118"/>
        <v>Jun</v>
      </c>
      <c r="C3463" s="74">
        <v>38882</v>
      </c>
      <c r="D3463" s="47">
        <v>27.5</v>
      </c>
      <c r="E3463" s="47">
        <v>27.610001</v>
      </c>
      <c r="F3463" s="47">
        <v>26.84</v>
      </c>
      <c r="G3463" s="47">
        <v>27.07</v>
      </c>
      <c r="H3463" s="73">
        <v>23.482391</v>
      </c>
      <c r="I3463" s="73">
        <v>1428200</v>
      </c>
    </row>
    <row r="3464" spans="1:9" x14ac:dyDescent="0.3">
      <c r="A3464" s="72" t="str">
        <f t="shared" si="117"/>
        <v>2006</v>
      </c>
      <c r="B3464" s="72" t="str">
        <f t="shared" si="118"/>
        <v>Jun</v>
      </c>
      <c r="C3464" s="74">
        <v>38883</v>
      </c>
      <c r="D3464" s="47">
        <v>27.34</v>
      </c>
      <c r="E3464" s="47">
        <v>27.85</v>
      </c>
      <c r="F3464" s="47">
        <v>27.25</v>
      </c>
      <c r="G3464" s="47">
        <v>27.790001</v>
      </c>
      <c r="H3464" s="73">
        <v>24.106967999999998</v>
      </c>
      <c r="I3464" s="73">
        <v>1269800</v>
      </c>
    </row>
    <row r="3465" spans="1:9" x14ac:dyDescent="0.3">
      <c r="A3465" s="72" t="str">
        <f t="shared" si="117"/>
        <v>2006</v>
      </c>
      <c r="B3465" s="72" t="str">
        <f t="shared" si="118"/>
        <v>Jun</v>
      </c>
      <c r="C3465" s="74">
        <v>38884</v>
      </c>
      <c r="D3465" s="47">
        <v>27.870000999999998</v>
      </c>
      <c r="E3465" s="47">
        <v>28.200001</v>
      </c>
      <c r="F3465" s="47">
        <v>27.469999000000001</v>
      </c>
      <c r="G3465" s="47">
        <v>27.59</v>
      </c>
      <c r="H3465" s="73">
        <v>23.93347</v>
      </c>
      <c r="I3465" s="73">
        <v>874200</v>
      </c>
    </row>
    <row r="3466" spans="1:9" x14ac:dyDescent="0.3">
      <c r="A3466" s="72" t="str">
        <f t="shared" si="117"/>
        <v>2006</v>
      </c>
      <c r="B3466" s="72" t="str">
        <f t="shared" si="118"/>
        <v>Jun</v>
      </c>
      <c r="C3466" s="74">
        <v>38887</v>
      </c>
      <c r="D3466" s="47">
        <v>27.700001</v>
      </c>
      <c r="E3466" s="47">
        <v>27.98</v>
      </c>
      <c r="F3466" s="47">
        <v>27.120000999999998</v>
      </c>
      <c r="G3466" s="47">
        <v>27.280000999999999</v>
      </c>
      <c r="H3466" s="73">
        <v>23.664553000000002</v>
      </c>
      <c r="I3466" s="73">
        <v>928200</v>
      </c>
    </row>
    <row r="3467" spans="1:9" x14ac:dyDescent="0.3">
      <c r="A3467" s="72" t="str">
        <f t="shared" si="117"/>
        <v>2006</v>
      </c>
      <c r="B3467" s="72" t="str">
        <f t="shared" si="118"/>
        <v>Jun</v>
      </c>
      <c r="C3467" s="74">
        <v>38888</v>
      </c>
      <c r="D3467" s="47">
        <v>27.299999</v>
      </c>
      <c r="E3467" s="47">
        <v>27.440000999999999</v>
      </c>
      <c r="F3467" s="47">
        <v>27.030000999999999</v>
      </c>
      <c r="G3467" s="47">
        <v>27.1</v>
      </c>
      <c r="H3467" s="73">
        <v>23.508413000000001</v>
      </c>
      <c r="I3467" s="73">
        <v>731600</v>
      </c>
    </row>
    <row r="3468" spans="1:9" x14ac:dyDescent="0.3">
      <c r="A3468" s="72" t="str">
        <f t="shared" si="117"/>
        <v>2006</v>
      </c>
      <c r="B3468" s="72" t="str">
        <f t="shared" si="118"/>
        <v>Jun</v>
      </c>
      <c r="C3468" s="74">
        <v>38889</v>
      </c>
      <c r="D3468" s="47">
        <v>27.059999000000001</v>
      </c>
      <c r="E3468" s="47">
        <v>27.75</v>
      </c>
      <c r="F3468" s="47">
        <v>27.049999</v>
      </c>
      <c r="G3468" s="47">
        <v>27.42</v>
      </c>
      <c r="H3468" s="73">
        <v>23.786007000000001</v>
      </c>
      <c r="I3468" s="73">
        <v>549700</v>
      </c>
    </row>
    <row r="3469" spans="1:9" x14ac:dyDescent="0.3">
      <c r="A3469" s="72" t="str">
        <f t="shared" si="117"/>
        <v>2006</v>
      </c>
      <c r="B3469" s="72" t="str">
        <f t="shared" si="118"/>
        <v>Jun</v>
      </c>
      <c r="C3469" s="74">
        <v>38890</v>
      </c>
      <c r="D3469" s="47">
        <v>27.43</v>
      </c>
      <c r="E3469" s="47">
        <v>27.719999000000001</v>
      </c>
      <c r="F3469" s="47">
        <v>27.389999</v>
      </c>
      <c r="G3469" s="47">
        <v>27.58</v>
      </c>
      <c r="H3469" s="73">
        <v>23.924797000000002</v>
      </c>
      <c r="I3469" s="73">
        <v>857800</v>
      </c>
    </row>
    <row r="3470" spans="1:9" x14ac:dyDescent="0.3">
      <c r="A3470" s="72" t="str">
        <f t="shared" si="117"/>
        <v>2006</v>
      </c>
      <c r="B3470" s="72" t="str">
        <f t="shared" si="118"/>
        <v>Jun</v>
      </c>
      <c r="C3470" s="74">
        <v>38891</v>
      </c>
      <c r="D3470" s="47">
        <v>27.629999000000002</v>
      </c>
      <c r="E3470" s="47">
        <v>28.01</v>
      </c>
      <c r="F3470" s="47">
        <v>27.4</v>
      </c>
      <c r="G3470" s="47">
        <v>27.6</v>
      </c>
      <c r="H3470" s="73">
        <v>23.942148</v>
      </c>
      <c r="I3470" s="73">
        <v>573200</v>
      </c>
    </row>
    <row r="3471" spans="1:9" x14ac:dyDescent="0.3">
      <c r="A3471" s="72" t="str">
        <f t="shared" si="117"/>
        <v>2006</v>
      </c>
      <c r="B3471" s="72" t="str">
        <f t="shared" si="118"/>
        <v>Jun</v>
      </c>
      <c r="C3471" s="74">
        <v>38894</v>
      </c>
      <c r="D3471" s="47">
        <v>27.73</v>
      </c>
      <c r="E3471" s="47">
        <v>27.959999</v>
      </c>
      <c r="F3471" s="47">
        <v>27.48</v>
      </c>
      <c r="G3471" s="47">
        <v>27.73</v>
      </c>
      <c r="H3471" s="73">
        <v>24.054924</v>
      </c>
      <c r="I3471" s="73">
        <v>660700</v>
      </c>
    </row>
    <row r="3472" spans="1:9" x14ac:dyDescent="0.3">
      <c r="A3472" s="72" t="str">
        <f t="shared" si="117"/>
        <v>2006</v>
      </c>
      <c r="B3472" s="72" t="str">
        <f t="shared" si="118"/>
        <v>Jun</v>
      </c>
      <c r="C3472" s="74">
        <v>38895</v>
      </c>
      <c r="D3472" s="47">
        <v>27.85</v>
      </c>
      <c r="E3472" s="47">
        <v>27.940000999999999</v>
      </c>
      <c r="F3472" s="47">
        <v>27.549999</v>
      </c>
      <c r="G3472" s="47">
        <v>27.74</v>
      </c>
      <c r="H3472" s="73">
        <v>24.063589</v>
      </c>
      <c r="I3472" s="73">
        <v>916300</v>
      </c>
    </row>
    <row r="3473" spans="1:9" x14ac:dyDescent="0.3">
      <c r="A3473" s="72" t="str">
        <f t="shared" si="117"/>
        <v>2006</v>
      </c>
      <c r="B3473" s="72" t="str">
        <f t="shared" si="118"/>
        <v>Jun</v>
      </c>
      <c r="C3473" s="74">
        <v>38896</v>
      </c>
      <c r="D3473" s="47">
        <v>26.68</v>
      </c>
      <c r="E3473" s="47">
        <v>26.950001</v>
      </c>
      <c r="F3473" s="47">
        <v>25.209999</v>
      </c>
      <c r="G3473" s="47">
        <v>25.780000999999999</v>
      </c>
      <c r="H3473" s="73">
        <v>22.363356</v>
      </c>
      <c r="I3473" s="73">
        <v>5736500</v>
      </c>
    </row>
    <row r="3474" spans="1:9" x14ac:dyDescent="0.3">
      <c r="A3474" s="72" t="str">
        <f t="shared" si="117"/>
        <v>2006</v>
      </c>
      <c r="B3474" s="72" t="str">
        <f t="shared" si="118"/>
        <v>Jun</v>
      </c>
      <c r="C3474" s="74">
        <v>38897</v>
      </c>
      <c r="D3474" s="47">
        <v>26.200001</v>
      </c>
      <c r="E3474" s="47">
        <v>27.120000999999998</v>
      </c>
      <c r="F3474" s="47">
        <v>25.959999</v>
      </c>
      <c r="G3474" s="47">
        <v>27.120000999999998</v>
      </c>
      <c r="H3474" s="73">
        <v>23.525760999999999</v>
      </c>
      <c r="I3474" s="73">
        <v>2525200</v>
      </c>
    </row>
    <row r="3475" spans="1:9" x14ac:dyDescent="0.3">
      <c r="A3475" s="72" t="str">
        <f t="shared" si="117"/>
        <v>2006</v>
      </c>
      <c r="B3475" s="72" t="str">
        <f t="shared" si="118"/>
        <v>Jun</v>
      </c>
      <c r="C3475" s="74">
        <v>38898</v>
      </c>
      <c r="D3475" s="47">
        <v>27.129999000000002</v>
      </c>
      <c r="E3475" s="47">
        <v>27.129999000000002</v>
      </c>
      <c r="F3475" s="47">
        <v>26.93</v>
      </c>
      <c r="G3475" s="47">
        <v>26.950001</v>
      </c>
      <c r="H3475" s="73">
        <v>23.378294</v>
      </c>
      <c r="I3475" s="73">
        <v>1200000</v>
      </c>
    </row>
    <row r="3476" spans="1:9" x14ac:dyDescent="0.3">
      <c r="A3476" s="72" t="str">
        <f t="shared" si="117"/>
        <v>2006</v>
      </c>
      <c r="B3476" s="72" t="str">
        <f t="shared" si="118"/>
        <v>Jul</v>
      </c>
      <c r="C3476" s="74">
        <v>38901</v>
      </c>
      <c r="D3476" s="47">
        <v>27.01</v>
      </c>
      <c r="E3476" s="47">
        <v>27.129999000000002</v>
      </c>
      <c r="F3476" s="47">
        <v>26.75</v>
      </c>
      <c r="G3476" s="47">
        <v>26.950001</v>
      </c>
      <c r="H3476" s="73">
        <v>23.378294</v>
      </c>
      <c r="I3476" s="73">
        <v>899600</v>
      </c>
    </row>
    <row r="3477" spans="1:9" x14ac:dyDescent="0.3">
      <c r="A3477" s="72" t="str">
        <f t="shared" si="117"/>
        <v>2006</v>
      </c>
      <c r="B3477" s="72" t="str">
        <f t="shared" si="118"/>
        <v>Jul</v>
      </c>
      <c r="C3477" s="74">
        <v>38903</v>
      </c>
      <c r="D3477" s="47">
        <v>26.75</v>
      </c>
      <c r="E3477" s="47">
        <v>26.860001</v>
      </c>
      <c r="F3477" s="47">
        <v>26.309999000000001</v>
      </c>
      <c r="G3477" s="47">
        <v>26.559999000000001</v>
      </c>
      <c r="H3477" s="73">
        <v>23.039988000000001</v>
      </c>
      <c r="I3477" s="73">
        <v>1497700</v>
      </c>
    </row>
    <row r="3478" spans="1:9" x14ac:dyDescent="0.3">
      <c r="A3478" s="72" t="str">
        <f t="shared" si="117"/>
        <v>2006</v>
      </c>
      <c r="B3478" s="72" t="str">
        <f t="shared" si="118"/>
        <v>Jul</v>
      </c>
      <c r="C3478" s="74">
        <v>38904</v>
      </c>
      <c r="D3478" s="47">
        <v>25.75</v>
      </c>
      <c r="E3478" s="47">
        <v>25.99</v>
      </c>
      <c r="F3478" s="47">
        <v>25.32</v>
      </c>
      <c r="G3478" s="47">
        <v>25.99</v>
      </c>
      <c r="H3478" s="73">
        <v>22.545521000000001</v>
      </c>
      <c r="I3478" s="73">
        <v>2284900</v>
      </c>
    </row>
    <row r="3479" spans="1:9" x14ac:dyDescent="0.3">
      <c r="A3479" s="72" t="str">
        <f t="shared" si="117"/>
        <v>2006</v>
      </c>
      <c r="B3479" s="72" t="str">
        <f t="shared" si="118"/>
        <v>Jul</v>
      </c>
      <c r="C3479" s="74">
        <v>38905</v>
      </c>
      <c r="D3479" s="47">
        <v>25.99</v>
      </c>
      <c r="E3479" s="47">
        <v>26</v>
      </c>
      <c r="F3479" s="47">
        <v>25.129999000000002</v>
      </c>
      <c r="G3479" s="47">
        <v>25.25</v>
      </c>
      <c r="H3479" s="73">
        <v>21.903594999999999</v>
      </c>
      <c r="I3479" s="73">
        <v>1033500</v>
      </c>
    </row>
    <row r="3480" spans="1:9" x14ac:dyDescent="0.3">
      <c r="A3480" s="72" t="str">
        <f t="shared" si="117"/>
        <v>2006</v>
      </c>
      <c r="B3480" s="72" t="str">
        <f t="shared" si="118"/>
        <v>Jul</v>
      </c>
      <c r="C3480" s="74">
        <v>38908</v>
      </c>
      <c r="D3480" s="47">
        <v>25.379999000000002</v>
      </c>
      <c r="E3480" s="47">
        <v>25.93</v>
      </c>
      <c r="F3480" s="47">
        <v>25.32</v>
      </c>
      <c r="G3480" s="47">
        <v>25.76</v>
      </c>
      <c r="H3480" s="73">
        <v>22.346004000000001</v>
      </c>
      <c r="I3480" s="73">
        <v>799800</v>
      </c>
    </row>
    <row r="3481" spans="1:9" x14ac:dyDescent="0.3">
      <c r="A3481" s="72" t="str">
        <f t="shared" si="117"/>
        <v>2006</v>
      </c>
      <c r="B3481" s="72" t="str">
        <f t="shared" si="118"/>
        <v>Jul</v>
      </c>
      <c r="C3481" s="74">
        <v>38909</v>
      </c>
      <c r="D3481" s="47">
        <v>25.65</v>
      </c>
      <c r="E3481" s="47">
        <v>25.780000999999999</v>
      </c>
      <c r="F3481" s="47">
        <v>25</v>
      </c>
      <c r="G3481" s="47">
        <v>25.459999</v>
      </c>
      <c r="H3481" s="73">
        <v>22.085766</v>
      </c>
      <c r="I3481" s="73">
        <v>2491900</v>
      </c>
    </row>
    <row r="3482" spans="1:9" x14ac:dyDescent="0.3">
      <c r="A3482" s="72" t="str">
        <f t="shared" si="117"/>
        <v>2006</v>
      </c>
      <c r="B3482" s="72" t="str">
        <f t="shared" si="118"/>
        <v>Jul</v>
      </c>
      <c r="C3482" s="74">
        <v>38910</v>
      </c>
      <c r="D3482" s="47">
        <v>25.51</v>
      </c>
      <c r="E3482" s="47">
        <v>25.709999</v>
      </c>
      <c r="F3482" s="47">
        <v>24.92</v>
      </c>
      <c r="G3482" s="47">
        <v>25.01</v>
      </c>
      <c r="H3482" s="73">
        <v>21.695404</v>
      </c>
      <c r="I3482" s="73">
        <v>2110300</v>
      </c>
    </row>
    <row r="3483" spans="1:9" x14ac:dyDescent="0.3">
      <c r="A3483" s="72" t="str">
        <f t="shared" si="117"/>
        <v>2006</v>
      </c>
      <c r="B3483" s="72" t="str">
        <f t="shared" si="118"/>
        <v>Jul</v>
      </c>
      <c r="C3483" s="74">
        <v>38911</v>
      </c>
      <c r="D3483" s="47">
        <v>25.049999</v>
      </c>
      <c r="E3483" s="47">
        <v>25.059999000000001</v>
      </c>
      <c r="F3483" s="47">
        <v>24.549999</v>
      </c>
      <c r="G3483" s="47">
        <v>24.75</v>
      </c>
      <c r="H3483" s="73">
        <v>21.469861999999999</v>
      </c>
      <c r="I3483" s="73">
        <v>1497300</v>
      </c>
    </row>
    <row r="3484" spans="1:9" x14ac:dyDescent="0.3">
      <c r="A3484" s="72" t="str">
        <f t="shared" si="117"/>
        <v>2006</v>
      </c>
      <c r="B3484" s="72" t="str">
        <f t="shared" si="118"/>
        <v>Jul</v>
      </c>
      <c r="C3484" s="74">
        <v>38912</v>
      </c>
      <c r="D3484" s="47">
        <v>24.700001</v>
      </c>
      <c r="E3484" s="47">
        <v>24.700001</v>
      </c>
      <c r="F3484" s="47">
        <v>24.129999000000002</v>
      </c>
      <c r="G3484" s="47">
        <v>24.540001</v>
      </c>
      <c r="H3484" s="73">
        <v>21.287693000000001</v>
      </c>
      <c r="I3484" s="73">
        <v>1427200</v>
      </c>
    </row>
    <row r="3485" spans="1:9" x14ac:dyDescent="0.3">
      <c r="A3485" s="72" t="str">
        <f t="shared" si="117"/>
        <v>2006</v>
      </c>
      <c r="B3485" s="72" t="str">
        <f t="shared" si="118"/>
        <v>Jul</v>
      </c>
      <c r="C3485" s="74">
        <v>38915</v>
      </c>
      <c r="D3485" s="47">
        <v>24.6</v>
      </c>
      <c r="E3485" s="47">
        <v>24.940000999999999</v>
      </c>
      <c r="F3485" s="47">
        <v>24.389999</v>
      </c>
      <c r="G3485" s="47">
        <v>24.66</v>
      </c>
      <c r="H3485" s="73">
        <v>21.391787999999998</v>
      </c>
      <c r="I3485" s="73">
        <v>1345900</v>
      </c>
    </row>
    <row r="3486" spans="1:9" x14ac:dyDescent="0.3">
      <c r="A3486" s="72" t="str">
        <f t="shared" si="117"/>
        <v>2006</v>
      </c>
      <c r="B3486" s="72" t="str">
        <f t="shared" si="118"/>
        <v>Jul</v>
      </c>
      <c r="C3486" s="74">
        <v>38916</v>
      </c>
      <c r="D3486" s="47">
        <v>24.84</v>
      </c>
      <c r="E3486" s="47">
        <v>25.08</v>
      </c>
      <c r="F3486" s="47">
        <v>23.5</v>
      </c>
      <c r="G3486" s="47">
        <v>23.809999000000001</v>
      </c>
      <c r="H3486" s="73">
        <v>20.654440000000001</v>
      </c>
      <c r="I3486" s="73">
        <v>1810400</v>
      </c>
    </row>
    <row r="3487" spans="1:9" x14ac:dyDescent="0.3">
      <c r="A3487" s="72" t="str">
        <f t="shared" si="117"/>
        <v>2006</v>
      </c>
      <c r="B3487" s="72" t="str">
        <f t="shared" si="118"/>
        <v>Jul</v>
      </c>
      <c r="C3487" s="74">
        <v>38917</v>
      </c>
      <c r="D3487" s="47">
        <v>23.48</v>
      </c>
      <c r="E3487" s="47">
        <v>24.25</v>
      </c>
      <c r="F3487" s="47">
        <v>23.26</v>
      </c>
      <c r="G3487" s="47">
        <v>23.52</v>
      </c>
      <c r="H3487" s="73">
        <v>20.402874000000001</v>
      </c>
      <c r="I3487" s="73">
        <v>3400200</v>
      </c>
    </row>
    <row r="3488" spans="1:9" x14ac:dyDescent="0.3">
      <c r="A3488" s="72" t="str">
        <f t="shared" si="117"/>
        <v>2006</v>
      </c>
      <c r="B3488" s="72" t="str">
        <f t="shared" si="118"/>
        <v>Jul</v>
      </c>
      <c r="C3488" s="74">
        <v>38918</v>
      </c>
      <c r="D3488" s="47">
        <v>23.450001</v>
      </c>
      <c r="E3488" s="47">
        <v>23.690000999999999</v>
      </c>
      <c r="F3488" s="47">
        <v>22.379999000000002</v>
      </c>
      <c r="G3488" s="47">
        <v>22.43</v>
      </c>
      <c r="H3488" s="73">
        <v>19.457332999999998</v>
      </c>
      <c r="I3488" s="73">
        <v>2545700</v>
      </c>
    </row>
    <row r="3489" spans="1:9" x14ac:dyDescent="0.3">
      <c r="A3489" s="72" t="str">
        <f t="shared" si="117"/>
        <v>2006</v>
      </c>
      <c r="B3489" s="72" t="str">
        <f t="shared" si="118"/>
        <v>Jul</v>
      </c>
      <c r="C3489" s="74">
        <v>38919</v>
      </c>
      <c r="D3489" s="47">
        <v>22.57</v>
      </c>
      <c r="E3489" s="47">
        <v>23.040001</v>
      </c>
      <c r="F3489" s="47">
        <v>22.110001</v>
      </c>
      <c r="G3489" s="47">
        <v>22.870000999999998</v>
      </c>
      <c r="H3489" s="73">
        <v>19.839017999999999</v>
      </c>
      <c r="I3489" s="73">
        <v>2709600</v>
      </c>
    </row>
    <row r="3490" spans="1:9" x14ac:dyDescent="0.3">
      <c r="A3490" s="72" t="str">
        <f t="shared" si="117"/>
        <v>2006</v>
      </c>
      <c r="B3490" s="72" t="str">
        <f t="shared" si="118"/>
        <v>Jul</v>
      </c>
      <c r="C3490" s="74">
        <v>38922</v>
      </c>
      <c r="D3490" s="47">
        <v>22.879999000000002</v>
      </c>
      <c r="E3490" s="47">
        <v>23.66</v>
      </c>
      <c r="F3490" s="47">
        <v>22.879999000000002</v>
      </c>
      <c r="G3490" s="47">
        <v>23.389999</v>
      </c>
      <c r="H3490" s="73">
        <v>20.290103999999999</v>
      </c>
      <c r="I3490" s="73">
        <v>1845600</v>
      </c>
    </row>
    <row r="3491" spans="1:9" x14ac:dyDescent="0.3">
      <c r="A3491" s="72" t="str">
        <f t="shared" si="117"/>
        <v>2006</v>
      </c>
      <c r="B3491" s="72" t="str">
        <f t="shared" si="118"/>
        <v>Jul</v>
      </c>
      <c r="C3491" s="74">
        <v>38923</v>
      </c>
      <c r="D3491" s="47">
        <v>23.35</v>
      </c>
      <c r="E3491" s="47">
        <v>23.700001</v>
      </c>
      <c r="F3491" s="47">
        <v>23.18</v>
      </c>
      <c r="G3491" s="47">
        <v>23.469999000000001</v>
      </c>
      <c r="H3491" s="73">
        <v>20.359497000000001</v>
      </c>
      <c r="I3491" s="73">
        <v>1550500</v>
      </c>
    </row>
    <row r="3492" spans="1:9" x14ac:dyDescent="0.3">
      <c r="A3492" s="72" t="str">
        <f t="shared" si="117"/>
        <v>2006</v>
      </c>
      <c r="B3492" s="72" t="str">
        <f t="shared" si="118"/>
        <v>Jul</v>
      </c>
      <c r="C3492" s="74">
        <v>38924</v>
      </c>
      <c r="D3492" s="47">
        <v>23.469999000000001</v>
      </c>
      <c r="E3492" s="47">
        <v>23.5</v>
      </c>
      <c r="F3492" s="47">
        <v>22.85</v>
      </c>
      <c r="G3492" s="47">
        <v>23.25</v>
      </c>
      <c r="H3492" s="73">
        <v>20.168652999999999</v>
      </c>
      <c r="I3492" s="73">
        <v>1263400</v>
      </c>
    </row>
    <row r="3493" spans="1:9" x14ac:dyDescent="0.3">
      <c r="A3493" s="72" t="str">
        <f t="shared" si="117"/>
        <v>2006</v>
      </c>
      <c r="B3493" s="72" t="str">
        <f t="shared" si="118"/>
        <v>Jul</v>
      </c>
      <c r="C3493" s="74">
        <v>38925</v>
      </c>
      <c r="D3493" s="47">
        <v>23.41</v>
      </c>
      <c r="E3493" s="47">
        <v>23.75</v>
      </c>
      <c r="F3493" s="47">
        <v>22.98</v>
      </c>
      <c r="G3493" s="47">
        <v>23.049999</v>
      </c>
      <c r="H3493" s="73">
        <v>19.995165</v>
      </c>
      <c r="I3493" s="73">
        <v>1014100</v>
      </c>
    </row>
    <row r="3494" spans="1:9" x14ac:dyDescent="0.3">
      <c r="A3494" s="72" t="str">
        <f t="shared" si="117"/>
        <v>2006</v>
      </c>
      <c r="B3494" s="72" t="str">
        <f t="shared" si="118"/>
        <v>Jul</v>
      </c>
      <c r="C3494" s="74">
        <v>38926</v>
      </c>
      <c r="D3494" s="47">
        <v>23.209999</v>
      </c>
      <c r="E3494" s="47">
        <v>23.27</v>
      </c>
      <c r="F3494" s="47">
        <v>22.799999</v>
      </c>
      <c r="G3494" s="47">
        <v>23.17</v>
      </c>
      <c r="H3494" s="73">
        <v>20.099264000000002</v>
      </c>
      <c r="I3494" s="73">
        <v>1164300</v>
      </c>
    </row>
    <row r="3495" spans="1:9" x14ac:dyDescent="0.3">
      <c r="A3495" s="72" t="str">
        <f t="shared" si="117"/>
        <v>2006</v>
      </c>
      <c r="B3495" s="72" t="str">
        <f t="shared" si="118"/>
        <v>Jul</v>
      </c>
      <c r="C3495" s="74">
        <v>38929</v>
      </c>
      <c r="D3495" s="47">
        <v>23.23</v>
      </c>
      <c r="E3495" s="47">
        <v>23.23</v>
      </c>
      <c r="F3495" s="47">
        <v>22.84</v>
      </c>
      <c r="G3495" s="47">
        <v>22.85</v>
      </c>
      <c r="H3495" s="73">
        <v>19.821664999999999</v>
      </c>
      <c r="I3495" s="73">
        <v>867300</v>
      </c>
    </row>
    <row r="3496" spans="1:9" x14ac:dyDescent="0.3">
      <c r="A3496" s="72" t="str">
        <f t="shared" si="117"/>
        <v>2006</v>
      </c>
      <c r="B3496" s="72" t="str">
        <f t="shared" si="118"/>
        <v>Aug</v>
      </c>
      <c r="C3496" s="74">
        <v>38930</v>
      </c>
      <c r="D3496" s="47">
        <v>22.83</v>
      </c>
      <c r="E3496" s="47">
        <v>22.969999000000001</v>
      </c>
      <c r="F3496" s="47">
        <v>22.190000999999999</v>
      </c>
      <c r="G3496" s="47">
        <v>22.360001</v>
      </c>
      <c r="H3496" s="73">
        <v>19.396612000000001</v>
      </c>
      <c r="I3496" s="73">
        <v>1181300</v>
      </c>
    </row>
    <row r="3497" spans="1:9" x14ac:dyDescent="0.3">
      <c r="A3497" s="72" t="str">
        <f t="shared" si="117"/>
        <v>2006</v>
      </c>
      <c r="B3497" s="72" t="str">
        <f t="shared" si="118"/>
        <v>Aug</v>
      </c>
      <c r="C3497" s="74">
        <v>38931</v>
      </c>
      <c r="D3497" s="47">
        <v>22.52</v>
      </c>
      <c r="E3497" s="47">
        <v>23.040001</v>
      </c>
      <c r="F3497" s="47">
        <v>22.49</v>
      </c>
      <c r="G3497" s="47">
        <v>22.98</v>
      </c>
      <c r="H3497" s="73">
        <v>19.934443999999999</v>
      </c>
      <c r="I3497" s="73">
        <v>1897000</v>
      </c>
    </row>
    <row r="3498" spans="1:9" x14ac:dyDescent="0.3">
      <c r="A3498" s="72" t="str">
        <f t="shared" si="117"/>
        <v>2006</v>
      </c>
      <c r="B3498" s="72" t="str">
        <f t="shared" si="118"/>
        <v>Aug</v>
      </c>
      <c r="C3498" s="74">
        <v>38932</v>
      </c>
      <c r="D3498" s="47">
        <v>22.879999000000002</v>
      </c>
      <c r="E3498" s="47">
        <v>23.459999</v>
      </c>
      <c r="F3498" s="47">
        <v>22.190000999999999</v>
      </c>
      <c r="G3498" s="47">
        <v>23.290001</v>
      </c>
      <c r="H3498" s="73">
        <v>20.203358000000001</v>
      </c>
      <c r="I3498" s="73">
        <v>2257100</v>
      </c>
    </row>
    <row r="3499" spans="1:9" x14ac:dyDescent="0.3">
      <c r="A3499" s="72" t="str">
        <f t="shared" si="117"/>
        <v>2006</v>
      </c>
      <c r="B3499" s="72" t="str">
        <f t="shared" si="118"/>
        <v>Aug</v>
      </c>
      <c r="C3499" s="74">
        <v>38933</v>
      </c>
      <c r="D3499" s="47">
        <v>23.57</v>
      </c>
      <c r="E3499" s="47">
        <v>24.200001</v>
      </c>
      <c r="F3499" s="47">
        <v>23.450001</v>
      </c>
      <c r="G3499" s="47">
        <v>23.780000999999999</v>
      </c>
      <c r="H3499" s="73">
        <v>20.628412000000001</v>
      </c>
      <c r="I3499" s="73">
        <v>2008800</v>
      </c>
    </row>
    <row r="3500" spans="1:9" x14ac:dyDescent="0.3">
      <c r="A3500" s="72" t="str">
        <f t="shared" si="117"/>
        <v>2006</v>
      </c>
      <c r="B3500" s="72" t="str">
        <f t="shared" si="118"/>
        <v>Aug</v>
      </c>
      <c r="C3500" s="74">
        <v>38936</v>
      </c>
      <c r="D3500" s="47">
        <v>23.780000999999999</v>
      </c>
      <c r="E3500" s="47">
        <v>23.790001</v>
      </c>
      <c r="F3500" s="47">
        <v>22.91</v>
      </c>
      <c r="G3500" s="47">
        <v>23.139999</v>
      </c>
      <c r="H3500" s="73">
        <v>20.073232999999998</v>
      </c>
      <c r="I3500" s="73">
        <v>2129300</v>
      </c>
    </row>
    <row r="3501" spans="1:9" x14ac:dyDescent="0.3">
      <c r="A3501" s="72" t="str">
        <f t="shared" si="117"/>
        <v>2006</v>
      </c>
      <c r="B3501" s="72" t="str">
        <f t="shared" si="118"/>
        <v>Aug</v>
      </c>
      <c r="C3501" s="74">
        <v>38937</v>
      </c>
      <c r="D3501" s="47">
        <v>23.200001</v>
      </c>
      <c r="E3501" s="47">
        <v>23.34</v>
      </c>
      <c r="F3501" s="47">
        <v>22.58</v>
      </c>
      <c r="G3501" s="47">
        <v>22.709999</v>
      </c>
      <c r="H3501" s="73">
        <v>19.700223999999999</v>
      </c>
      <c r="I3501" s="73">
        <v>1815400</v>
      </c>
    </row>
    <row r="3502" spans="1:9" x14ac:dyDescent="0.3">
      <c r="A3502" s="72" t="str">
        <f t="shared" si="117"/>
        <v>2006</v>
      </c>
      <c r="B3502" s="72" t="str">
        <f t="shared" si="118"/>
        <v>Aug</v>
      </c>
      <c r="C3502" s="74">
        <v>38938</v>
      </c>
      <c r="D3502" s="47">
        <v>22.84</v>
      </c>
      <c r="E3502" s="47">
        <v>22.870000999999998</v>
      </c>
      <c r="F3502" s="47">
        <v>21.9</v>
      </c>
      <c r="G3502" s="47">
        <v>21.93</v>
      </c>
      <c r="H3502" s="73">
        <v>19.023599999999998</v>
      </c>
      <c r="I3502" s="73">
        <v>1291300</v>
      </c>
    </row>
    <row r="3503" spans="1:9" x14ac:dyDescent="0.3">
      <c r="A3503" s="72" t="str">
        <f t="shared" si="117"/>
        <v>2006</v>
      </c>
      <c r="B3503" s="72" t="str">
        <f t="shared" si="118"/>
        <v>Aug</v>
      </c>
      <c r="C3503" s="74">
        <v>38939</v>
      </c>
      <c r="D3503" s="47">
        <v>21.799999</v>
      </c>
      <c r="E3503" s="47">
        <v>22.59</v>
      </c>
      <c r="F3503" s="47">
        <v>21.65</v>
      </c>
      <c r="G3503" s="47">
        <v>22.4</v>
      </c>
      <c r="H3503" s="73">
        <v>19.431311000000001</v>
      </c>
      <c r="I3503" s="73">
        <v>1974400</v>
      </c>
    </row>
    <row r="3504" spans="1:9" x14ac:dyDescent="0.3">
      <c r="A3504" s="72" t="str">
        <f t="shared" si="117"/>
        <v>2006</v>
      </c>
      <c r="B3504" s="72" t="str">
        <f t="shared" si="118"/>
        <v>Aug</v>
      </c>
      <c r="C3504" s="74">
        <v>38940</v>
      </c>
      <c r="D3504" s="47">
        <v>22.43</v>
      </c>
      <c r="E3504" s="47">
        <v>22.620000999999998</v>
      </c>
      <c r="F3504" s="47">
        <v>22.110001</v>
      </c>
      <c r="G3504" s="47">
        <v>22.389999</v>
      </c>
      <c r="H3504" s="73">
        <v>19.422636000000001</v>
      </c>
      <c r="I3504" s="73">
        <v>1049600</v>
      </c>
    </row>
    <row r="3505" spans="1:9" x14ac:dyDescent="0.3">
      <c r="A3505" s="72" t="str">
        <f t="shared" si="117"/>
        <v>2006</v>
      </c>
      <c r="B3505" s="72" t="str">
        <f t="shared" si="118"/>
        <v>Aug</v>
      </c>
      <c r="C3505" s="74">
        <v>38943</v>
      </c>
      <c r="D3505" s="47">
        <v>22.370000999999998</v>
      </c>
      <c r="E3505" s="47">
        <v>23.469999000000001</v>
      </c>
      <c r="F3505" s="47">
        <v>22.34</v>
      </c>
      <c r="G3505" s="47">
        <v>23.129999000000002</v>
      </c>
      <c r="H3505" s="73">
        <v>20.064556</v>
      </c>
      <c r="I3505" s="73">
        <v>1097500</v>
      </c>
    </row>
    <row r="3506" spans="1:9" x14ac:dyDescent="0.3">
      <c r="A3506" s="72" t="str">
        <f t="shared" si="117"/>
        <v>2006</v>
      </c>
      <c r="B3506" s="72" t="str">
        <f t="shared" si="118"/>
        <v>Aug</v>
      </c>
      <c r="C3506" s="74">
        <v>38944</v>
      </c>
      <c r="D3506" s="47">
        <v>23.52</v>
      </c>
      <c r="E3506" s="47">
        <v>23.780000999999999</v>
      </c>
      <c r="F3506" s="47">
        <v>23.139999</v>
      </c>
      <c r="G3506" s="47">
        <v>23.780000999999999</v>
      </c>
      <c r="H3506" s="73">
        <v>20.628412000000001</v>
      </c>
      <c r="I3506" s="73">
        <v>978900</v>
      </c>
    </row>
    <row r="3507" spans="1:9" x14ac:dyDescent="0.3">
      <c r="A3507" s="72" t="str">
        <f t="shared" si="117"/>
        <v>2006</v>
      </c>
      <c r="B3507" s="72" t="str">
        <f t="shared" si="118"/>
        <v>Aug</v>
      </c>
      <c r="C3507" s="74">
        <v>38945</v>
      </c>
      <c r="D3507" s="47">
        <v>23.4</v>
      </c>
      <c r="E3507" s="47">
        <v>24.24</v>
      </c>
      <c r="F3507" s="47">
        <v>23.4</v>
      </c>
      <c r="G3507" s="47">
        <v>24.15</v>
      </c>
      <c r="H3507" s="73">
        <v>20.949376999999998</v>
      </c>
      <c r="I3507" s="73">
        <v>2191600</v>
      </c>
    </row>
    <row r="3508" spans="1:9" x14ac:dyDescent="0.3">
      <c r="A3508" s="72" t="str">
        <f t="shared" si="117"/>
        <v>2006</v>
      </c>
      <c r="B3508" s="72" t="str">
        <f t="shared" si="118"/>
        <v>Aug</v>
      </c>
      <c r="C3508" s="74">
        <v>38946</v>
      </c>
      <c r="D3508" s="47">
        <v>24.25</v>
      </c>
      <c r="E3508" s="47">
        <v>25.129999000000002</v>
      </c>
      <c r="F3508" s="47">
        <v>24.15</v>
      </c>
      <c r="G3508" s="47">
        <v>24.76</v>
      </c>
      <c r="H3508" s="73">
        <v>21.478532999999999</v>
      </c>
      <c r="I3508" s="73">
        <v>1130700</v>
      </c>
    </row>
    <row r="3509" spans="1:9" x14ac:dyDescent="0.3">
      <c r="A3509" s="72" t="str">
        <f t="shared" si="117"/>
        <v>2006</v>
      </c>
      <c r="B3509" s="72" t="str">
        <f t="shared" si="118"/>
        <v>Aug</v>
      </c>
      <c r="C3509" s="74">
        <v>38947</v>
      </c>
      <c r="D3509" s="47">
        <v>24.860001</v>
      </c>
      <c r="E3509" s="47">
        <v>24.92</v>
      </c>
      <c r="F3509" s="47">
        <v>24.209999</v>
      </c>
      <c r="G3509" s="47">
        <v>24.66</v>
      </c>
      <c r="H3509" s="73">
        <v>21.391787999999998</v>
      </c>
      <c r="I3509" s="73">
        <v>586500</v>
      </c>
    </row>
    <row r="3510" spans="1:9" x14ac:dyDescent="0.3">
      <c r="A3510" s="72" t="str">
        <f t="shared" si="117"/>
        <v>2006</v>
      </c>
      <c r="B3510" s="72" t="str">
        <f t="shared" si="118"/>
        <v>Aug</v>
      </c>
      <c r="C3510" s="74">
        <v>38950</v>
      </c>
      <c r="D3510" s="47">
        <v>24.48</v>
      </c>
      <c r="E3510" s="47">
        <v>24.48</v>
      </c>
      <c r="F3510" s="47">
        <v>23.790001</v>
      </c>
      <c r="G3510" s="47">
        <v>23.99</v>
      </c>
      <c r="H3510" s="73">
        <v>20.810580999999999</v>
      </c>
      <c r="I3510" s="73">
        <v>979400</v>
      </c>
    </row>
    <row r="3511" spans="1:9" x14ac:dyDescent="0.3">
      <c r="A3511" s="72" t="str">
        <f t="shared" si="117"/>
        <v>2006</v>
      </c>
      <c r="B3511" s="72" t="str">
        <f t="shared" si="118"/>
        <v>Aug</v>
      </c>
      <c r="C3511" s="74">
        <v>38951</v>
      </c>
      <c r="D3511" s="47">
        <v>23.92</v>
      </c>
      <c r="E3511" s="47">
        <v>24.09</v>
      </c>
      <c r="F3511" s="47">
        <v>23.780000999999999</v>
      </c>
      <c r="G3511" s="47">
        <v>23.85</v>
      </c>
      <c r="H3511" s="73">
        <v>20.689138</v>
      </c>
      <c r="I3511" s="73">
        <v>519900</v>
      </c>
    </row>
    <row r="3512" spans="1:9" x14ac:dyDescent="0.3">
      <c r="A3512" s="72" t="str">
        <f t="shared" si="117"/>
        <v>2006</v>
      </c>
      <c r="B3512" s="72" t="str">
        <f t="shared" si="118"/>
        <v>Aug</v>
      </c>
      <c r="C3512" s="74">
        <v>38952</v>
      </c>
      <c r="D3512" s="47">
        <v>23.74</v>
      </c>
      <c r="E3512" s="47">
        <v>24.15</v>
      </c>
      <c r="F3512" s="47">
        <v>23.5</v>
      </c>
      <c r="G3512" s="47">
        <v>23.879999000000002</v>
      </c>
      <c r="H3512" s="73">
        <v>20.715160000000001</v>
      </c>
      <c r="I3512" s="73">
        <v>637800</v>
      </c>
    </row>
    <row r="3513" spans="1:9" x14ac:dyDescent="0.3">
      <c r="A3513" s="72" t="str">
        <f t="shared" si="117"/>
        <v>2006</v>
      </c>
      <c r="B3513" s="72" t="str">
        <f t="shared" si="118"/>
        <v>Aug</v>
      </c>
      <c r="C3513" s="74">
        <v>38953</v>
      </c>
      <c r="D3513" s="47">
        <v>23.799999</v>
      </c>
      <c r="E3513" s="47">
        <v>23.879999000000002</v>
      </c>
      <c r="F3513" s="47">
        <v>23.07</v>
      </c>
      <c r="G3513" s="47">
        <v>23.459999</v>
      </c>
      <c r="H3513" s="73">
        <v>20.350829999999998</v>
      </c>
      <c r="I3513" s="73">
        <v>764100</v>
      </c>
    </row>
    <row r="3514" spans="1:9" x14ac:dyDescent="0.3">
      <c r="A3514" s="72" t="str">
        <f t="shared" si="117"/>
        <v>2006</v>
      </c>
      <c r="B3514" s="72" t="str">
        <f t="shared" si="118"/>
        <v>Aug</v>
      </c>
      <c r="C3514" s="74">
        <v>38954</v>
      </c>
      <c r="D3514" s="47">
        <v>23.32</v>
      </c>
      <c r="E3514" s="47">
        <v>23.5</v>
      </c>
      <c r="F3514" s="47">
        <v>22.969999000000001</v>
      </c>
      <c r="G3514" s="47">
        <v>23.190000999999999</v>
      </c>
      <c r="H3514" s="73">
        <v>20.116607999999999</v>
      </c>
      <c r="I3514" s="73">
        <v>823300</v>
      </c>
    </row>
    <row r="3515" spans="1:9" x14ac:dyDescent="0.3">
      <c r="A3515" s="72" t="str">
        <f t="shared" si="117"/>
        <v>2006</v>
      </c>
      <c r="B3515" s="72" t="str">
        <f t="shared" si="118"/>
        <v>Aug</v>
      </c>
      <c r="C3515" s="74">
        <v>38957</v>
      </c>
      <c r="D3515" s="47">
        <v>23.190000999999999</v>
      </c>
      <c r="E3515" s="47">
        <v>23.9</v>
      </c>
      <c r="F3515" s="47">
        <v>23.1</v>
      </c>
      <c r="G3515" s="47">
        <v>23.700001</v>
      </c>
      <c r="H3515" s="73">
        <v>20.559014999999999</v>
      </c>
      <c r="I3515" s="73">
        <v>613000</v>
      </c>
    </row>
    <row r="3516" spans="1:9" x14ac:dyDescent="0.3">
      <c r="A3516" s="72" t="str">
        <f t="shared" si="117"/>
        <v>2006</v>
      </c>
      <c r="B3516" s="72" t="str">
        <f t="shared" si="118"/>
        <v>Aug</v>
      </c>
      <c r="C3516" s="74">
        <v>38958</v>
      </c>
      <c r="D3516" s="47">
        <v>23.85</v>
      </c>
      <c r="E3516" s="47">
        <v>24.6</v>
      </c>
      <c r="F3516" s="47">
        <v>23.700001</v>
      </c>
      <c r="G3516" s="47">
        <v>24.25</v>
      </c>
      <c r="H3516" s="73">
        <v>21.036131000000001</v>
      </c>
      <c r="I3516" s="73">
        <v>1074800</v>
      </c>
    </row>
    <row r="3517" spans="1:9" x14ac:dyDescent="0.3">
      <c r="A3517" s="72" t="str">
        <f t="shared" si="117"/>
        <v>2006</v>
      </c>
      <c r="B3517" s="72" t="str">
        <f t="shared" si="118"/>
        <v>Aug</v>
      </c>
      <c r="C3517" s="74">
        <v>38959</v>
      </c>
      <c r="D3517" s="47">
        <v>24.4</v>
      </c>
      <c r="E3517" s="47">
        <v>24.65</v>
      </c>
      <c r="F3517" s="47">
        <v>24.24</v>
      </c>
      <c r="G3517" s="47">
        <v>24.299999</v>
      </c>
      <c r="H3517" s="73">
        <v>21.079498000000001</v>
      </c>
      <c r="I3517" s="73">
        <v>538600</v>
      </c>
    </row>
    <row r="3518" spans="1:9" x14ac:dyDescent="0.3">
      <c r="A3518" s="72" t="str">
        <f t="shared" si="117"/>
        <v>2006</v>
      </c>
      <c r="B3518" s="72" t="str">
        <f t="shared" si="118"/>
        <v>Aug</v>
      </c>
      <c r="C3518" s="74">
        <v>38960</v>
      </c>
      <c r="D3518" s="47">
        <v>24.27</v>
      </c>
      <c r="E3518" s="47">
        <v>24.91</v>
      </c>
      <c r="F3518" s="47">
        <v>24.27</v>
      </c>
      <c r="G3518" s="47">
        <v>24.889999</v>
      </c>
      <c r="H3518" s="73">
        <v>21.591304999999998</v>
      </c>
      <c r="I3518" s="73">
        <v>1015400</v>
      </c>
    </row>
    <row r="3519" spans="1:9" x14ac:dyDescent="0.3">
      <c r="A3519" s="72" t="str">
        <f t="shared" si="117"/>
        <v>2006</v>
      </c>
      <c r="B3519" s="72" t="str">
        <f t="shared" si="118"/>
        <v>Sep</v>
      </c>
      <c r="C3519" s="74">
        <v>38961</v>
      </c>
      <c r="D3519" s="47">
        <v>25</v>
      </c>
      <c r="E3519" s="47">
        <v>25.23</v>
      </c>
      <c r="F3519" s="47">
        <v>24.85</v>
      </c>
      <c r="G3519" s="47">
        <v>25.049999</v>
      </c>
      <c r="H3519" s="73">
        <v>21.730101000000001</v>
      </c>
      <c r="I3519" s="73">
        <v>783000</v>
      </c>
    </row>
    <row r="3520" spans="1:9" x14ac:dyDescent="0.3">
      <c r="A3520" s="72" t="str">
        <f t="shared" si="117"/>
        <v>2006</v>
      </c>
      <c r="B3520" s="72" t="str">
        <f t="shared" si="118"/>
        <v>Sep</v>
      </c>
      <c r="C3520" s="74">
        <v>38965</v>
      </c>
      <c r="D3520" s="47">
        <v>25.190000999999999</v>
      </c>
      <c r="E3520" s="47">
        <v>25.32</v>
      </c>
      <c r="F3520" s="47">
        <v>24.98</v>
      </c>
      <c r="G3520" s="47">
        <v>25.290001</v>
      </c>
      <c r="H3520" s="73">
        <v>21.938296999999999</v>
      </c>
      <c r="I3520" s="73">
        <v>795200</v>
      </c>
    </row>
    <row r="3521" spans="1:9" x14ac:dyDescent="0.3">
      <c r="A3521" s="72" t="str">
        <f t="shared" si="117"/>
        <v>2006</v>
      </c>
      <c r="B3521" s="72" t="str">
        <f t="shared" si="118"/>
        <v>Sep</v>
      </c>
      <c r="C3521" s="74">
        <v>38966</v>
      </c>
      <c r="D3521" s="47">
        <v>25.23</v>
      </c>
      <c r="E3521" s="47">
        <v>25.290001</v>
      </c>
      <c r="F3521" s="47">
        <v>24.75</v>
      </c>
      <c r="G3521" s="47">
        <v>25.110001</v>
      </c>
      <c r="H3521" s="73">
        <v>21.782152</v>
      </c>
      <c r="I3521" s="73">
        <v>1101900</v>
      </c>
    </row>
    <row r="3522" spans="1:9" x14ac:dyDescent="0.3">
      <c r="A3522" s="72" t="str">
        <f t="shared" si="117"/>
        <v>2006</v>
      </c>
      <c r="B3522" s="72" t="str">
        <f t="shared" si="118"/>
        <v>Sep</v>
      </c>
      <c r="C3522" s="74">
        <v>38967</v>
      </c>
      <c r="D3522" s="47">
        <v>24.870000999999998</v>
      </c>
      <c r="E3522" s="47">
        <v>24.969999000000001</v>
      </c>
      <c r="F3522" s="47">
        <v>24.299999</v>
      </c>
      <c r="G3522" s="47">
        <v>24.5</v>
      </c>
      <c r="H3522" s="73">
        <v>21.252988999999999</v>
      </c>
      <c r="I3522" s="73">
        <v>916300</v>
      </c>
    </row>
    <row r="3523" spans="1:9" x14ac:dyDescent="0.3">
      <c r="A3523" s="72" t="str">
        <f t="shared" ref="A3523:A3586" si="119">TEXT(C3523,"YYYY")</f>
        <v>2006</v>
      </c>
      <c r="B3523" s="72" t="str">
        <f t="shared" ref="B3523:B3586" si="120">TEXT(C3523,"MMM")</f>
        <v>Sep</v>
      </c>
      <c r="C3523" s="74">
        <v>38968</v>
      </c>
      <c r="D3523" s="47">
        <v>24.49</v>
      </c>
      <c r="E3523" s="47">
        <v>25.24</v>
      </c>
      <c r="F3523" s="47">
        <v>24.360001</v>
      </c>
      <c r="G3523" s="47">
        <v>25.18</v>
      </c>
      <c r="H3523" s="73">
        <v>21.842874999999999</v>
      </c>
      <c r="I3523" s="73">
        <v>1296300</v>
      </c>
    </row>
    <row r="3524" spans="1:9" x14ac:dyDescent="0.3">
      <c r="A3524" s="72" t="str">
        <f t="shared" si="119"/>
        <v>2006</v>
      </c>
      <c r="B3524" s="72" t="str">
        <f t="shared" si="120"/>
        <v>Sep</v>
      </c>
      <c r="C3524" s="74">
        <v>38971</v>
      </c>
      <c r="D3524" s="47">
        <v>25.24</v>
      </c>
      <c r="E3524" s="47">
        <v>25.719999000000001</v>
      </c>
      <c r="F3524" s="47">
        <v>24.959999</v>
      </c>
      <c r="G3524" s="47">
        <v>25.59</v>
      </c>
      <c r="H3524" s="73">
        <v>22.198536000000001</v>
      </c>
      <c r="I3524" s="73">
        <v>1664100</v>
      </c>
    </row>
    <row r="3525" spans="1:9" x14ac:dyDescent="0.3">
      <c r="A3525" s="72" t="str">
        <f t="shared" si="119"/>
        <v>2006</v>
      </c>
      <c r="B3525" s="72" t="str">
        <f t="shared" si="120"/>
        <v>Sep</v>
      </c>
      <c r="C3525" s="74">
        <v>38972</v>
      </c>
      <c r="D3525" s="47">
        <v>25.690000999999999</v>
      </c>
      <c r="E3525" s="47">
        <v>27.27</v>
      </c>
      <c r="F3525" s="47">
        <v>25.620000999999998</v>
      </c>
      <c r="G3525" s="47">
        <v>27.209999</v>
      </c>
      <c r="H3525" s="73">
        <v>23.603833999999999</v>
      </c>
      <c r="I3525" s="73">
        <v>2276300</v>
      </c>
    </row>
    <row r="3526" spans="1:9" x14ac:dyDescent="0.3">
      <c r="A3526" s="72" t="str">
        <f t="shared" si="119"/>
        <v>2006</v>
      </c>
      <c r="B3526" s="72" t="str">
        <f t="shared" si="120"/>
        <v>Sep</v>
      </c>
      <c r="C3526" s="74">
        <v>38973</v>
      </c>
      <c r="D3526" s="47">
        <v>27.209999</v>
      </c>
      <c r="E3526" s="47">
        <v>27.27</v>
      </c>
      <c r="F3526" s="47">
        <v>26.42</v>
      </c>
      <c r="G3526" s="47">
        <v>27.030000999999999</v>
      </c>
      <c r="H3526" s="73">
        <v>23.447689</v>
      </c>
      <c r="I3526" s="73">
        <v>2645600</v>
      </c>
    </row>
    <row r="3527" spans="1:9" x14ac:dyDescent="0.3">
      <c r="A3527" s="72" t="str">
        <f t="shared" si="119"/>
        <v>2006</v>
      </c>
      <c r="B3527" s="72" t="str">
        <f t="shared" si="120"/>
        <v>Sep</v>
      </c>
      <c r="C3527" s="74">
        <v>38974</v>
      </c>
      <c r="D3527" s="47">
        <v>26.799999</v>
      </c>
      <c r="E3527" s="47">
        <v>26.809999000000001</v>
      </c>
      <c r="F3527" s="47">
        <v>25.6</v>
      </c>
      <c r="G3527" s="47">
        <v>25.969999000000001</v>
      </c>
      <c r="H3527" s="73">
        <v>22.528175000000001</v>
      </c>
      <c r="I3527" s="73">
        <v>2217700</v>
      </c>
    </row>
    <row r="3528" spans="1:9" x14ac:dyDescent="0.3">
      <c r="A3528" s="72" t="str">
        <f t="shared" si="119"/>
        <v>2006</v>
      </c>
      <c r="B3528" s="72" t="str">
        <f t="shared" si="120"/>
        <v>Sep</v>
      </c>
      <c r="C3528" s="74">
        <v>38975</v>
      </c>
      <c r="D3528" s="47">
        <v>26.030000999999999</v>
      </c>
      <c r="E3528" s="47">
        <v>26.870000999999998</v>
      </c>
      <c r="F3528" s="47">
        <v>25.9</v>
      </c>
      <c r="G3528" s="47">
        <v>26.41</v>
      </c>
      <c r="H3528" s="73">
        <v>22.909855</v>
      </c>
      <c r="I3528" s="73">
        <v>1126400</v>
      </c>
    </row>
    <row r="3529" spans="1:9" x14ac:dyDescent="0.3">
      <c r="A3529" s="72" t="str">
        <f t="shared" si="119"/>
        <v>2006</v>
      </c>
      <c r="B3529" s="72" t="str">
        <f t="shared" si="120"/>
        <v>Sep</v>
      </c>
      <c r="C3529" s="74">
        <v>38978</v>
      </c>
      <c r="D3529" s="47">
        <v>26.299999</v>
      </c>
      <c r="E3529" s="47">
        <v>26.4</v>
      </c>
      <c r="F3529" s="47">
        <v>25.940000999999999</v>
      </c>
      <c r="G3529" s="47">
        <v>26.1</v>
      </c>
      <c r="H3529" s="73">
        <v>22.640951000000001</v>
      </c>
      <c r="I3529" s="73">
        <v>1097700</v>
      </c>
    </row>
    <row r="3530" spans="1:9" x14ac:dyDescent="0.3">
      <c r="A3530" s="72" t="str">
        <f t="shared" si="119"/>
        <v>2006</v>
      </c>
      <c r="B3530" s="72" t="str">
        <f t="shared" si="120"/>
        <v>Sep</v>
      </c>
      <c r="C3530" s="74">
        <v>38979</v>
      </c>
      <c r="D3530" s="47">
        <v>24.99</v>
      </c>
      <c r="E3530" s="47">
        <v>25.82</v>
      </c>
      <c r="F3530" s="47">
        <v>24.799999</v>
      </c>
      <c r="G3530" s="47">
        <v>25.639999</v>
      </c>
      <c r="H3530" s="73">
        <v>22.241904999999999</v>
      </c>
      <c r="I3530" s="73">
        <v>2392700</v>
      </c>
    </row>
    <row r="3531" spans="1:9" x14ac:dyDescent="0.3">
      <c r="A3531" s="72" t="str">
        <f t="shared" si="119"/>
        <v>2006</v>
      </c>
      <c r="B3531" s="72" t="str">
        <f t="shared" si="120"/>
        <v>Sep</v>
      </c>
      <c r="C3531" s="74">
        <v>38980</v>
      </c>
      <c r="D3531" s="47">
        <v>25.719999000000001</v>
      </c>
      <c r="E3531" s="47">
        <v>26.719999000000001</v>
      </c>
      <c r="F3531" s="47">
        <v>25.719999000000001</v>
      </c>
      <c r="G3531" s="47">
        <v>26.67</v>
      </c>
      <c r="H3531" s="73">
        <v>23.135397000000001</v>
      </c>
      <c r="I3531" s="73">
        <v>1150200</v>
      </c>
    </row>
    <row r="3532" spans="1:9" x14ac:dyDescent="0.3">
      <c r="A3532" s="72" t="str">
        <f t="shared" si="119"/>
        <v>2006</v>
      </c>
      <c r="B3532" s="72" t="str">
        <f t="shared" si="120"/>
        <v>Sep</v>
      </c>
      <c r="C3532" s="74">
        <v>38981</v>
      </c>
      <c r="D3532" s="47">
        <v>26.67</v>
      </c>
      <c r="E3532" s="47">
        <v>26.82</v>
      </c>
      <c r="F3532" s="47">
        <v>26.34</v>
      </c>
      <c r="G3532" s="47">
        <v>26.4</v>
      </c>
      <c r="H3532" s="73">
        <v>22.901185999999999</v>
      </c>
      <c r="I3532" s="73">
        <v>1232600</v>
      </c>
    </row>
    <row r="3533" spans="1:9" x14ac:dyDescent="0.3">
      <c r="A3533" s="72" t="str">
        <f t="shared" si="119"/>
        <v>2006</v>
      </c>
      <c r="B3533" s="72" t="str">
        <f t="shared" si="120"/>
        <v>Sep</v>
      </c>
      <c r="C3533" s="74">
        <v>38982</v>
      </c>
      <c r="D3533" s="47">
        <v>26.4</v>
      </c>
      <c r="E3533" s="47">
        <v>26.4</v>
      </c>
      <c r="F3533" s="47">
        <v>25.549999</v>
      </c>
      <c r="G3533" s="47">
        <v>26.309999000000001</v>
      </c>
      <c r="H3533" s="73">
        <v>22.823108999999999</v>
      </c>
      <c r="I3533" s="73">
        <v>1151600</v>
      </c>
    </row>
    <row r="3534" spans="1:9" x14ac:dyDescent="0.3">
      <c r="A3534" s="72" t="str">
        <f t="shared" si="119"/>
        <v>2006</v>
      </c>
      <c r="B3534" s="72" t="str">
        <f t="shared" si="120"/>
        <v>Sep</v>
      </c>
      <c r="C3534" s="74">
        <v>38985</v>
      </c>
      <c r="D3534" s="47">
        <v>26.42</v>
      </c>
      <c r="E3534" s="47">
        <v>26.790001</v>
      </c>
      <c r="F3534" s="47">
        <v>26.02</v>
      </c>
      <c r="G3534" s="47">
        <v>26.6</v>
      </c>
      <c r="H3534" s="73">
        <v>23.074677999999999</v>
      </c>
      <c r="I3534" s="73">
        <v>868800</v>
      </c>
    </row>
    <row r="3535" spans="1:9" x14ac:dyDescent="0.3">
      <c r="A3535" s="72" t="str">
        <f t="shared" si="119"/>
        <v>2006</v>
      </c>
      <c r="B3535" s="72" t="str">
        <f t="shared" si="120"/>
        <v>Sep</v>
      </c>
      <c r="C3535" s="74">
        <v>38986</v>
      </c>
      <c r="D3535" s="47">
        <v>26.719999000000001</v>
      </c>
      <c r="E3535" s="47">
        <v>27.1</v>
      </c>
      <c r="F3535" s="47">
        <v>26.200001</v>
      </c>
      <c r="G3535" s="47">
        <v>26.709999</v>
      </c>
      <c r="H3535" s="73">
        <v>23.170093999999999</v>
      </c>
      <c r="I3535" s="73">
        <v>1466700</v>
      </c>
    </row>
    <row r="3536" spans="1:9" x14ac:dyDescent="0.3">
      <c r="A3536" s="72" t="str">
        <f t="shared" si="119"/>
        <v>2006</v>
      </c>
      <c r="B3536" s="72" t="str">
        <f t="shared" si="120"/>
        <v>Sep</v>
      </c>
      <c r="C3536" s="74">
        <v>38987</v>
      </c>
      <c r="D3536" s="47">
        <v>26.74</v>
      </c>
      <c r="E3536" s="47">
        <v>27.389999</v>
      </c>
      <c r="F3536" s="47">
        <v>26.549999</v>
      </c>
      <c r="G3536" s="47">
        <v>27.110001</v>
      </c>
      <c r="H3536" s="73">
        <v>23.517081999999998</v>
      </c>
      <c r="I3536" s="73">
        <v>1602900</v>
      </c>
    </row>
    <row r="3537" spans="1:9" x14ac:dyDescent="0.3">
      <c r="A3537" s="72" t="str">
        <f t="shared" si="119"/>
        <v>2006</v>
      </c>
      <c r="B3537" s="72" t="str">
        <f t="shared" si="120"/>
        <v>Sep</v>
      </c>
      <c r="C3537" s="74">
        <v>38988</v>
      </c>
      <c r="D3537" s="47">
        <v>27.5</v>
      </c>
      <c r="E3537" s="47">
        <v>27.58</v>
      </c>
      <c r="F3537" s="47">
        <v>27.049999</v>
      </c>
      <c r="G3537" s="47">
        <v>27.459999</v>
      </c>
      <c r="H3537" s="73">
        <v>23.820699999999999</v>
      </c>
      <c r="I3537" s="73">
        <v>1585500</v>
      </c>
    </row>
    <row r="3538" spans="1:9" x14ac:dyDescent="0.3">
      <c r="A3538" s="72" t="str">
        <f t="shared" si="119"/>
        <v>2006</v>
      </c>
      <c r="B3538" s="72" t="str">
        <f t="shared" si="120"/>
        <v>Sep</v>
      </c>
      <c r="C3538" s="74">
        <v>38989</v>
      </c>
      <c r="D3538" s="47">
        <v>27.620000999999998</v>
      </c>
      <c r="E3538" s="47">
        <v>27.68</v>
      </c>
      <c r="F3538" s="47">
        <v>27.17</v>
      </c>
      <c r="G3538" s="47">
        <v>27.190000999999999</v>
      </c>
      <c r="H3538" s="73">
        <v>23.586483000000001</v>
      </c>
      <c r="I3538" s="73">
        <v>1289500</v>
      </c>
    </row>
    <row r="3539" spans="1:9" x14ac:dyDescent="0.3">
      <c r="A3539" s="72" t="str">
        <f t="shared" si="119"/>
        <v>2006</v>
      </c>
      <c r="B3539" s="72" t="str">
        <f t="shared" si="120"/>
        <v>Oct</v>
      </c>
      <c r="C3539" s="74">
        <v>38992</v>
      </c>
      <c r="D3539" s="47">
        <v>27.200001</v>
      </c>
      <c r="E3539" s="47">
        <v>27.379999000000002</v>
      </c>
      <c r="F3539" s="47">
        <v>26.4</v>
      </c>
      <c r="G3539" s="47">
        <v>26.57</v>
      </c>
      <c r="H3539" s="73">
        <v>23.048655</v>
      </c>
      <c r="I3539" s="73">
        <v>1440800</v>
      </c>
    </row>
    <row r="3540" spans="1:9" x14ac:dyDescent="0.3">
      <c r="A3540" s="72" t="str">
        <f t="shared" si="119"/>
        <v>2006</v>
      </c>
      <c r="B3540" s="72" t="str">
        <f t="shared" si="120"/>
        <v>Oct</v>
      </c>
      <c r="C3540" s="74">
        <v>38993</v>
      </c>
      <c r="D3540" s="47">
        <v>26.41</v>
      </c>
      <c r="E3540" s="47">
        <v>26.74</v>
      </c>
      <c r="F3540" s="47">
        <v>25.809999000000001</v>
      </c>
      <c r="G3540" s="47">
        <v>26.6</v>
      </c>
      <c r="H3540" s="73">
        <v>23.074677999999999</v>
      </c>
      <c r="I3540" s="73">
        <v>1485700</v>
      </c>
    </row>
    <row r="3541" spans="1:9" x14ac:dyDescent="0.3">
      <c r="A3541" s="72" t="str">
        <f t="shared" si="119"/>
        <v>2006</v>
      </c>
      <c r="B3541" s="72" t="str">
        <f t="shared" si="120"/>
        <v>Oct</v>
      </c>
      <c r="C3541" s="74">
        <v>38994</v>
      </c>
      <c r="D3541" s="47">
        <v>26.48</v>
      </c>
      <c r="E3541" s="47">
        <v>27.870000999999998</v>
      </c>
      <c r="F3541" s="47">
        <v>26.370000999999998</v>
      </c>
      <c r="G3541" s="47">
        <v>27.860001</v>
      </c>
      <c r="H3541" s="73">
        <v>24.16769</v>
      </c>
      <c r="I3541" s="73">
        <v>1469600</v>
      </c>
    </row>
    <row r="3542" spans="1:9" x14ac:dyDescent="0.3">
      <c r="A3542" s="72" t="str">
        <f t="shared" si="119"/>
        <v>2006</v>
      </c>
      <c r="B3542" s="72" t="str">
        <f t="shared" si="120"/>
        <v>Oct</v>
      </c>
      <c r="C3542" s="74">
        <v>38995</v>
      </c>
      <c r="D3542" s="47">
        <v>28</v>
      </c>
      <c r="E3542" s="47">
        <v>28.190000999999999</v>
      </c>
      <c r="F3542" s="47">
        <v>27.540001</v>
      </c>
      <c r="G3542" s="47">
        <v>27.959999</v>
      </c>
      <c r="H3542" s="73">
        <v>24.254435000000001</v>
      </c>
      <c r="I3542" s="73">
        <v>1119800</v>
      </c>
    </row>
    <row r="3543" spans="1:9" x14ac:dyDescent="0.3">
      <c r="A3543" s="72" t="str">
        <f t="shared" si="119"/>
        <v>2006</v>
      </c>
      <c r="B3543" s="72" t="str">
        <f t="shared" si="120"/>
        <v>Oct</v>
      </c>
      <c r="C3543" s="74">
        <v>38996</v>
      </c>
      <c r="D3543" s="47">
        <v>27.959999</v>
      </c>
      <c r="E3543" s="47">
        <v>27.959999</v>
      </c>
      <c r="F3543" s="47">
        <v>27.52</v>
      </c>
      <c r="G3543" s="47">
        <v>27.690000999999999</v>
      </c>
      <c r="H3543" s="73">
        <v>24.020219999999998</v>
      </c>
      <c r="I3543" s="73">
        <v>632700</v>
      </c>
    </row>
    <row r="3544" spans="1:9" x14ac:dyDescent="0.3">
      <c r="A3544" s="72" t="str">
        <f t="shared" si="119"/>
        <v>2006</v>
      </c>
      <c r="B3544" s="72" t="str">
        <f t="shared" si="120"/>
        <v>Oct</v>
      </c>
      <c r="C3544" s="74">
        <v>38999</v>
      </c>
      <c r="D3544" s="47">
        <v>26.219999000000001</v>
      </c>
      <c r="E3544" s="47">
        <v>27.860001</v>
      </c>
      <c r="F3544" s="47">
        <v>25.690000999999999</v>
      </c>
      <c r="G3544" s="47">
        <v>27.58</v>
      </c>
      <c r="H3544" s="73">
        <v>23.924797000000002</v>
      </c>
      <c r="I3544" s="73">
        <v>1684500</v>
      </c>
    </row>
    <row r="3545" spans="1:9" x14ac:dyDescent="0.3">
      <c r="A3545" s="72" t="str">
        <f t="shared" si="119"/>
        <v>2006</v>
      </c>
      <c r="B3545" s="72" t="str">
        <f t="shared" si="120"/>
        <v>Oct</v>
      </c>
      <c r="C3545" s="74">
        <v>39000</v>
      </c>
      <c r="D3545" s="47">
        <v>27.459999</v>
      </c>
      <c r="E3545" s="47">
        <v>27.5</v>
      </c>
      <c r="F3545" s="47">
        <v>26.959999</v>
      </c>
      <c r="G3545" s="47">
        <v>27.280000999999999</v>
      </c>
      <c r="H3545" s="73">
        <v>23.664553000000002</v>
      </c>
      <c r="I3545" s="73">
        <v>1590500</v>
      </c>
    </row>
    <row r="3546" spans="1:9" x14ac:dyDescent="0.3">
      <c r="A3546" s="72" t="str">
        <f t="shared" si="119"/>
        <v>2006</v>
      </c>
      <c r="B3546" s="72" t="str">
        <f t="shared" si="120"/>
        <v>Oct</v>
      </c>
      <c r="C3546" s="74">
        <v>39001</v>
      </c>
      <c r="D3546" s="47">
        <v>27.25</v>
      </c>
      <c r="E3546" s="47">
        <v>27.32</v>
      </c>
      <c r="F3546" s="47">
        <v>26.73</v>
      </c>
      <c r="G3546" s="47">
        <v>26.950001</v>
      </c>
      <c r="H3546" s="73">
        <v>23.378294</v>
      </c>
      <c r="I3546" s="73">
        <v>725100</v>
      </c>
    </row>
    <row r="3547" spans="1:9" x14ac:dyDescent="0.3">
      <c r="A3547" s="72" t="str">
        <f t="shared" si="119"/>
        <v>2006</v>
      </c>
      <c r="B3547" s="72" t="str">
        <f t="shared" si="120"/>
        <v>Oct</v>
      </c>
      <c r="C3547" s="74">
        <v>39002</v>
      </c>
      <c r="D3547" s="47">
        <v>27.040001</v>
      </c>
      <c r="E3547" s="47">
        <v>28.209999</v>
      </c>
      <c r="F3547" s="47">
        <v>26.98</v>
      </c>
      <c r="G3547" s="47">
        <v>27.99</v>
      </c>
      <c r="H3547" s="73">
        <v>24.280456999999998</v>
      </c>
      <c r="I3547" s="73">
        <v>1241000</v>
      </c>
    </row>
    <row r="3548" spans="1:9" x14ac:dyDescent="0.3">
      <c r="A3548" s="72" t="str">
        <f t="shared" si="119"/>
        <v>2006</v>
      </c>
      <c r="B3548" s="72" t="str">
        <f t="shared" si="120"/>
        <v>Oct</v>
      </c>
      <c r="C3548" s="74">
        <v>39003</v>
      </c>
      <c r="D3548" s="47">
        <v>28</v>
      </c>
      <c r="E3548" s="47">
        <v>28.24</v>
      </c>
      <c r="F3548" s="47">
        <v>27.719999000000001</v>
      </c>
      <c r="G3548" s="47">
        <v>27.9</v>
      </c>
      <c r="H3548" s="73">
        <v>24.202390999999999</v>
      </c>
      <c r="I3548" s="73">
        <v>1148300</v>
      </c>
    </row>
    <row r="3549" spans="1:9" x14ac:dyDescent="0.3">
      <c r="A3549" s="72" t="str">
        <f t="shared" si="119"/>
        <v>2006</v>
      </c>
      <c r="B3549" s="72" t="str">
        <f t="shared" si="120"/>
        <v>Oct</v>
      </c>
      <c r="C3549" s="74">
        <v>39006</v>
      </c>
      <c r="D3549" s="47">
        <v>27.790001</v>
      </c>
      <c r="E3549" s="47">
        <v>28.08</v>
      </c>
      <c r="F3549" s="47">
        <v>27.34</v>
      </c>
      <c r="G3549" s="47">
        <v>28.040001</v>
      </c>
      <c r="H3549" s="73">
        <v>24.323834999999999</v>
      </c>
      <c r="I3549" s="73">
        <v>699600</v>
      </c>
    </row>
    <row r="3550" spans="1:9" x14ac:dyDescent="0.3">
      <c r="A3550" s="72" t="str">
        <f t="shared" si="119"/>
        <v>2006</v>
      </c>
      <c r="B3550" s="72" t="str">
        <f t="shared" si="120"/>
        <v>Oct</v>
      </c>
      <c r="C3550" s="74">
        <v>39007</v>
      </c>
      <c r="D3550" s="47">
        <v>27.82</v>
      </c>
      <c r="E3550" s="47">
        <v>28.15</v>
      </c>
      <c r="F3550" s="47">
        <v>27.389999</v>
      </c>
      <c r="G3550" s="47">
        <v>27.68</v>
      </c>
      <c r="H3550" s="73">
        <v>24.011543</v>
      </c>
      <c r="I3550" s="73">
        <v>782900</v>
      </c>
    </row>
    <row r="3551" spans="1:9" x14ac:dyDescent="0.3">
      <c r="A3551" s="72" t="str">
        <f t="shared" si="119"/>
        <v>2006</v>
      </c>
      <c r="B3551" s="72" t="str">
        <f t="shared" si="120"/>
        <v>Oct</v>
      </c>
      <c r="C3551" s="74">
        <v>39008</v>
      </c>
      <c r="D3551" s="47">
        <v>27.799999</v>
      </c>
      <c r="E3551" s="47">
        <v>28.059999000000001</v>
      </c>
      <c r="F3551" s="47">
        <v>27.440000999999999</v>
      </c>
      <c r="G3551" s="47">
        <v>27.610001</v>
      </c>
      <c r="H3551" s="73">
        <v>23.950821000000001</v>
      </c>
      <c r="I3551" s="73">
        <v>1116600</v>
      </c>
    </row>
    <row r="3552" spans="1:9" x14ac:dyDescent="0.3">
      <c r="A3552" s="72" t="str">
        <f t="shared" si="119"/>
        <v>2006</v>
      </c>
      <c r="B3552" s="72" t="str">
        <f t="shared" si="120"/>
        <v>Oct</v>
      </c>
      <c r="C3552" s="74">
        <v>39009</v>
      </c>
      <c r="D3552" s="47">
        <v>27.299999</v>
      </c>
      <c r="E3552" s="47">
        <v>27.33</v>
      </c>
      <c r="F3552" s="47">
        <v>26.58</v>
      </c>
      <c r="G3552" s="47">
        <v>26.780000999999999</v>
      </c>
      <c r="H3552" s="73">
        <v>23.230817999999999</v>
      </c>
      <c r="I3552" s="73">
        <v>1582400</v>
      </c>
    </row>
    <row r="3553" spans="1:9" x14ac:dyDescent="0.3">
      <c r="A3553" s="72" t="str">
        <f t="shared" si="119"/>
        <v>2006</v>
      </c>
      <c r="B3553" s="72" t="str">
        <f t="shared" si="120"/>
        <v>Oct</v>
      </c>
      <c r="C3553" s="74">
        <v>39010</v>
      </c>
      <c r="D3553" s="47">
        <v>26.83</v>
      </c>
      <c r="E3553" s="47">
        <v>26.860001</v>
      </c>
      <c r="F3553" s="47">
        <v>25.9</v>
      </c>
      <c r="G3553" s="47">
        <v>26.26</v>
      </c>
      <c r="H3553" s="73">
        <v>22.779743</v>
      </c>
      <c r="I3553" s="73">
        <v>1699500</v>
      </c>
    </row>
    <row r="3554" spans="1:9" x14ac:dyDescent="0.3">
      <c r="A3554" s="72" t="str">
        <f t="shared" si="119"/>
        <v>2006</v>
      </c>
      <c r="B3554" s="72" t="str">
        <f t="shared" si="120"/>
        <v>Oct</v>
      </c>
      <c r="C3554" s="74">
        <v>39013</v>
      </c>
      <c r="D3554" s="47">
        <v>26</v>
      </c>
      <c r="E3554" s="47">
        <v>26.83</v>
      </c>
      <c r="F3554" s="47">
        <v>26</v>
      </c>
      <c r="G3554" s="47">
        <v>26.34</v>
      </c>
      <c r="H3554" s="73">
        <v>22.849139999999998</v>
      </c>
      <c r="I3554" s="73">
        <v>1676700</v>
      </c>
    </row>
    <row r="3555" spans="1:9" x14ac:dyDescent="0.3">
      <c r="A3555" s="72" t="str">
        <f t="shared" si="119"/>
        <v>2006</v>
      </c>
      <c r="B3555" s="72" t="str">
        <f t="shared" si="120"/>
        <v>Oct</v>
      </c>
      <c r="C3555" s="74">
        <v>39014</v>
      </c>
      <c r="D3555" s="47">
        <v>26.16</v>
      </c>
      <c r="E3555" s="47">
        <v>27.07</v>
      </c>
      <c r="F3555" s="47">
        <v>26.049999</v>
      </c>
      <c r="G3555" s="47">
        <v>27.07</v>
      </c>
      <c r="H3555" s="73">
        <v>23.482391</v>
      </c>
      <c r="I3555" s="73">
        <v>1589800</v>
      </c>
    </row>
    <row r="3556" spans="1:9" x14ac:dyDescent="0.3">
      <c r="A3556" s="72" t="str">
        <f t="shared" si="119"/>
        <v>2006</v>
      </c>
      <c r="B3556" s="72" t="str">
        <f t="shared" si="120"/>
        <v>Oct</v>
      </c>
      <c r="C3556" s="74">
        <v>39015</v>
      </c>
      <c r="D3556" s="47">
        <v>27.08</v>
      </c>
      <c r="E3556" s="47">
        <v>29.73</v>
      </c>
      <c r="F3556" s="47">
        <v>26.870000999999998</v>
      </c>
      <c r="G3556" s="47">
        <v>28.6</v>
      </c>
      <c r="H3556" s="73">
        <v>24.809618</v>
      </c>
      <c r="I3556" s="73">
        <v>3638900</v>
      </c>
    </row>
    <row r="3557" spans="1:9" x14ac:dyDescent="0.3">
      <c r="A3557" s="72" t="str">
        <f t="shared" si="119"/>
        <v>2006</v>
      </c>
      <c r="B3557" s="72" t="str">
        <f t="shared" si="120"/>
        <v>Oct</v>
      </c>
      <c r="C3557" s="74">
        <v>39016</v>
      </c>
      <c r="D3557" s="47">
        <v>28.68</v>
      </c>
      <c r="E3557" s="47">
        <v>28.719999000000001</v>
      </c>
      <c r="F3557" s="47">
        <v>27.75</v>
      </c>
      <c r="G3557" s="47">
        <v>28.370000999999998</v>
      </c>
      <c r="H3557" s="73">
        <v>24.610104</v>
      </c>
      <c r="I3557" s="73">
        <v>1695600</v>
      </c>
    </row>
    <row r="3558" spans="1:9" x14ac:dyDescent="0.3">
      <c r="A3558" s="72" t="str">
        <f t="shared" si="119"/>
        <v>2006</v>
      </c>
      <c r="B3558" s="72" t="str">
        <f t="shared" si="120"/>
        <v>Oct</v>
      </c>
      <c r="C3558" s="74">
        <v>39017</v>
      </c>
      <c r="D3558" s="47">
        <v>28.25</v>
      </c>
      <c r="E3558" s="47">
        <v>28.68</v>
      </c>
      <c r="F3558" s="47">
        <v>27.700001</v>
      </c>
      <c r="G3558" s="47">
        <v>28.1</v>
      </c>
      <c r="H3558" s="73">
        <v>24.375883000000002</v>
      </c>
      <c r="I3558" s="73">
        <v>994900</v>
      </c>
    </row>
    <row r="3559" spans="1:9" x14ac:dyDescent="0.3">
      <c r="A3559" s="72" t="str">
        <f t="shared" si="119"/>
        <v>2006</v>
      </c>
      <c r="B3559" s="72" t="str">
        <f t="shared" si="120"/>
        <v>Oct</v>
      </c>
      <c r="C3559" s="74">
        <v>39020</v>
      </c>
      <c r="D3559" s="47">
        <v>28.02</v>
      </c>
      <c r="E3559" s="47">
        <v>28.620000999999998</v>
      </c>
      <c r="F3559" s="47">
        <v>27.959999</v>
      </c>
      <c r="G3559" s="47">
        <v>28.41</v>
      </c>
      <c r="H3559" s="73">
        <v>24.6448</v>
      </c>
      <c r="I3559" s="73">
        <v>1026600</v>
      </c>
    </row>
    <row r="3560" spans="1:9" x14ac:dyDescent="0.3">
      <c r="A3560" s="72" t="str">
        <f t="shared" si="119"/>
        <v>2006</v>
      </c>
      <c r="B3560" s="72" t="str">
        <f t="shared" si="120"/>
        <v>Oct</v>
      </c>
      <c r="C3560" s="74">
        <v>39021</v>
      </c>
      <c r="D3560" s="47">
        <v>28.67</v>
      </c>
      <c r="E3560" s="47">
        <v>28.73</v>
      </c>
      <c r="F3560" s="47">
        <v>28.059999000000001</v>
      </c>
      <c r="G3560" s="47">
        <v>28.25</v>
      </c>
      <c r="H3560" s="73">
        <v>24.506008000000001</v>
      </c>
      <c r="I3560" s="73">
        <v>669900</v>
      </c>
    </row>
    <row r="3561" spans="1:9" x14ac:dyDescent="0.3">
      <c r="A3561" s="72" t="str">
        <f t="shared" si="119"/>
        <v>2006</v>
      </c>
      <c r="B3561" s="72" t="str">
        <f t="shared" si="120"/>
        <v>Nov</v>
      </c>
      <c r="C3561" s="74">
        <v>39022</v>
      </c>
      <c r="D3561" s="47">
        <v>28.040001</v>
      </c>
      <c r="E3561" s="47">
        <v>28.280000999999999</v>
      </c>
      <c r="F3561" s="47">
        <v>27.620000999999998</v>
      </c>
      <c r="G3561" s="47">
        <v>27.68</v>
      </c>
      <c r="H3561" s="73">
        <v>24.011543</v>
      </c>
      <c r="I3561" s="73">
        <v>811400</v>
      </c>
    </row>
    <row r="3562" spans="1:9" x14ac:dyDescent="0.3">
      <c r="A3562" s="72" t="str">
        <f t="shared" si="119"/>
        <v>2006</v>
      </c>
      <c r="B3562" s="72" t="str">
        <f t="shared" si="120"/>
        <v>Nov</v>
      </c>
      <c r="C3562" s="74">
        <v>39023</v>
      </c>
      <c r="D3562" s="47">
        <v>27.52</v>
      </c>
      <c r="E3562" s="47">
        <v>27.700001</v>
      </c>
      <c r="F3562" s="47">
        <v>27.110001</v>
      </c>
      <c r="G3562" s="47">
        <v>27.200001</v>
      </c>
      <c r="H3562" s="73">
        <v>23.595155999999999</v>
      </c>
      <c r="I3562" s="73">
        <v>1030100</v>
      </c>
    </row>
    <row r="3563" spans="1:9" x14ac:dyDescent="0.3">
      <c r="A3563" s="72" t="str">
        <f t="shared" si="119"/>
        <v>2006</v>
      </c>
      <c r="B3563" s="72" t="str">
        <f t="shared" si="120"/>
        <v>Nov</v>
      </c>
      <c r="C3563" s="74">
        <v>39024</v>
      </c>
      <c r="D3563" s="47">
        <v>27.35</v>
      </c>
      <c r="E3563" s="47">
        <v>27.35</v>
      </c>
      <c r="F3563" s="47">
        <v>25.790001</v>
      </c>
      <c r="G3563" s="47">
        <v>26.059999000000001</v>
      </c>
      <c r="H3563" s="73">
        <v>22.606248999999998</v>
      </c>
      <c r="I3563" s="73">
        <v>2449300</v>
      </c>
    </row>
    <row r="3564" spans="1:9" x14ac:dyDescent="0.3">
      <c r="A3564" s="72" t="str">
        <f t="shared" si="119"/>
        <v>2006</v>
      </c>
      <c r="B3564" s="72" t="str">
        <f t="shared" si="120"/>
        <v>Nov</v>
      </c>
      <c r="C3564" s="74">
        <v>39027</v>
      </c>
      <c r="D3564" s="47">
        <v>26.32</v>
      </c>
      <c r="E3564" s="47">
        <v>27.059999000000001</v>
      </c>
      <c r="F3564" s="47">
        <v>26.309999000000001</v>
      </c>
      <c r="G3564" s="47">
        <v>26.709999</v>
      </c>
      <c r="H3564" s="73">
        <v>23.170093999999999</v>
      </c>
      <c r="I3564" s="73">
        <v>1744600</v>
      </c>
    </row>
    <row r="3565" spans="1:9" x14ac:dyDescent="0.3">
      <c r="A3565" s="72" t="str">
        <f t="shared" si="119"/>
        <v>2006</v>
      </c>
      <c r="B3565" s="72" t="str">
        <f t="shared" si="120"/>
        <v>Nov</v>
      </c>
      <c r="C3565" s="74">
        <v>39028</v>
      </c>
      <c r="D3565" s="47">
        <v>26.799999</v>
      </c>
      <c r="E3565" s="47">
        <v>26.93</v>
      </c>
      <c r="F3565" s="47">
        <v>26.32</v>
      </c>
      <c r="G3565" s="47">
        <v>26.48</v>
      </c>
      <c r="H3565" s="73">
        <v>22.970585</v>
      </c>
      <c r="I3565" s="73">
        <v>1303400</v>
      </c>
    </row>
    <row r="3566" spans="1:9" x14ac:dyDescent="0.3">
      <c r="A3566" s="72" t="str">
        <f t="shared" si="119"/>
        <v>2006</v>
      </c>
      <c r="B3566" s="72" t="str">
        <f t="shared" si="120"/>
        <v>Nov</v>
      </c>
      <c r="C3566" s="74">
        <v>39029</v>
      </c>
      <c r="D3566" s="47">
        <v>26.32</v>
      </c>
      <c r="E3566" s="47">
        <v>26.9</v>
      </c>
      <c r="F3566" s="47">
        <v>26.18</v>
      </c>
      <c r="G3566" s="47">
        <v>26.790001</v>
      </c>
      <c r="H3566" s="73">
        <v>23.239495999999999</v>
      </c>
      <c r="I3566" s="73">
        <v>1530900</v>
      </c>
    </row>
    <row r="3567" spans="1:9" x14ac:dyDescent="0.3">
      <c r="A3567" s="72" t="str">
        <f t="shared" si="119"/>
        <v>2006</v>
      </c>
      <c r="B3567" s="72" t="str">
        <f t="shared" si="120"/>
        <v>Nov</v>
      </c>
      <c r="C3567" s="74">
        <v>39030</v>
      </c>
      <c r="D3567" s="47">
        <v>26.76</v>
      </c>
      <c r="E3567" s="47">
        <v>26.809999000000001</v>
      </c>
      <c r="F3567" s="47">
        <v>26.25</v>
      </c>
      <c r="G3567" s="47">
        <v>26.4</v>
      </c>
      <c r="H3567" s="73">
        <v>22.901185999999999</v>
      </c>
      <c r="I3567" s="73">
        <v>655100</v>
      </c>
    </row>
    <row r="3568" spans="1:9" x14ac:dyDescent="0.3">
      <c r="A3568" s="72" t="str">
        <f t="shared" si="119"/>
        <v>2006</v>
      </c>
      <c r="B3568" s="72" t="str">
        <f t="shared" si="120"/>
        <v>Nov</v>
      </c>
      <c r="C3568" s="74">
        <v>39031</v>
      </c>
      <c r="D3568" s="47">
        <v>26.26</v>
      </c>
      <c r="E3568" s="47">
        <v>26.879999000000002</v>
      </c>
      <c r="F3568" s="47">
        <v>26.209999</v>
      </c>
      <c r="G3568" s="47">
        <v>26.84</v>
      </c>
      <c r="H3568" s="73">
        <v>23.282872999999999</v>
      </c>
      <c r="I3568" s="73">
        <v>924100</v>
      </c>
    </row>
    <row r="3569" spans="1:9" x14ac:dyDescent="0.3">
      <c r="A3569" s="72" t="str">
        <f t="shared" si="119"/>
        <v>2006</v>
      </c>
      <c r="B3569" s="72" t="str">
        <f t="shared" si="120"/>
        <v>Nov</v>
      </c>
      <c r="C3569" s="74">
        <v>39034</v>
      </c>
      <c r="D3569" s="47">
        <v>26.950001</v>
      </c>
      <c r="E3569" s="47">
        <v>27.18</v>
      </c>
      <c r="F3569" s="47">
        <v>26.76</v>
      </c>
      <c r="G3569" s="47">
        <v>27.1</v>
      </c>
      <c r="H3569" s="73">
        <v>23.508413000000001</v>
      </c>
      <c r="I3569" s="73">
        <v>1167700</v>
      </c>
    </row>
    <row r="3570" spans="1:9" x14ac:dyDescent="0.3">
      <c r="A3570" s="72" t="str">
        <f t="shared" si="119"/>
        <v>2006</v>
      </c>
      <c r="B3570" s="72" t="str">
        <f t="shared" si="120"/>
        <v>Nov</v>
      </c>
      <c r="C3570" s="74">
        <v>39035</v>
      </c>
      <c r="D3570" s="47">
        <v>27</v>
      </c>
      <c r="E3570" s="47">
        <v>27.290001</v>
      </c>
      <c r="F3570" s="47">
        <v>26.49</v>
      </c>
      <c r="G3570" s="47">
        <v>27.26</v>
      </c>
      <c r="H3570" s="73">
        <v>23.647207000000002</v>
      </c>
      <c r="I3570" s="73">
        <v>784200</v>
      </c>
    </row>
    <row r="3571" spans="1:9" x14ac:dyDescent="0.3">
      <c r="A3571" s="72" t="str">
        <f t="shared" si="119"/>
        <v>2006</v>
      </c>
      <c r="B3571" s="72" t="str">
        <f t="shared" si="120"/>
        <v>Nov</v>
      </c>
      <c r="C3571" s="74">
        <v>39036</v>
      </c>
      <c r="D3571" s="47">
        <v>28.65</v>
      </c>
      <c r="E3571" s="47">
        <v>29.559999000000001</v>
      </c>
      <c r="F3571" s="47">
        <v>28.549999</v>
      </c>
      <c r="G3571" s="47">
        <v>28.790001</v>
      </c>
      <c r="H3571" s="73">
        <v>24.974437999999999</v>
      </c>
      <c r="I3571" s="73">
        <v>2796200</v>
      </c>
    </row>
    <row r="3572" spans="1:9" x14ac:dyDescent="0.3">
      <c r="A3572" s="72" t="str">
        <f t="shared" si="119"/>
        <v>2006</v>
      </c>
      <c r="B3572" s="72" t="str">
        <f t="shared" si="120"/>
        <v>Nov</v>
      </c>
      <c r="C3572" s="74">
        <v>39037</v>
      </c>
      <c r="D3572" s="47">
        <v>29</v>
      </c>
      <c r="E3572" s="47">
        <v>29.059999000000001</v>
      </c>
      <c r="F3572" s="47">
        <v>28.389999</v>
      </c>
      <c r="G3572" s="47">
        <v>28.540001</v>
      </c>
      <c r="H3572" s="73">
        <v>24.757566000000001</v>
      </c>
      <c r="I3572" s="73">
        <v>1173100</v>
      </c>
    </row>
    <row r="3573" spans="1:9" x14ac:dyDescent="0.3">
      <c r="A3573" s="72" t="str">
        <f t="shared" si="119"/>
        <v>2006</v>
      </c>
      <c r="B3573" s="72" t="str">
        <f t="shared" si="120"/>
        <v>Nov</v>
      </c>
      <c r="C3573" s="74">
        <v>39038</v>
      </c>
      <c r="D3573" s="47">
        <v>28.559999000000001</v>
      </c>
      <c r="E3573" s="47">
        <v>28.6</v>
      </c>
      <c r="F3573" s="47">
        <v>28.02</v>
      </c>
      <c r="G3573" s="47">
        <v>28.200001</v>
      </c>
      <c r="H3573" s="73">
        <v>24.462627000000001</v>
      </c>
      <c r="I3573" s="73">
        <v>1022300</v>
      </c>
    </row>
    <row r="3574" spans="1:9" x14ac:dyDescent="0.3">
      <c r="A3574" s="72" t="str">
        <f t="shared" si="119"/>
        <v>2006</v>
      </c>
      <c r="B3574" s="72" t="str">
        <f t="shared" si="120"/>
        <v>Nov</v>
      </c>
      <c r="C3574" s="74">
        <v>39041</v>
      </c>
      <c r="D3574" s="47">
        <v>28.59</v>
      </c>
      <c r="E3574" s="47">
        <v>28.82</v>
      </c>
      <c r="F3574" s="47">
        <v>28.18</v>
      </c>
      <c r="G3574" s="47">
        <v>28.57</v>
      </c>
      <c r="H3574" s="73">
        <v>24.78359</v>
      </c>
      <c r="I3574" s="73">
        <v>1220800</v>
      </c>
    </row>
    <row r="3575" spans="1:9" x14ac:dyDescent="0.3">
      <c r="A3575" s="72" t="str">
        <f t="shared" si="119"/>
        <v>2006</v>
      </c>
      <c r="B3575" s="72" t="str">
        <f t="shared" si="120"/>
        <v>Nov</v>
      </c>
      <c r="C3575" s="74">
        <v>39042</v>
      </c>
      <c r="D3575" s="47">
        <v>28.58</v>
      </c>
      <c r="E3575" s="47">
        <v>28.93</v>
      </c>
      <c r="F3575" s="47">
        <v>28.58</v>
      </c>
      <c r="G3575" s="47">
        <v>28.73</v>
      </c>
      <c r="H3575" s="73">
        <v>24.922391999999999</v>
      </c>
      <c r="I3575" s="73">
        <v>782300</v>
      </c>
    </row>
    <row r="3576" spans="1:9" x14ac:dyDescent="0.3">
      <c r="A3576" s="72" t="str">
        <f t="shared" si="119"/>
        <v>2006</v>
      </c>
      <c r="B3576" s="72" t="str">
        <f t="shared" si="120"/>
        <v>Nov</v>
      </c>
      <c r="C3576" s="74">
        <v>39043</v>
      </c>
      <c r="D3576" s="47">
        <v>28.77</v>
      </c>
      <c r="E3576" s="47">
        <v>29.1</v>
      </c>
      <c r="F3576" s="47">
        <v>28.58</v>
      </c>
      <c r="G3576" s="47">
        <v>28.98</v>
      </c>
      <c r="H3576" s="73">
        <v>25.139257000000001</v>
      </c>
      <c r="I3576" s="73">
        <v>643200</v>
      </c>
    </row>
    <row r="3577" spans="1:9" x14ac:dyDescent="0.3">
      <c r="A3577" s="72" t="str">
        <f t="shared" si="119"/>
        <v>2006</v>
      </c>
      <c r="B3577" s="72" t="str">
        <f t="shared" si="120"/>
        <v>Nov</v>
      </c>
      <c r="C3577" s="74">
        <v>39045</v>
      </c>
      <c r="D3577" s="47">
        <v>28.85</v>
      </c>
      <c r="E3577" s="47">
        <v>29.059999000000001</v>
      </c>
      <c r="F3577" s="47">
        <v>28.68</v>
      </c>
      <c r="G3577" s="47">
        <v>28.85</v>
      </c>
      <c r="H3577" s="73">
        <v>25.026484</v>
      </c>
      <c r="I3577" s="73">
        <v>249300</v>
      </c>
    </row>
    <row r="3578" spans="1:9" x14ac:dyDescent="0.3">
      <c r="A3578" s="72" t="str">
        <f t="shared" si="119"/>
        <v>2006</v>
      </c>
      <c r="B3578" s="72" t="str">
        <f t="shared" si="120"/>
        <v>Nov</v>
      </c>
      <c r="C3578" s="74">
        <v>39048</v>
      </c>
      <c r="D3578" s="47">
        <v>28.709999</v>
      </c>
      <c r="E3578" s="47">
        <v>28.790001</v>
      </c>
      <c r="F3578" s="47">
        <v>28.08</v>
      </c>
      <c r="G3578" s="47">
        <v>28.139999</v>
      </c>
      <c r="H3578" s="73">
        <v>24.410582000000002</v>
      </c>
      <c r="I3578" s="73">
        <v>1527500</v>
      </c>
    </row>
    <row r="3579" spans="1:9" x14ac:dyDescent="0.3">
      <c r="A3579" s="72" t="str">
        <f t="shared" si="119"/>
        <v>2006</v>
      </c>
      <c r="B3579" s="72" t="str">
        <f t="shared" si="120"/>
        <v>Nov</v>
      </c>
      <c r="C3579" s="74">
        <v>39049</v>
      </c>
      <c r="D3579" s="47">
        <v>28.030000999999999</v>
      </c>
      <c r="E3579" s="47">
        <v>28.129999000000002</v>
      </c>
      <c r="F3579" s="47">
        <v>27.049999</v>
      </c>
      <c r="G3579" s="47">
        <v>27.469999000000001</v>
      </c>
      <c r="H3579" s="73">
        <v>23.829376</v>
      </c>
      <c r="I3579" s="73">
        <v>1585800</v>
      </c>
    </row>
    <row r="3580" spans="1:9" x14ac:dyDescent="0.3">
      <c r="A3580" s="72" t="str">
        <f t="shared" si="119"/>
        <v>2006</v>
      </c>
      <c r="B3580" s="72" t="str">
        <f t="shared" si="120"/>
        <v>Nov</v>
      </c>
      <c r="C3580" s="74">
        <v>39050</v>
      </c>
      <c r="D3580" s="47">
        <v>27.49</v>
      </c>
      <c r="E3580" s="47">
        <v>27.889999</v>
      </c>
      <c r="F3580" s="47">
        <v>27.25</v>
      </c>
      <c r="G3580" s="47">
        <v>27.59</v>
      </c>
      <c r="H3580" s="73">
        <v>23.93347</v>
      </c>
      <c r="I3580" s="73">
        <v>1245500</v>
      </c>
    </row>
    <row r="3581" spans="1:9" x14ac:dyDescent="0.3">
      <c r="A3581" s="72" t="str">
        <f t="shared" si="119"/>
        <v>2006</v>
      </c>
      <c r="B3581" s="72" t="str">
        <f t="shared" si="120"/>
        <v>Nov</v>
      </c>
      <c r="C3581" s="74">
        <v>39051</v>
      </c>
      <c r="D3581" s="47">
        <v>27.82</v>
      </c>
      <c r="E3581" s="47">
        <v>27.940000999999999</v>
      </c>
      <c r="F3581" s="47">
        <v>27.469999000000001</v>
      </c>
      <c r="G3581" s="47">
        <v>27.700001</v>
      </c>
      <c r="H3581" s="73">
        <v>24.028898000000002</v>
      </c>
      <c r="I3581" s="73">
        <v>1507900</v>
      </c>
    </row>
    <row r="3582" spans="1:9" x14ac:dyDescent="0.3">
      <c r="A3582" s="72" t="str">
        <f t="shared" si="119"/>
        <v>2006</v>
      </c>
      <c r="B3582" s="72" t="str">
        <f t="shared" si="120"/>
        <v>Dec</v>
      </c>
      <c r="C3582" s="74">
        <v>39052</v>
      </c>
      <c r="D3582" s="47">
        <v>27.93</v>
      </c>
      <c r="E3582" s="47">
        <v>28.049999</v>
      </c>
      <c r="F3582" s="47">
        <v>25.75</v>
      </c>
      <c r="G3582" s="47">
        <v>26.41</v>
      </c>
      <c r="H3582" s="73">
        <v>22.909855</v>
      </c>
      <c r="I3582" s="73">
        <v>4999100</v>
      </c>
    </row>
    <row r="3583" spans="1:9" x14ac:dyDescent="0.3">
      <c r="A3583" s="72" t="str">
        <f t="shared" si="119"/>
        <v>2006</v>
      </c>
      <c r="B3583" s="72" t="str">
        <f t="shared" si="120"/>
        <v>Dec</v>
      </c>
      <c r="C3583" s="74">
        <v>39055</v>
      </c>
      <c r="D3583" s="47">
        <v>26.41</v>
      </c>
      <c r="E3583" s="47">
        <v>27.26</v>
      </c>
      <c r="F3583" s="47">
        <v>26.15</v>
      </c>
      <c r="G3583" s="47">
        <v>27.049999</v>
      </c>
      <c r="H3583" s="73">
        <v>23.465039999999998</v>
      </c>
      <c r="I3583" s="73">
        <v>1632900</v>
      </c>
    </row>
    <row r="3584" spans="1:9" x14ac:dyDescent="0.3">
      <c r="A3584" s="72" t="str">
        <f t="shared" si="119"/>
        <v>2006</v>
      </c>
      <c r="B3584" s="72" t="str">
        <f t="shared" si="120"/>
        <v>Dec</v>
      </c>
      <c r="C3584" s="74">
        <v>39056</v>
      </c>
      <c r="D3584" s="47">
        <v>26.65</v>
      </c>
      <c r="E3584" s="47">
        <v>27.049999</v>
      </c>
      <c r="F3584" s="47">
        <v>26.5</v>
      </c>
      <c r="G3584" s="47">
        <v>26.6</v>
      </c>
      <c r="H3584" s="73">
        <v>23.074677999999999</v>
      </c>
      <c r="I3584" s="73">
        <v>1122100</v>
      </c>
    </row>
    <row r="3585" spans="1:9" x14ac:dyDescent="0.3">
      <c r="A3585" s="72" t="str">
        <f t="shared" si="119"/>
        <v>2006</v>
      </c>
      <c r="B3585" s="72" t="str">
        <f t="shared" si="120"/>
        <v>Dec</v>
      </c>
      <c r="C3585" s="74">
        <v>39057</v>
      </c>
      <c r="D3585" s="47">
        <v>26.5</v>
      </c>
      <c r="E3585" s="47">
        <v>26.99</v>
      </c>
      <c r="F3585" s="47">
        <v>26.110001</v>
      </c>
      <c r="G3585" s="47">
        <v>26.75</v>
      </c>
      <c r="H3585" s="73">
        <v>23.204802999999998</v>
      </c>
      <c r="I3585" s="73">
        <v>1208900</v>
      </c>
    </row>
    <row r="3586" spans="1:9" x14ac:dyDescent="0.3">
      <c r="A3586" s="72" t="str">
        <f t="shared" si="119"/>
        <v>2006</v>
      </c>
      <c r="B3586" s="72" t="str">
        <f t="shared" si="120"/>
        <v>Dec</v>
      </c>
      <c r="C3586" s="74">
        <v>39058</v>
      </c>
      <c r="D3586" s="47">
        <v>26.860001</v>
      </c>
      <c r="E3586" s="47">
        <v>27</v>
      </c>
      <c r="F3586" s="47">
        <v>26.450001</v>
      </c>
      <c r="G3586" s="47">
        <v>26.58</v>
      </c>
      <c r="H3586" s="73">
        <v>23.057334999999998</v>
      </c>
      <c r="I3586" s="73">
        <v>931800</v>
      </c>
    </row>
    <row r="3587" spans="1:9" x14ac:dyDescent="0.3">
      <c r="A3587" s="72" t="str">
        <f t="shared" ref="A3587:A3650" si="121">TEXT(C3587,"YYYY")</f>
        <v>2006</v>
      </c>
      <c r="B3587" s="72" t="str">
        <f t="shared" ref="B3587:B3650" si="122">TEXT(C3587,"MMM")</f>
        <v>Dec</v>
      </c>
      <c r="C3587" s="74">
        <v>39059</v>
      </c>
      <c r="D3587" s="47">
        <v>26.5</v>
      </c>
      <c r="E3587" s="47">
        <v>26.950001</v>
      </c>
      <c r="F3587" s="47">
        <v>26.309999000000001</v>
      </c>
      <c r="G3587" s="47">
        <v>26.700001</v>
      </c>
      <c r="H3587" s="73">
        <v>23.161427</v>
      </c>
      <c r="I3587" s="73">
        <v>908400</v>
      </c>
    </row>
    <row r="3588" spans="1:9" x14ac:dyDescent="0.3">
      <c r="A3588" s="72" t="str">
        <f t="shared" si="121"/>
        <v>2006</v>
      </c>
      <c r="B3588" s="72" t="str">
        <f t="shared" si="122"/>
        <v>Dec</v>
      </c>
      <c r="C3588" s="74">
        <v>39062</v>
      </c>
      <c r="D3588" s="47">
        <v>26.690000999999999</v>
      </c>
      <c r="E3588" s="47">
        <v>26.74</v>
      </c>
      <c r="F3588" s="47">
        <v>26.26</v>
      </c>
      <c r="G3588" s="47">
        <v>26.35</v>
      </c>
      <c r="H3588" s="73">
        <v>22.857809</v>
      </c>
      <c r="I3588" s="73">
        <v>857400</v>
      </c>
    </row>
    <row r="3589" spans="1:9" x14ac:dyDescent="0.3">
      <c r="A3589" s="72" t="str">
        <f t="shared" si="121"/>
        <v>2006</v>
      </c>
      <c r="B3589" s="72" t="str">
        <f t="shared" si="122"/>
        <v>Dec</v>
      </c>
      <c r="C3589" s="74">
        <v>39063</v>
      </c>
      <c r="D3589" s="47">
        <v>26.469999000000001</v>
      </c>
      <c r="E3589" s="47">
        <v>26.48</v>
      </c>
      <c r="F3589" s="47">
        <v>25.950001</v>
      </c>
      <c r="G3589" s="47">
        <v>26.030000999999999</v>
      </c>
      <c r="H3589" s="73">
        <v>22.580221000000002</v>
      </c>
      <c r="I3589" s="73">
        <v>1000200</v>
      </c>
    </row>
    <row r="3590" spans="1:9" x14ac:dyDescent="0.3">
      <c r="A3590" s="72" t="str">
        <f t="shared" si="121"/>
        <v>2006</v>
      </c>
      <c r="B3590" s="72" t="str">
        <f t="shared" si="122"/>
        <v>Dec</v>
      </c>
      <c r="C3590" s="74">
        <v>39064</v>
      </c>
      <c r="D3590" s="47">
        <v>26.25</v>
      </c>
      <c r="E3590" s="47">
        <v>26.41</v>
      </c>
      <c r="F3590" s="47">
        <v>26</v>
      </c>
      <c r="G3590" s="47">
        <v>26.190000999999999</v>
      </c>
      <c r="H3590" s="73">
        <v>22.719017000000001</v>
      </c>
      <c r="I3590" s="73">
        <v>1164800</v>
      </c>
    </row>
    <row r="3591" spans="1:9" x14ac:dyDescent="0.3">
      <c r="A3591" s="72" t="str">
        <f t="shared" si="121"/>
        <v>2006</v>
      </c>
      <c r="B3591" s="72" t="str">
        <f t="shared" si="122"/>
        <v>Dec</v>
      </c>
      <c r="C3591" s="74">
        <v>39065</v>
      </c>
      <c r="D3591" s="47">
        <v>26.139999</v>
      </c>
      <c r="E3591" s="47">
        <v>26.549999</v>
      </c>
      <c r="F3591" s="47">
        <v>26.059999000000001</v>
      </c>
      <c r="G3591" s="47">
        <v>26.26</v>
      </c>
      <c r="H3591" s="73">
        <v>22.779743</v>
      </c>
      <c r="I3591" s="73">
        <v>724600</v>
      </c>
    </row>
    <row r="3592" spans="1:9" x14ac:dyDescent="0.3">
      <c r="A3592" s="72" t="str">
        <f t="shared" si="121"/>
        <v>2006</v>
      </c>
      <c r="B3592" s="72" t="str">
        <f t="shared" si="122"/>
        <v>Dec</v>
      </c>
      <c r="C3592" s="74">
        <v>39066</v>
      </c>
      <c r="D3592" s="47">
        <v>26.370000999999998</v>
      </c>
      <c r="E3592" s="47">
        <v>26.459999</v>
      </c>
      <c r="F3592" s="47">
        <v>25.83</v>
      </c>
      <c r="G3592" s="47">
        <v>25.860001</v>
      </c>
      <c r="H3592" s="73">
        <v>22.432749000000001</v>
      </c>
      <c r="I3592" s="73">
        <v>1665200</v>
      </c>
    </row>
    <row r="3593" spans="1:9" x14ac:dyDescent="0.3">
      <c r="A3593" s="72" t="str">
        <f t="shared" si="121"/>
        <v>2006</v>
      </c>
      <c r="B3593" s="72" t="str">
        <f t="shared" si="122"/>
        <v>Dec</v>
      </c>
      <c r="C3593" s="74">
        <v>39069</v>
      </c>
      <c r="D3593" s="47">
        <v>25.76</v>
      </c>
      <c r="E3593" s="47">
        <v>25.959999</v>
      </c>
      <c r="F3593" s="47">
        <v>25.040001</v>
      </c>
      <c r="G3593" s="47">
        <v>25.09</v>
      </c>
      <c r="H3593" s="73">
        <v>21.764799</v>
      </c>
      <c r="I3593" s="73">
        <v>3461700</v>
      </c>
    </row>
    <row r="3594" spans="1:9" x14ac:dyDescent="0.3">
      <c r="A3594" s="72" t="str">
        <f t="shared" si="121"/>
        <v>2006</v>
      </c>
      <c r="B3594" s="72" t="str">
        <f t="shared" si="122"/>
        <v>Dec</v>
      </c>
      <c r="C3594" s="74">
        <v>39070</v>
      </c>
      <c r="D3594" s="47">
        <v>25.01</v>
      </c>
      <c r="E3594" s="47">
        <v>25.73</v>
      </c>
      <c r="F3594" s="47">
        <v>24.879999000000002</v>
      </c>
      <c r="G3594" s="47">
        <v>25.15</v>
      </c>
      <c r="H3594" s="73">
        <v>21.816849000000001</v>
      </c>
      <c r="I3594" s="73">
        <v>3163600</v>
      </c>
    </row>
    <row r="3595" spans="1:9" x14ac:dyDescent="0.3">
      <c r="A3595" s="72" t="str">
        <f t="shared" si="121"/>
        <v>2006</v>
      </c>
      <c r="B3595" s="72" t="str">
        <f t="shared" si="122"/>
        <v>Dec</v>
      </c>
      <c r="C3595" s="74">
        <v>39071</v>
      </c>
      <c r="D3595" s="47">
        <v>25.02</v>
      </c>
      <c r="E3595" s="47">
        <v>25.24</v>
      </c>
      <c r="F3595" s="47">
        <v>24.77</v>
      </c>
      <c r="G3595" s="47">
        <v>24.85</v>
      </c>
      <c r="H3595" s="73">
        <v>21.556612000000001</v>
      </c>
      <c r="I3595" s="73">
        <v>1889900</v>
      </c>
    </row>
    <row r="3596" spans="1:9" x14ac:dyDescent="0.3">
      <c r="A3596" s="72" t="str">
        <f t="shared" si="121"/>
        <v>2006</v>
      </c>
      <c r="B3596" s="72" t="str">
        <f t="shared" si="122"/>
        <v>Dec</v>
      </c>
      <c r="C3596" s="74">
        <v>39072</v>
      </c>
      <c r="D3596" s="47">
        <v>25</v>
      </c>
      <c r="E3596" s="47">
        <v>25.17</v>
      </c>
      <c r="F3596" s="47">
        <v>24.85</v>
      </c>
      <c r="G3596" s="47">
        <v>24.940000999999999</v>
      </c>
      <c r="H3596" s="73">
        <v>21.634684</v>
      </c>
      <c r="I3596" s="73">
        <v>1358000</v>
      </c>
    </row>
    <row r="3597" spans="1:9" x14ac:dyDescent="0.3">
      <c r="A3597" s="72" t="str">
        <f t="shared" si="121"/>
        <v>2006</v>
      </c>
      <c r="B3597" s="72" t="str">
        <f t="shared" si="122"/>
        <v>Dec</v>
      </c>
      <c r="C3597" s="74">
        <v>39073</v>
      </c>
      <c r="D3597" s="47">
        <v>24.879999000000002</v>
      </c>
      <c r="E3597" s="47">
        <v>25.08</v>
      </c>
      <c r="F3597" s="47">
        <v>24.76</v>
      </c>
      <c r="G3597" s="47">
        <v>24.870000999999998</v>
      </c>
      <c r="H3597" s="73">
        <v>21.573957</v>
      </c>
      <c r="I3597" s="73">
        <v>971300</v>
      </c>
    </row>
    <row r="3598" spans="1:9" x14ac:dyDescent="0.3">
      <c r="A3598" s="72" t="str">
        <f t="shared" si="121"/>
        <v>2006</v>
      </c>
      <c r="B3598" s="72" t="str">
        <f t="shared" si="122"/>
        <v>Dec</v>
      </c>
      <c r="C3598" s="74">
        <v>39077</v>
      </c>
      <c r="D3598" s="47">
        <v>25</v>
      </c>
      <c r="E3598" s="47">
        <v>25</v>
      </c>
      <c r="F3598" s="47">
        <v>24.559999000000001</v>
      </c>
      <c r="G3598" s="47">
        <v>24.68</v>
      </c>
      <c r="H3598" s="73">
        <v>21.409140000000001</v>
      </c>
      <c r="I3598" s="73">
        <v>699700</v>
      </c>
    </row>
    <row r="3599" spans="1:9" x14ac:dyDescent="0.3">
      <c r="A3599" s="72" t="str">
        <f t="shared" si="121"/>
        <v>2006</v>
      </c>
      <c r="B3599" s="72" t="str">
        <f t="shared" si="122"/>
        <v>Dec</v>
      </c>
      <c r="C3599" s="74">
        <v>39078</v>
      </c>
      <c r="D3599" s="47">
        <v>24.799999</v>
      </c>
      <c r="E3599" s="47">
        <v>25.18</v>
      </c>
      <c r="F3599" s="47">
        <v>24.67</v>
      </c>
      <c r="G3599" s="47">
        <v>24.9</v>
      </c>
      <c r="H3599" s="73">
        <v>21.599979000000001</v>
      </c>
      <c r="I3599" s="73">
        <v>695900</v>
      </c>
    </row>
    <row r="3600" spans="1:9" x14ac:dyDescent="0.3">
      <c r="A3600" s="72" t="str">
        <f t="shared" si="121"/>
        <v>2006</v>
      </c>
      <c r="B3600" s="72" t="str">
        <f t="shared" si="122"/>
        <v>Dec</v>
      </c>
      <c r="C3600" s="74">
        <v>39079</v>
      </c>
      <c r="D3600" s="47">
        <v>24.85</v>
      </c>
      <c r="E3600" s="47">
        <v>24.99</v>
      </c>
      <c r="F3600" s="47">
        <v>24.610001</v>
      </c>
      <c r="G3600" s="47">
        <v>24.85</v>
      </c>
      <c r="H3600" s="73">
        <v>21.556612000000001</v>
      </c>
      <c r="I3600" s="73">
        <v>802600</v>
      </c>
    </row>
    <row r="3601" spans="1:9" x14ac:dyDescent="0.3">
      <c r="A3601" s="72" t="str">
        <f t="shared" si="121"/>
        <v>2006</v>
      </c>
      <c r="B3601" s="72" t="str">
        <f t="shared" si="122"/>
        <v>Dec</v>
      </c>
      <c r="C3601" s="74">
        <v>39080</v>
      </c>
      <c r="D3601" s="47">
        <v>24.77</v>
      </c>
      <c r="E3601" s="47">
        <v>25.040001</v>
      </c>
      <c r="F3601" s="47">
        <v>24.530000999999999</v>
      </c>
      <c r="G3601" s="47">
        <v>24.6</v>
      </c>
      <c r="H3601" s="73">
        <v>21.339741</v>
      </c>
      <c r="I3601" s="73">
        <v>633600</v>
      </c>
    </row>
    <row r="3602" spans="1:9" x14ac:dyDescent="0.3">
      <c r="A3602" s="72" t="str">
        <f t="shared" si="121"/>
        <v>2007</v>
      </c>
      <c r="B3602" s="72" t="str">
        <f t="shared" si="122"/>
        <v>Jan</v>
      </c>
      <c r="C3602" s="74">
        <v>39085</v>
      </c>
      <c r="D3602" s="47">
        <v>24.82</v>
      </c>
      <c r="E3602" s="47">
        <v>25.32</v>
      </c>
      <c r="F3602" s="47">
        <v>24.5</v>
      </c>
      <c r="G3602" s="47">
        <v>24.690000999999999</v>
      </c>
      <c r="H3602" s="73">
        <v>21.417808999999998</v>
      </c>
      <c r="I3602" s="73">
        <v>1752200</v>
      </c>
    </row>
    <row r="3603" spans="1:9" x14ac:dyDescent="0.3">
      <c r="A3603" s="72" t="str">
        <f t="shared" si="121"/>
        <v>2007</v>
      </c>
      <c r="B3603" s="72" t="str">
        <f t="shared" si="122"/>
        <v>Jan</v>
      </c>
      <c r="C3603" s="74">
        <v>39086</v>
      </c>
      <c r="D3603" s="47">
        <v>24.889999</v>
      </c>
      <c r="E3603" s="47">
        <v>25.17</v>
      </c>
      <c r="F3603" s="47">
        <v>24.530000999999999</v>
      </c>
      <c r="G3603" s="47">
        <v>25.1</v>
      </c>
      <c r="H3603" s="73">
        <v>21.773478999999998</v>
      </c>
      <c r="I3603" s="73">
        <v>1111400</v>
      </c>
    </row>
    <row r="3604" spans="1:9" x14ac:dyDescent="0.3">
      <c r="A3604" s="72" t="str">
        <f t="shared" si="121"/>
        <v>2007</v>
      </c>
      <c r="B3604" s="72" t="str">
        <f t="shared" si="122"/>
        <v>Jan</v>
      </c>
      <c r="C3604" s="74">
        <v>39087</v>
      </c>
      <c r="D3604" s="47">
        <v>25.01</v>
      </c>
      <c r="E3604" s="47">
        <v>25.07</v>
      </c>
      <c r="F3604" s="47">
        <v>24.59</v>
      </c>
      <c r="G3604" s="47">
        <v>24.66</v>
      </c>
      <c r="H3604" s="73">
        <v>21.391787999999998</v>
      </c>
      <c r="I3604" s="73">
        <v>1123700</v>
      </c>
    </row>
    <row r="3605" spans="1:9" x14ac:dyDescent="0.3">
      <c r="A3605" s="72" t="str">
        <f t="shared" si="121"/>
        <v>2007</v>
      </c>
      <c r="B3605" s="72" t="str">
        <f t="shared" si="122"/>
        <v>Jan</v>
      </c>
      <c r="C3605" s="74">
        <v>39090</v>
      </c>
      <c r="D3605" s="47">
        <v>24.65</v>
      </c>
      <c r="E3605" s="47">
        <v>24.879999000000002</v>
      </c>
      <c r="F3605" s="47">
        <v>24.290001</v>
      </c>
      <c r="G3605" s="47">
        <v>24.559999000000001</v>
      </c>
      <c r="H3605" s="73">
        <v>21.305040000000002</v>
      </c>
      <c r="I3605" s="73">
        <v>1387000</v>
      </c>
    </row>
    <row r="3606" spans="1:9" x14ac:dyDescent="0.3">
      <c r="A3606" s="72" t="str">
        <f t="shared" si="121"/>
        <v>2007</v>
      </c>
      <c r="B3606" s="72" t="str">
        <f t="shared" si="122"/>
        <v>Jan</v>
      </c>
      <c r="C3606" s="74">
        <v>39091</v>
      </c>
      <c r="D3606" s="47">
        <v>26.48</v>
      </c>
      <c r="E3606" s="47">
        <v>27.379999000000002</v>
      </c>
      <c r="F3606" s="47">
        <v>26.15</v>
      </c>
      <c r="G3606" s="47">
        <v>26.99</v>
      </c>
      <c r="H3606" s="73">
        <v>23.412991000000002</v>
      </c>
      <c r="I3606" s="73">
        <v>5733900</v>
      </c>
    </row>
    <row r="3607" spans="1:9" x14ac:dyDescent="0.3">
      <c r="A3607" s="72" t="str">
        <f t="shared" si="121"/>
        <v>2007</v>
      </c>
      <c r="B3607" s="72" t="str">
        <f t="shared" si="122"/>
        <v>Jan</v>
      </c>
      <c r="C3607" s="74">
        <v>39092</v>
      </c>
      <c r="D3607" s="47">
        <v>26.799999</v>
      </c>
      <c r="E3607" s="47">
        <v>27.35</v>
      </c>
      <c r="F3607" s="47">
        <v>26.68</v>
      </c>
      <c r="G3607" s="47">
        <v>27.02</v>
      </c>
      <c r="H3607" s="73">
        <v>23.439015999999999</v>
      </c>
      <c r="I3607" s="73">
        <v>1813600</v>
      </c>
    </row>
    <row r="3608" spans="1:9" x14ac:dyDescent="0.3">
      <c r="A3608" s="72" t="str">
        <f t="shared" si="121"/>
        <v>2007</v>
      </c>
      <c r="B3608" s="72" t="str">
        <f t="shared" si="122"/>
        <v>Jan</v>
      </c>
      <c r="C3608" s="74">
        <v>39093</v>
      </c>
      <c r="D3608" s="47">
        <v>27.27</v>
      </c>
      <c r="E3608" s="47">
        <v>27.6</v>
      </c>
      <c r="F3608" s="47">
        <v>27.15</v>
      </c>
      <c r="G3608" s="47">
        <v>27.530000999999999</v>
      </c>
      <c r="H3608" s="73">
        <v>23.881426000000001</v>
      </c>
      <c r="I3608" s="73">
        <v>1346500</v>
      </c>
    </row>
    <row r="3609" spans="1:9" x14ac:dyDescent="0.3">
      <c r="A3609" s="72" t="str">
        <f t="shared" si="121"/>
        <v>2007</v>
      </c>
      <c r="B3609" s="72" t="str">
        <f t="shared" si="122"/>
        <v>Jan</v>
      </c>
      <c r="C3609" s="74">
        <v>39094</v>
      </c>
      <c r="D3609" s="47">
        <v>27.549999</v>
      </c>
      <c r="E3609" s="47">
        <v>27.75</v>
      </c>
      <c r="F3609" s="47">
        <v>27.43</v>
      </c>
      <c r="G3609" s="47">
        <v>27.67</v>
      </c>
      <c r="H3609" s="73">
        <v>24.002866999999998</v>
      </c>
      <c r="I3609" s="73">
        <v>910900</v>
      </c>
    </row>
    <row r="3610" spans="1:9" x14ac:dyDescent="0.3">
      <c r="A3610" s="72" t="str">
        <f t="shared" si="121"/>
        <v>2007</v>
      </c>
      <c r="B3610" s="72" t="str">
        <f t="shared" si="122"/>
        <v>Jan</v>
      </c>
      <c r="C3610" s="74">
        <v>39098</v>
      </c>
      <c r="D3610" s="47">
        <v>27.5</v>
      </c>
      <c r="E3610" s="47">
        <v>27.98</v>
      </c>
      <c r="F3610" s="47">
        <v>27.5</v>
      </c>
      <c r="G3610" s="47">
        <v>27.83</v>
      </c>
      <c r="H3610" s="73">
        <v>24.141665</v>
      </c>
      <c r="I3610" s="73">
        <v>889500</v>
      </c>
    </row>
    <row r="3611" spans="1:9" x14ac:dyDescent="0.3">
      <c r="A3611" s="72" t="str">
        <f t="shared" si="121"/>
        <v>2007</v>
      </c>
      <c r="B3611" s="72" t="str">
        <f t="shared" si="122"/>
        <v>Jan</v>
      </c>
      <c r="C3611" s="74">
        <v>39099</v>
      </c>
      <c r="D3611" s="47">
        <v>27.469999000000001</v>
      </c>
      <c r="E3611" s="47">
        <v>27.57</v>
      </c>
      <c r="F3611" s="47">
        <v>26.85</v>
      </c>
      <c r="G3611" s="47">
        <v>27</v>
      </c>
      <c r="H3611" s="73">
        <v>23.421665000000001</v>
      </c>
      <c r="I3611" s="73">
        <v>1805800</v>
      </c>
    </row>
    <row r="3612" spans="1:9" x14ac:dyDescent="0.3">
      <c r="A3612" s="72" t="str">
        <f t="shared" si="121"/>
        <v>2007</v>
      </c>
      <c r="B3612" s="72" t="str">
        <f t="shared" si="122"/>
        <v>Jan</v>
      </c>
      <c r="C3612" s="74">
        <v>39100</v>
      </c>
      <c r="D3612" s="47">
        <v>26.84</v>
      </c>
      <c r="E3612" s="47">
        <v>27.17</v>
      </c>
      <c r="F3612" s="47">
        <v>26.809999000000001</v>
      </c>
      <c r="G3612" s="47">
        <v>27.01</v>
      </c>
      <c r="H3612" s="73">
        <v>23.430344000000002</v>
      </c>
      <c r="I3612" s="73">
        <v>936700</v>
      </c>
    </row>
    <row r="3613" spans="1:9" x14ac:dyDescent="0.3">
      <c r="A3613" s="72" t="str">
        <f t="shared" si="121"/>
        <v>2007</v>
      </c>
      <c r="B3613" s="72" t="str">
        <f t="shared" si="122"/>
        <v>Jan</v>
      </c>
      <c r="C3613" s="74">
        <v>39101</v>
      </c>
      <c r="D3613" s="47">
        <v>26.940000999999999</v>
      </c>
      <c r="E3613" s="47">
        <v>26.959999</v>
      </c>
      <c r="F3613" s="47">
        <v>26.540001</v>
      </c>
      <c r="G3613" s="47">
        <v>26.67</v>
      </c>
      <c r="H3613" s="73">
        <v>23.135397000000001</v>
      </c>
      <c r="I3613" s="73">
        <v>1123400</v>
      </c>
    </row>
    <row r="3614" spans="1:9" x14ac:dyDescent="0.3">
      <c r="A3614" s="72" t="str">
        <f t="shared" si="121"/>
        <v>2007</v>
      </c>
      <c r="B3614" s="72" t="str">
        <f t="shared" si="122"/>
        <v>Jan</v>
      </c>
      <c r="C3614" s="74">
        <v>39104</v>
      </c>
      <c r="D3614" s="47">
        <v>26.719999000000001</v>
      </c>
      <c r="E3614" s="47">
        <v>26.719999000000001</v>
      </c>
      <c r="F3614" s="47">
        <v>25.950001</v>
      </c>
      <c r="G3614" s="47">
        <v>26.209999</v>
      </c>
      <c r="H3614" s="73">
        <v>22.736363999999998</v>
      </c>
      <c r="I3614" s="73">
        <v>1654400</v>
      </c>
    </row>
    <row r="3615" spans="1:9" x14ac:dyDescent="0.3">
      <c r="A3615" s="72" t="str">
        <f t="shared" si="121"/>
        <v>2007</v>
      </c>
      <c r="B3615" s="72" t="str">
        <f t="shared" si="122"/>
        <v>Jan</v>
      </c>
      <c r="C3615" s="74">
        <v>39105</v>
      </c>
      <c r="D3615" s="47">
        <v>26.23</v>
      </c>
      <c r="E3615" s="47">
        <v>28.209999</v>
      </c>
      <c r="F3615" s="47">
        <v>26.18</v>
      </c>
      <c r="G3615" s="47">
        <v>27.18</v>
      </c>
      <c r="H3615" s="73">
        <v>23.577808000000001</v>
      </c>
      <c r="I3615" s="73">
        <v>4472200</v>
      </c>
    </row>
    <row r="3616" spans="1:9" x14ac:dyDescent="0.3">
      <c r="A3616" s="72" t="str">
        <f t="shared" si="121"/>
        <v>2007</v>
      </c>
      <c r="B3616" s="72" t="str">
        <f t="shared" si="122"/>
        <v>Jan</v>
      </c>
      <c r="C3616" s="74">
        <v>39106</v>
      </c>
      <c r="D3616" s="47">
        <v>27.200001</v>
      </c>
      <c r="E3616" s="47">
        <v>27.25</v>
      </c>
      <c r="F3616" s="47">
        <v>26.77</v>
      </c>
      <c r="G3616" s="47">
        <v>27.07</v>
      </c>
      <c r="H3616" s="73">
        <v>23.482391</v>
      </c>
      <c r="I3616" s="73">
        <v>1135000</v>
      </c>
    </row>
    <row r="3617" spans="1:9" x14ac:dyDescent="0.3">
      <c r="A3617" s="72" t="str">
        <f t="shared" si="121"/>
        <v>2007</v>
      </c>
      <c r="B3617" s="72" t="str">
        <f t="shared" si="122"/>
        <v>Jan</v>
      </c>
      <c r="C3617" s="74">
        <v>39107</v>
      </c>
      <c r="D3617" s="47">
        <v>27.01</v>
      </c>
      <c r="E3617" s="47">
        <v>27.07</v>
      </c>
      <c r="F3617" s="47">
        <v>26.379999000000002</v>
      </c>
      <c r="G3617" s="47">
        <v>26.59</v>
      </c>
      <c r="H3617" s="73">
        <v>23.066006000000002</v>
      </c>
      <c r="I3617" s="73">
        <v>1051900</v>
      </c>
    </row>
    <row r="3618" spans="1:9" x14ac:dyDescent="0.3">
      <c r="A3618" s="72" t="str">
        <f t="shared" si="121"/>
        <v>2007</v>
      </c>
      <c r="B3618" s="72" t="str">
        <f t="shared" si="122"/>
        <v>Jan</v>
      </c>
      <c r="C3618" s="74">
        <v>39108</v>
      </c>
      <c r="D3618" s="47">
        <v>26.59</v>
      </c>
      <c r="E3618" s="47">
        <v>26.799999</v>
      </c>
      <c r="F3618" s="47">
        <v>26.23</v>
      </c>
      <c r="G3618" s="47">
        <v>26.51</v>
      </c>
      <c r="H3618" s="73">
        <v>22.996604999999999</v>
      </c>
      <c r="I3618" s="73">
        <v>605100</v>
      </c>
    </row>
    <row r="3619" spans="1:9" x14ac:dyDescent="0.3">
      <c r="A3619" s="72" t="str">
        <f t="shared" si="121"/>
        <v>2007</v>
      </c>
      <c r="B3619" s="72" t="str">
        <f t="shared" si="122"/>
        <v>Jan</v>
      </c>
      <c r="C3619" s="74">
        <v>39111</v>
      </c>
      <c r="D3619" s="47">
        <v>26.51</v>
      </c>
      <c r="E3619" s="47">
        <v>27.200001</v>
      </c>
      <c r="F3619" s="47">
        <v>26.5</v>
      </c>
      <c r="G3619" s="47">
        <v>26.719999000000001</v>
      </c>
      <c r="H3619" s="73">
        <v>23.178778000000001</v>
      </c>
      <c r="I3619" s="73">
        <v>1302200</v>
      </c>
    </row>
    <row r="3620" spans="1:9" x14ac:dyDescent="0.3">
      <c r="A3620" s="72" t="str">
        <f t="shared" si="121"/>
        <v>2007</v>
      </c>
      <c r="B3620" s="72" t="str">
        <f t="shared" si="122"/>
        <v>Jan</v>
      </c>
      <c r="C3620" s="74">
        <v>39112</v>
      </c>
      <c r="D3620" s="47">
        <v>26.719999000000001</v>
      </c>
      <c r="E3620" s="47">
        <v>26.99</v>
      </c>
      <c r="F3620" s="47">
        <v>26.6</v>
      </c>
      <c r="G3620" s="47">
        <v>26.940000999999999</v>
      </c>
      <c r="H3620" s="73">
        <v>23.369617000000002</v>
      </c>
      <c r="I3620" s="73">
        <v>814900</v>
      </c>
    </row>
    <row r="3621" spans="1:9" x14ac:dyDescent="0.3">
      <c r="A3621" s="72" t="str">
        <f t="shared" si="121"/>
        <v>2007</v>
      </c>
      <c r="B3621" s="72" t="str">
        <f t="shared" si="122"/>
        <v>Jan</v>
      </c>
      <c r="C3621" s="74">
        <v>39113</v>
      </c>
      <c r="D3621" s="47">
        <v>26.91</v>
      </c>
      <c r="E3621" s="47">
        <v>27.68</v>
      </c>
      <c r="F3621" s="47">
        <v>26.780000999999999</v>
      </c>
      <c r="G3621" s="47">
        <v>27.629999000000002</v>
      </c>
      <c r="H3621" s="73">
        <v>23.968171999999999</v>
      </c>
      <c r="I3621" s="73">
        <v>1174900</v>
      </c>
    </row>
    <row r="3622" spans="1:9" x14ac:dyDescent="0.3">
      <c r="A3622" s="72" t="str">
        <f t="shared" si="121"/>
        <v>2007</v>
      </c>
      <c r="B3622" s="72" t="str">
        <f t="shared" si="122"/>
        <v>Feb</v>
      </c>
      <c r="C3622" s="74">
        <v>39114</v>
      </c>
      <c r="D3622" s="47">
        <v>27.65</v>
      </c>
      <c r="E3622" s="47">
        <v>28.1</v>
      </c>
      <c r="F3622" s="47">
        <v>27.4</v>
      </c>
      <c r="G3622" s="47">
        <v>27.719999000000001</v>
      </c>
      <c r="H3622" s="73">
        <v>24.046244000000002</v>
      </c>
      <c r="I3622" s="73">
        <v>1258700</v>
      </c>
    </row>
    <row r="3623" spans="1:9" x14ac:dyDescent="0.3">
      <c r="A3623" s="72" t="str">
        <f t="shared" si="121"/>
        <v>2007</v>
      </c>
      <c r="B3623" s="72" t="str">
        <f t="shared" si="122"/>
        <v>Feb</v>
      </c>
      <c r="C3623" s="74">
        <v>39115</v>
      </c>
      <c r="D3623" s="47">
        <v>27.76</v>
      </c>
      <c r="E3623" s="47">
        <v>27.870000999999998</v>
      </c>
      <c r="F3623" s="47">
        <v>27.530000999999999</v>
      </c>
      <c r="G3623" s="47">
        <v>27.66</v>
      </c>
      <c r="H3623" s="73">
        <v>23.994198000000001</v>
      </c>
      <c r="I3623" s="73">
        <v>701600</v>
      </c>
    </row>
    <row r="3624" spans="1:9" x14ac:dyDescent="0.3">
      <c r="A3624" s="72" t="str">
        <f t="shared" si="121"/>
        <v>2007</v>
      </c>
      <c r="B3624" s="72" t="str">
        <f t="shared" si="122"/>
        <v>Feb</v>
      </c>
      <c r="C3624" s="74">
        <v>39118</v>
      </c>
      <c r="D3624" s="47">
        <v>27.700001</v>
      </c>
      <c r="E3624" s="47">
        <v>28.200001</v>
      </c>
      <c r="F3624" s="47">
        <v>27.450001</v>
      </c>
      <c r="G3624" s="47">
        <v>27.690000999999999</v>
      </c>
      <c r="H3624" s="73">
        <v>24.020219999999998</v>
      </c>
      <c r="I3624" s="73">
        <v>1505500</v>
      </c>
    </row>
    <row r="3625" spans="1:9" x14ac:dyDescent="0.3">
      <c r="A3625" s="72" t="str">
        <f t="shared" si="121"/>
        <v>2007</v>
      </c>
      <c r="B3625" s="72" t="str">
        <f t="shared" si="122"/>
        <v>Feb</v>
      </c>
      <c r="C3625" s="74">
        <v>39119</v>
      </c>
      <c r="D3625" s="47">
        <v>27.99</v>
      </c>
      <c r="E3625" s="47">
        <v>28</v>
      </c>
      <c r="F3625" s="47">
        <v>27.43</v>
      </c>
      <c r="G3625" s="47">
        <v>27.76</v>
      </c>
      <c r="H3625" s="73">
        <v>24.080942</v>
      </c>
      <c r="I3625" s="73">
        <v>1129100</v>
      </c>
    </row>
    <row r="3626" spans="1:9" x14ac:dyDescent="0.3">
      <c r="A3626" s="72" t="str">
        <f t="shared" si="121"/>
        <v>2007</v>
      </c>
      <c r="B3626" s="72" t="str">
        <f t="shared" si="122"/>
        <v>Feb</v>
      </c>
      <c r="C3626" s="74">
        <v>39120</v>
      </c>
      <c r="D3626" s="47">
        <v>26.860001</v>
      </c>
      <c r="E3626" s="47">
        <v>27.25</v>
      </c>
      <c r="F3626" s="47">
        <v>26.450001</v>
      </c>
      <c r="G3626" s="47">
        <v>26.9</v>
      </c>
      <c r="H3626" s="73">
        <v>23.334921000000001</v>
      </c>
      <c r="I3626" s="73">
        <v>4508200</v>
      </c>
    </row>
    <row r="3627" spans="1:9" x14ac:dyDescent="0.3">
      <c r="A3627" s="72" t="str">
        <f t="shared" si="121"/>
        <v>2007</v>
      </c>
      <c r="B3627" s="72" t="str">
        <f t="shared" si="122"/>
        <v>Feb</v>
      </c>
      <c r="C3627" s="74">
        <v>39121</v>
      </c>
      <c r="D3627" s="47">
        <v>27.049999</v>
      </c>
      <c r="E3627" s="47">
        <v>27.190000999999999</v>
      </c>
      <c r="F3627" s="47">
        <v>26.530000999999999</v>
      </c>
      <c r="G3627" s="47">
        <v>26.799999</v>
      </c>
      <c r="H3627" s="73">
        <v>23.248175</v>
      </c>
      <c r="I3627" s="73">
        <v>2437800</v>
      </c>
    </row>
    <row r="3628" spans="1:9" x14ac:dyDescent="0.3">
      <c r="A3628" s="72" t="str">
        <f t="shared" si="121"/>
        <v>2007</v>
      </c>
      <c r="B3628" s="72" t="str">
        <f t="shared" si="122"/>
        <v>Feb</v>
      </c>
      <c r="C3628" s="74">
        <v>39122</v>
      </c>
      <c r="D3628" s="47">
        <v>26.76</v>
      </c>
      <c r="E3628" s="47">
        <v>27</v>
      </c>
      <c r="F3628" s="47">
        <v>26.450001</v>
      </c>
      <c r="G3628" s="47">
        <v>26.52</v>
      </c>
      <c r="H3628" s="73">
        <v>23.005281</v>
      </c>
      <c r="I3628" s="73">
        <v>1014500</v>
      </c>
    </row>
    <row r="3629" spans="1:9" x14ac:dyDescent="0.3">
      <c r="A3629" s="72" t="str">
        <f t="shared" si="121"/>
        <v>2007</v>
      </c>
      <c r="B3629" s="72" t="str">
        <f t="shared" si="122"/>
        <v>Feb</v>
      </c>
      <c r="C3629" s="74">
        <v>39125</v>
      </c>
      <c r="D3629" s="47">
        <v>26.450001</v>
      </c>
      <c r="E3629" s="47">
        <v>26.719999000000001</v>
      </c>
      <c r="F3629" s="47">
        <v>26.18</v>
      </c>
      <c r="G3629" s="47">
        <v>26.280000999999999</v>
      </c>
      <c r="H3629" s="73">
        <v>22.797084999999999</v>
      </c>
      <c r="I3629" s="73">
        <v>1215800</v>
      </c>
    </row>
    <row r="3630" spans="1:9" x14ac:dyDescent="0.3">
      <c r="A3630" s="72" t="str">
        <f t="shared" si="121"/>
        <v>2007</v>
      </c>
      <c r="B3630" s="72" t="str">
        <f t="shared" si="122"/>
        <v>Feb</v>
      </c>
      <c r="C3630" s="74">
        <v>39126</v>
      </c>
      <c r="D3630" s="47">
        <v>26.870000999999998</v>
      </c>
      <c r="E3630" s="47">
        <v>27.23</v>
      </c>
      <c r="F3630" s="47">
        <v>26.450001</v>
      </c>
      <c r="G3630" s="47">
        <v>26.49</v>
      </c>
      <c r="H3630" s="73">
        <v>22.979255999999999</v>
      </c>
      <c r="I3630" s="73">
        <v>2453600</v>
      </c>
    </row>
    <row r="3631" spans="1:9" x14ac:dyDescent="0.3">
      <c r="A3631" s="72" t="str">
        <f t="shared" si="121"/>
        <v>2007</v>
      </c>
      <c r="B3631" s="72" t="str">
        <f t="shared" si="122"/>
        <v>Feb</v>
      </c>
      <c r="C3631" s="74">
        <v>39127</v>
      </c>
      <c r="D3631" s="47">
        <v>26.889999</v>
      </c>
      <c r="E3631" s="47">
        <v>27.129999000000002</v>
      </c>
      <c r="F3631" s="47">
        <v>26.5</v>
      </c>
      <c r="G3631" s="47">
        <v>26.889999</v>
      </c>
      <c r="H3631" s="73">
        <v>23.326243999999999</v>
      </c>
      <c r="I3631" s="73">
        <v>1622500</v>
      </c>
    </row>
    <row r="3632" spans="1:9" x14ac:dyDescent="0.3">
      <c r="A3632" s="72" t="str">
        <f t="shared" si="121"/>
        <v>2007</v>
      </c>
      <c r="B3632" s="72" t="str">
        <f t="shared" si="122"/>
        <v>Feb</v>
      </c>
      <c r="C3632" s="74">
        <v>39128</v>
      </c>
      <c r="D3632" s="47">
        <v>26.85</v>
      </c>
      <c r="E3632" s="47">
        <v>27.25</v>
      </c>
      <c r="F3632" s="47">
        <v>26.809999000000001</v>
      </c>
      <c r="G3632" s="47">
        <v>27.16</v>
      </c>
      <c r="H3632" s="73">
        <v>23.560455000000001</v>
      </c>
      <c r="I3632" s="73">
        <v>760400</v>
      </c>
    </row>
    <row r="3633" spans="1:9" x14ac:dyDescent="0.3">
      <c r="A3633" s="72" t="str">
        <f t="shared" si="121"/>
        <v>2007</v>
      </c>
      <c r="B3633" s="72" t="str">
        <f t="shared" si="122"/>
        <v>Feb</v>
      </c>
      <c r="C3633" s="74">
        <v>39129</v>
      </c>
      <c r="D3633" s="47">
        <v>27.200001</v>
      </c>
      <c r="E3633" s="47">
        <v>27.24</v>
      </c>
      <c r="F3633" s="47">
        <v>26.889999</v>
      </c>
      <c r="G3633" s="47">
        <v>27.209999</v>
      </c>
      <c r="H3633" s="73">
        <v>23.603833999999999</v>
      </c>
      <c r="I3633" s="73">
        <v>576400</v>
      </c>
    </row>
    <row r="3634" spans="1:9" x14ac:dyDescent="0.3">
      <c r="A3634" s="72" t="str">
        <f t="shared" si="121"/>
        <v>2007</v>
      </c>
      <c r="B3634" s="72" t="str">
        <f t="shared" si="122"/>
        <v>Feb</v>
      </c>
      <c r="C3634" s="74">
        <v>39133</v>
      </c>
      <c r="D3634" s="47">
        <v>27.129999000000002</v>
      </c>
      <c r="E3634" s="47">
        <v>27.83</v>
      </c>
      <c r="F3634" s="47">
        <v>27.040001</v>
      </c>
      <c r="G3634" s="47">
        <v>27.790001</v>
      </c>
      <c r="H3634" s="73">
        <v>24.106967999999998</v>
      </c>
      <c r="I3634" s="73">
        <v>1327900</v>
      </c>
    </row>
    <row r="3635" spans="1:9" x14ac:dyDescent="0.3">
      <c r="A3635" s="72" t="str">
        <f t="shared" si="121"/>
        <v>2007</v>
      </c>
      <c r="B3635" s="72" t="str">
        <f t="shared" si="122"/>
        <v>Feb</v>
      </c>
      <c r="C3635" s="74">
        <v>39134</v>
      </c>
      <c r="D3635" s="47">
        <v>27.700001</v>
      </c>
      <c r="E3635" s="47">
        <v>28.889999</v>
      </c>
      <c r="F3635" s="47">
        <v>27.58</v>
      </c>
      <c r="G3635" s="47">
        <v>28.42</v>
      </c>
      <c r="H3635" s="73">
        <v>24.653471</v>
      </c>
      <c r="I3635" s="73">
        <v>2598200</v>
      </c>
    </row>
    <row r="3636" spans="1:9" x14ac:dyDescent="0.3">
      <c r="A3636" s="72" t="str">
        <f t="shared" si="121"/>
        <v>2007</v>
      </c>
      <c r="B3636" s="72" t="str">
        <f t="shared" si="122"/>
        <v>Feb</v>
      </c>
      <c r="C3636" s="74">
        <v>39135</v>
      </c>
      <c r="D3636" s="47">
        <v>28.51</v>
      </c>
      <c r="E3636" s="47">
        <v>28.540001</v>
      </c>
      <c r="F3636" s="47">
        <v>27.870000999999998</v>
      </c>
      <c r="G3636" s="47">
        <v>27.92</v>
      </c>
      <c r="H3636" s="73">
        <v>24.219738</v>
      </c>
      <c r="I3636" s="73">
        <v>1101400</v>
      </c>
    </row>
    <row r="3637" spans="1:9" x14ac:dyDescent="0.3">
      <c r="A3637" s="72" t="str">
        <f t="shared" si="121"/>
        <v>2007</v>
      </c>
      <c r="B3637" s="72" t="str">
        <f t="shared" si="122"/>
        <v>Feb</v>
      </c>
      <c r="C3637" s="74">
        <v>39136</v>
      </c>
      <c r="D3637" s="47">
        <v>27.98</v>
      </c>
      <c r="E3637" s="47">
        <v>28.32</v>
      </c>
      <c r="F3637" s="47">
        <v>27.709999</v>
      </c>
      <c r="G3637" s="47">
        <v>28.17</v>
      </c>
      <c r="H3637" s="73">
        <v>24.436606999999999</v>
      </c>
      <c r="I3637" s="73">
        <v>868000</v>
      </c>
    </row>
    <row r="3638" spans="1:9" x14ac:dyDescent="0.3">
      <c r="A3638" s="72" t="str">
        <f t="shared" si="121"/>
        <v>2007</v>
      </c>
      <c r="B3638" s="72" t="str">
        <f t="shared" si="122"/>
        <v>Feb</v>
      </c>
      <c r="C3638" s="74">
        <v>39139</v>
      </c>
      <c r="D3638" s="47">
        <v>28.32</v>
      </c>
      <c r="E3638" s="47">
        <v>28.459999</v>
      </c>
      <c r="F3638" s="47">
        <v>28.049999</v>
      </c>
      <c r="G3638" s="47">
        <v>28.16</v>
      </c>
      <c r="H3638" s="73">
        <v>24.427932999999999</v>
      </c>
      <c r="I3638" s="73">
        <v>626700</v>
      </c>
    </row>
    <row r="3639" spans="1:9" x14ac:dyDescent="0.3">
      <c r="A3639" s="72" t="str">
        <f t="shared" si="121"/>
        <v>2007</v>
      </c>
      <c r="B3639" s="72" t="str">
        <f t="shared" si="122"/>
        <v>Feb</v>
      </c>
      <c r="C3639" s="74">
        <v>39140</v>
      </c>
      <c r="D3639" s="47">
        <v>27.67</v>
      </c>
      <c r="E3639" s="47">
        <v>27.879999000000002</v>
      </c>
      <c r="F3639" s="47">
        <v>27.18</v>
      </c>
      <c r="G3639" s="47">
        <v>27.27</v>
      </c>
      <c r="H3639" s="73">
        <v>23.655881999999998</v>
      </c>
      <c r="I3639" s="73">
        <v>1392800</v>
      </c>
    </row>
    <row r="3640" spans="1:9" x14ac:dyDescent="0.3">
      <c r="A3640" s="72" t="str">
        <f t="shared" si="121"/>
        <v>2007</v>
      </c>
      <c r="B3640" s="72" t="str">
        <f t="shared" si="122"/>
        <v>Feb</v>
      </c>
      <c r="C3640" s="74">
        <v>39141</v>
      </c>
      <c r="D3640" s="47">
        <v>27.370000999999998</v>
      </c>
      <c r="E3640" s="47">
        <v>27.52</v>
      </c>
      <c r="F3640" s="47">
        <v>27.049999</v>
      </c>
      <c r="G3640" s="47">
        <v>27.290001</v>
      </c>
      <c r="H3640" s="73">
        <v>23.673231000000001</v>
      </c>
      <c r="I3640" s="73">
        <v>1015900</v>
      </c>
    </row>
    <row r="3641" spans="1:9" x14ac:dyDescent="0.3">
      <c r="A3641" s="72" t="str">
        <f t="shared" si="121"/>
        <v>2007</v>
      </c>
      <c r="B3641" s="72" t="str">
        <f t="shared" si="122"/>
        <v>Mar</v>
      </c>
      <c r="C3641" s="74">
        <v>39142</v>
      </c>
      <c r="D3641" s="47">
        <v>27.030000999999999</v>
      </c>
      <c r="E3641" s="47">
        <v>27.5</v>
      </c>
      <c r="F3641" s="47">
        <v>26.6</v>
      </c>
      <c r="G3641" s="47">
        <v>27.02</v>
      </c>
      <c r="H3641" s="73">
        <v>23.439015999999999</v>
      </c>
      <c r="I3641" s="73">
        <v>1257300</v>
      </c>
    </row>
    <row r="3642" spans="1:9" x14ac:dyDescent="0.3">
      <c r="A3642" s="72" t="str">
        <f t="shared" si="121"/>
        <v>2007</v>
      </c>
      <c r="B3642" s="72" t="str">
        <f t="shared" si="122"/>
        <v>Mar</v>
      </c>
      <c r="C3642" s="74">
        <v>39143</v>
      </c>
      <c r="D3642" s="47">
        <v>26.92</v>
      </c>
      <c r="E3642" s="47">
        <v>27.030000999999999</v>
      </c>
      <c r="F3642" s="47">
        <v>26.66</v>
      </c>
      <c r="G3642" s="47">
        <v>26.68</v>
      </c>
      <c r="H3642" s="73">
        <v>23.144075000000001</v>
      </c>
      <c r="I3642" s="73">
        <v>1027400</v>
      </c>
    </row>
    <row r="3643" spans="1:9" x14ac:dyDescent="0.3">
      <c r="A3643" s="72" t="str">
        <f t="shared" si="121"/>
        <v>2007</v>
      </c>
      <c r="B3643" s="72" t="str">
        <f t="shared" si="122"/>
        <v>Mar</v>
      </c>
      <c r="C3643" s="74">
        <v>39146</v>
      </c>
      <c r="D3643" s="47">
        <v>26.450001</v>
      </c>
      <c r="E3643" s="47">
        <v>26.620000999999998</v>
      </c>
      <c r="F3643" s="47">
        <v>26.059999000000001</v>
      </c>
      <c r="G3643" s="47">
        <v>26.059999000000001</v>
      </c>
      <c r="H3643" s="73">
        <v>22.606248999999998</v>
      </c>
      <c r="I3643" s="73">
        <v>852000</v>
      </c>
    </row>
    <row r="3644" spans="1:9" x14ac:dyDescent="0.3">
      <c r="A3644" s="72" t="str">
        <f t="shared" si="121"/>
        <v>2007</v>
      </c>
      <c r="B3644" s="72" t="str">
        <f t="shared" si="122"/>
        <v>Mar</v>
      </c>
      <c r="C3644" s="74">
        <v>39147</v>
      </c>
      <c r="D3644" s="47">
        <v>26.18</v>
      </c>
      <c r="E3644" s="47">
        <v>26.91</v>
      </c>
      <c r="F3644" s="47">
        <v>26.18</v>
      </c>
      <c r="G3644" s="47">
        <v>26.629999000000002</v>
      </c>
      <c r="H3644" s="73">
        <v>23.1007</v>
      </c>
      <c r="I3644" s="73">
        <v>919100</v>
      </c>
    </row>
    <row r="3645" spans="1:9" x14ac:dyDescent="0.3">
      <c r="A3645" s="72" t="str">
        <f t="shared" si="121"/>
        <v>2007</v>
      </c>
      <c r="B3645" s="72" t="str">
        <f t="shared" si="122"/>
        <v>Mar</v>
      </c>
      <c r="C3645" s="74">
        <v>39148</v>
      </c>
      <c r="D3645" s="47">
        <v>27.16</v>
      </c>
      <c r="E3645" s="47">
        <v>27.469999000000001</v>
      </c>
      <c r="F3645" s="47">
        <v>26.82</v>
      </c>
      <c r="G3645" s="47">
        <v>27.360001</v>
      </c>
      <c r="H3645" s="73">
        <v>23.733957</v>
      </c>
      <c r="I3645" s="73">
        <v>2078800</v>
      </c>
    </row>
    <row r="3646" spans="1:9" x14ac:dyDescent="0.3">
      <c r="A3646" s="72" t="str">
        <f t="shared" si="121"/>
        <v>2007</v>
      </c>
      <c r="B3646" s="72" t="str">
        <f t="shared" si="122"/>
        <v>Mar</v>
      </c>
      <c r="C3646" s="74">
        <v>39149</v>
      </c>
      <c r="D3646" s="47">
        <v>27.5</v>
      </c>
      <c r="E3646" s="47">
        <v>27.82</v>
      </c>
      <c r="F3646" s="47">
        <v>27.34</v>
      </c>
      <c r="G3646" s="47">
        <v>27.6</v>
      </c>
      <c r="H3646" s="73">
        <v>23.942148</v>
      </c>
      <c r="I3646" s="73">
        <v>1626200</v>
      </c>
    </row>
    <row r="3647" spans="1:9" x14ac:dyDescent="0.3">
      <c r="A3647" s="72" t="str">
        <f t="shared" si="121"/>
        <v>2007</v>
      </c>
      <c r="B3647" s="72" t="str">
        <f t="shared" si="122"/>
        <v>Mar</v>
      </c>
      <c r="C3647" s="74">
        <v>39150</v>
      </c>
      <c r="D3647" s="47">
        <v>27</v>
      </c>
      <c r="E3647" s="47">
        <v>27.48</v>
      </c>
      <c r="F3647" s="47">
        <v>26.59</v>
      </c>
      <c r="G3647" s="47">
        <v>26.940000999999999</v>
      </c>
      <c r="H3647" s="73">
        <v>23.369617000000002</v>
      </c>
      <c r="I3647" s="73">
        <v>1988900</v>
      </c>
    </row>
    <row r="3648" spans="1:9" x14ac:dyDescent="0.3">
      <c r="A3648" s="72" t="str">
        <f t="shared" si="121"/>
        <v>2007</v>
      </c>
      <c r="B3648" s="72" t="str">
        <f t="shared" si="122"/>
        <v>Mar</v>
      </c>
      <c r="C3648" s="74">
        <v>39153</v>
      </c>
      <c r="D3648" s="47">
        <v>27</v>
      </c>
      <c r="E3648" s="47">
        <v>27.32</v>
      </c>
      <c r="F3648" s="47">
        <v>26.84</v>
      </c>
      <c r="G3648" s="47">
        <v>27.030000999999999</v>
      </c>
      <c r="H3648" s="73">
        <v>23.447689</v>
      </c>
      <c r="I3648" s="73">
        <v>867800</v>
      </c>
    </row>
    <row r="3649" spans="1:9" x14ac:dyDescent="0.3">
      <c r="A3649" s="72" t="str">
        <f t="shared" si="121"/>
        <v>2007</v>
      </c>
      <c r="B3649" s="72" t="str">
        <f t="shared" si="122"/>
        <v>Mar</v>
      </c>
      <c r="C3649" s="74">
        <v>39154</v>
      </c>
      <c r="D3649" s="47">
        <v>26.860001</v>
      </c>
      <c r="E3649" s="47">
        <v>27.049999</v>
      </c>
      <c r="F3649" s="47">
        <v>26.51</v>
      </c>
      <c r="G3649" s="47">
        <v>26.709999</v>
      </c>
      <c r="H3649" s="73">
        <v>23.170093999999999</v>
      </c>
      <c r="I3649" s="73">
        <v>1274100</v>
      </c>
    </row>
    <row r="3650" spans="1:9" x14ac:dyDescent="0.3">
      <c r="A3650" s="72" t="str">
        <f t="shared" si="121"/>
        <v>2007</v>
      </c>
      <c r="B3650" s="72" t="str">
        <f t="shared" si="122"/>
        <v>Mar</v>
      </c>
      <c r="C3650" s="74">
        <v>39155</v>
      </c>
      <c r="D3650" s="47">
        <v>27.209999</v>
      </c>
      <c r="E3650" s="47">
        <v>27.42</v>
      </c>
      <c r="F3650" s="47">
        <v>26.82</v>
      </c>
      <c r="G3650" s="47">
        <v>27.34</v>
      </c>
      <c r="H3650" s="73">
        <v>23.716605999999999</v>
      </c>
      <c r="I3650" s="73">
        <v>2212400</v>
      </c>
    </row>
    <row r="3651" spans="1:9" x14ac:dyDescent="0.3">
      <c r="A3651" s="72" t="str">
        <f t="shared" ref="A3651:A3714" si="123">TEXT(C3651,"YYYY")</f>
        <v>2007</v>
      </c>
      <c r="B3651" s="72" t="str">
        <f t="shared" ref="B3651:B3714" si="124">TEXT(C3651,"MMM")</f>
        <v>Mar</v>
      </c>
      <c r="C3651" s="74">
        <v>39156</v>
      </c>
      <c r="D3651" s="47">
        <v>27.26</v>
      </c>
      <c r="E3651" s="47">
        <v>27.85</v>
      </c>
      <c r="F3651" s="47">
        <v>27.25</v>
      </c>
      <c r="G3651" s="47">
        <v>27.59</v>
      </c>
      <c r="H3651" s="73">
        <v>23.93347</v>
      </c>
      <c r="I3651" s="73">
        <v>1467200</v>
      </c>
    </row>
    <row r="3652" spans="1:9" x14ac:dyDescent="0.3">
      <c r="A3652" s="72" t="str">
        <f t="shared" si="123"/>
        <v>2007</v>
      </c>
      <c r="B3652" s="72" t="str">
        <f t="shared" si="124"/>
        <v>Mar</v>
      </c>
      <c r="C3652" s="74">
        <v>39157</v>
      </c>
      <c r="D3652" s="47">
        <v>27.610001</v>
      </c>
      <c r="E3652" s="47">
        <v>27.709999</v>
      </c>
      <c r="F3652" s="47">
        <v>27.280000999999999</v>
      </c>
      <c r="G3652" s="47">
        <v>27.459999</v>
      </c>
      <c r="H3652" s="73">
        <v>23.820699999999999</v>
      </c>
      <c r="I3652" s="73">
        <v>999600</v>
      </c>
    </row>
    <row r="3653" spans="1:9" x14ac:dyDescent="0.3">
      <c r="A3653" s="72" t="str">
        <f t="shared" si="123"/>
        <v>2007</v>
      </c>
      <c r="B3653" s="72" t="str">
        <f t="shared" si="124"/>
        <v>Mar</v>
      </c>
      <c r="C3653" s="74">
        <v>39160</v>
      </c>
      <c r="D3653" s="47">
        <v>27.629999000000002</v>
      </c>
      <c r="E3653" s="47">
        <v>27.74</v>
      </c>
      <c r="F3653" s="47">
        <v>27.370000999999998</v>
      </c>
      <c r="G3653" s="47">
        <v>27.709999</v>
      </c>
      <c r="H3653" s="73">
        <v>24.037575</v>
      </c>
      <c r="I3653" s="73">
        <v>1009000</v>
      </c>
    </row>
    <row r="3654" spans="1:9" x14ac:dyDescent="0.3">
      <c r="A3654" s="72" t="str">
        <f t="shared" si="123"/>
        <v>2007</v>
      </c>
      <c r="B3654" s="72" t="str">
        <f t="shared" si="124"/>
        <v>Mar</v>
      </c>
      <c r="C3654" s="74">
        <v>39161</v>
      </c>
      <c r="D3654" s="47">
        <v>27.620000999999998</v>
      </c>
      <c r="E3654" s="47">
        <v>28.07</v>
      </c>
      <c r="F3654" s="47">
        <v>26.91</v>
      </c>
      <c r="G3654" s="47">
        <v>27.200001</v>
      </c>
      <c r="H3654" s="73">
        <v>23.595155999999999</v>
      </c>
      <c r="I3654" s="73">
        <v>2786500</v>
      </c>
    </row>
    <row r="3655" spans="1:9" x14ac:dyDescent="0.3">
      <c r="A3655" s="72" t="str">
        <f t="shared" si="123"/>
        <v>2007</v>
      </c>
      <c r="B3655" s="72" t="str">
        <f t="shared" si="124"/>
        <v>Mar</v>
      </c>
      <c r="C3655" s="74">
        <v>39162</v>
      </c>
      <c r="D3655" s="47">
        <v>27.139999</v>
      </c>
      <c r="E3655" s="47">
        <v>27.17</v>
      </c>
      <c r="F3655" s="47">
        <v>26.65</v>
      </c>
      <c r="G3655" s="47">
        <v>27.15</v>
      </c>
      <c r="H3655" s="73">
        <v>23.551786</v>
      </c>
      <c r="I3655" s="73">
        <v>1799300</v>
      </c>
    </row>
    <row r="3656" spans="1:9" x14ac:dyDescent="0.3">
      <c r="A3656" s="72" t="str">
        <f t="shared" si="123"/>
        <v>2007</v>
      </c>
      <c r="B3656" s="72" t="str">
        <f t="shared" si="124"/>
        <v>Mar</v>
      </c>
      <c r="C3656" s="74">
        <v>39163</v>
      </c>
      <c r="D3656" s="47">
        <v>27.01</v>
      </c>
      <c r="E3656" s="47">
        <v>27.459999</v>
      </c>
      <c r="F3656" s="47">
        <v>26.93</v>
      </c>
      <c r="G3656" s="47">
        <v>27.450001</v>
      </c>
      <c r="H3656" s="73">
        <v>23.812031000000001</v>
      </c>
      <c r="I3656" s="73">
        <v>995500</v>
      </c>
    </row>
    <row r="3657" spans="1:9" x14ac:dyDescent="0.3">
      <c r="A3657" s="72" t="str">
        <f t="shared" si="123"/>
        <v>2007</v>
      </c>
      <c r="B3657" s="72" t="str">
        <f t="shared" si="124"/>
        <v>Mar</v>
      </c>
      <c r="C3657" s="74">
        <v>39164</v>
      </c>
      <c r="D3657" s="47">
        <v>27.450001</v>
      </c>
      <c r="E3657" s="47">
        <v>27.530000999999999</v>
      </c>
      <c r="F3657" s="47">
        <v>27.190000999999999</v>
      </c>
      <c r="G3657" s="47">
        <v>27.33</v>
      </c>
      <c r="H3657" s="73">
        <v>23.707927999999999</v>
      </c>
      <c r="I3657" s="73">
        <v>1157200</v>
      </c>
    </row>
    <row r="3658" spans="1:9" x14ac:dyDescent="0.3">
      <c r="A3658" s="72" t="str">
        <f t="shared" si="123"/>
        <v>2007</v>
      </c>
      <c r="B3658" s="72" t="str">
        <f t="shared" si="124"/>
        <v>Mar</v>
      </c>
      <c r="C3658" s="74">
        <v>39167</v>
      </c>
      <c r="D3658" s="47">
        <v>27.309999000000001</v>
      </c>
      <c r="E3658" s="47">
        <v>27.43</v>
      </c>
      <c r="F3658" s="47">
        <v>26.91</v>
      </c>
      <c r="G3658" s="47">
        <v>27.379999000000002</v>
      </c>
      <c r="H3658" s="73">
        <v>23.751307000000001</v>
      </c>
      <c r="I3658" s="73">
        <v>1092200</v>
      </c>
    </row>
    <row r="3659" spans="1:9" x14ac:dyDescent="0.3">
      <c r="A3659" s="72" t="str">
        <f t="shared" si="123"/>
        <v>2007</v>
      </c>
      <c r="B3659" s="72" t="str">
        <f t="shared" si="124"/>
        <v>Mar</v>
      </c>
      <c r="C3659" s="74">
        <v>39168</v>
      </c>
      <c r="D3659" s="47">
        <v>27.030000999999999</v>
      </c>
      <c r="E3659" s="47">
        <v>27.25</v>
      </c>
      <c r="F3659" s="47">
        <v>27</v>
      </c>
      <c r="G3659" s="47">
        <v>27.1</v>
      </c>
      <c r="H3659" s="73">
        <v>23.508413000000001</v>
      </c>
      <c r="I3659" s="73">
        <v>841900</v>
      </c>
    </row>
    <row r="3660" spans="1:9" x14ac:dyDescent="0.3">
      <c r="A3660" s="72" t="str">
        <f t="shared" si="123"/>
        <v>2007</v>
      </c>
      <c r="B3660" s="72" t="str">
        <f t="shared" si="124"/>
        <v>Mar</v>
      </c>
      <c r="C3660" s="74">
        <v>39169</v>
      </c>
      <c r="D3660" s="47">
        <v>27.08</v>
      </c>
      <c r="E3660" s="47">
        <v>27.139999</v>
      </c>
      <c r="F3660" s="47">
        <v>26.780000999999999</v>
      </c>
      <c r="G3660" s="47">
        <v>26.950001</v>
      </c>
      <c r="H3660" s="73">
        <v>23.378294</v>
      </c>
      <c r="I3660" s="73">
        <v>1012900</v>
      </c>
    </row>
    <row r="3661" spans="1:9" x14ac:dyDescent="0.3">
      <c r="A3661" s="72" t="str">
        <f t="shared" si="123"/>
        <v>2007</v>
      </c>
      <c r="B3661" s="72" t="str">
        <f t="shared" si="124"/>
        <v>Mar</v>
      </c>
      <c r="C3661" s="74">
        <v>39170</v>
      </c>
      <c r="D3661" s="47">
        <v>26.969999000000001</v>
      </c>
      <c r="E3661" s="47">
        <v>27.1</v>
      </c>
      <c r="F3661" s="47">
        <v>26.66</v>
      </c>
      <c r="G3661" s="47">
        <v>26.719999000000001</v>
      </c>
      <c r="H3661" s="73">
        <v>23.178778000000001</v>
      </c>
      <c r="I3661" s="73">
        <v>1293700</v>
      </c>
    </row>
    <row r="3662" spans="1:9" x14ac:dyDescent="0.3">
      <c r="A3662" s="72" t="str">
        <f t="shared" si="123"/>
        <v>2007</v>
      </c>
      <c r="B3662" s="72" t="str">
        <f t="shared" si="124"/>
        <v>Mar</v>
      </c>
      <c r="C3662" s="74">
        <v>39171</v>
      </c>
      <c r="D3662" s="47">
        <v>26.799999</v>
      </c>
      <c r="E3662" s="47">
        <v>26.870000999999998</v>
      </c>
      <c r="F3662" s="47">
        <v>26.57</v>
      </c>
      <c r="G3662" s="47">
        <v>26.65</v>
      </c>
      <c r="H3662" s="73">
        <v>23.118051999999999</v>
      </c>
      <c r="I3662" s="73">
        <v>982600</v>
      </c>
    </row>
    <row r="3663" spans="1:9" x14ac:dyDescent="0.3">
      <c r="A3663" s="72" t="str">
        <f t="shared" si="123"/>
        <v>2007</v>
      </c>
      <c r="B3663" s="72" t="str">
        <f t="shared" si="124"/>
        <v>Apr</v>
      </c>
      <c r="C3663" s="74">
        <v>39174</v>
      </c>
      <c r="D3663" s="47">
        <v>26.700001</v>
      </c>
      <c r="E3663" s="47">
        <v>26.790001</v>
      </c>
      <c r="F3663" s="47">
        <v>26.52</v>
      </c>
      <c r="G3663" s="47">
        <v>26.790001</v>
      </c>
      <c r="H3663" s="73">
        <v>23.239495999999999</v>
      </c>
      <c r="I3663" s="73">
        <v>692000</v>
      </c>
    </row>
    <row r="3664" spans="1:9" x14ac:dyDescent="0.3">
      <c r="A3664" s="72" t="str">
        <f t="shared" si="123"/>
        <v>2007</v>
      </c>
      <c r="B3664" s="72" t="str">
        <f t="shared" si="124"/>
        <v>Apr</v>
      </c>
      <c r="C3664" s="74">
        <v>39175</v>
      </c>
      <c r="D3664" s="47">
        <v>26.9</v>
      </c>
      <c r="E3664" s="47">
        <v>27.290001</v>
      </c>
      <c r="F3664" s="47">
        <v>26.809999000000001</v>
      </c>
      <c r="G3664" s="47">
        <v>27.110001</v>
      </c>
      <c r="H3664" s="73">
        <v>23.517081999999998</v>
      </c>
      <c r="I3664" s="73">
        <v>996000</v>
      </c>
    </row>
    <row r="3665" spans="1:9" x14ac:dyDescent="0.3">
      <c r="A3665" s="72" t="str">
        <f t="shared" si="123"/>
        <v>2007</v>
      </c>
      <c r="B3665" s="72" t="str">
        <f t="shared" si="124"/>
        <v>Apr</v>
      </c>
      <c r="C3665" s="74">
        <v>39176</v>
      </c>
      <c r="D3665" s="47">
        <v>27.01</v>
      </c>
      <c r="E3665" s="47">
        <v>27.120000999999998</v>
      </c>
      <c r="F3665" s="47">
        <v>26.450001</v>
      </c>
      <c r="G3665" s="47">
        <v>26.58</v>
      </c>
      <c r="H3665" s="73">
        <v>23.057334999999998</v>
      </c>
      <c r="I3665" s="73">
        <v>1202500</v>
      </c>
    </row>
    <row r="3666" spans="1:9" x14ac:dyDescent="0.3">
      <c r="A3666" s="72" t="str">
        <f t="shared" si="123"/>
        <v>2007</v>
      </c>
      <c r="B3666" s="72" t="str">
        <f t="shared" si="124"/>
        <v>Apr</v>
      </c>
      <c r="C3666" s="74">
        <v>39177</v>
      </c>
      <c r="D3666" s="47">
        <v>26.58</v>
      </c>
      <c r="E3666" s="47">
        <v>26.780000999999999</v>
      </c>
      <c r="F3666" s="47">
        <v>26.5</v>
      </c>
      <c r="G3666" s="47">
        <v>26.549999</v>
      </c>
      <c r="H3666" s="73">
        <v>23.031300999999999</v>
      </c>
      <c r="I3666" s="73">
        <v>857100</v>
      </c>
    </row>
    <row r="3667" spans="1:9" x14ac:dyDescent="0.3">
      <c r="A3667" s="72" t="str">
        <f t="shared" si="123"/>
        <v>2007</v>
      </c>
      <c r="B3667" s="72" t="str">
        <f t="shared" si="124"/>
        <v>Apr</v>
      </c>
      <c r="C3667" s="74">
        <v>39181</v>
      </c>
      <c r="D3667" s="47">
        <v>26.530000999999999</v>
      </c>
      <c r="E3667" s="47">
        <v>26.639999</v>
      </c>
      <c r="F3667" s="47">
        <v>26.43</v>
      </c>
      <c r="G3667" s="47">
        <v>26.440000999999999</v>
      </c>
      <c r="H3667" s="73">
        <v>22.935886</v>
      </c>
      <c r="I3667" s="73">
        <v>609400</v>
      </c>
    </row>
    <row r="3668" spans="1:9" x14ac:dyDescent="0.3">
      <c r="A3668" s="72" t="str">
        <f t="shared" si="123"/>
        <v>2007</v>
      </c>
      <c r="B3668" s="72" t="str">
        <f t="shared" si="124"/>
        <v>Apr</v>
      </c>
      <c r="C3668" s="74">
        <v>39182</v>
      </c>
      <c r="D3668" s="47">
        <v>26.440000999999999</v>
      </c>
      <c r="E3668" s="47">
        <v>26.469999000000001</v>
      </c>
      <c r="F3668" s="47">
        <v>26.219999000000001</v>
      </c>
      <c r="G3668" s="47">
        <v>26.25</v>
      </c>
      <c r="H3668" s="73">
        <v>22.771066999999999</v>
      </c>
      <c r="I3668" s="73">
        <v>818300</v>
      </c>
    </row>
    <row r="3669" spans="1:9" x14ac:dyDescent="0.3">
      <c r="A3669" s="72" t="str">
        <f t="shared" si="123"/>
        <v>2007</v>
      </c>
      <c r="B3669" s="72" t="str">
        <f t="shared" si="124"/>
        <v>Apr</v>
      </c>
      <c r="C3669" s="74">
        <v>39183</v>
      </c>
      <c r="D3669" s="47">
        <v>26.23</v>
      </c>
      <c r="E3669" s="47">
        <v>26.309999000000001</v>
      </c>
      <c r="F3669" s="47">
        <v>25.540001</v>
      </c>
      <c r="G3669" s="47">
        <v>25.709999</v>
      </c>
      <c r="H3669" s="73">
        <v>22.302629</v>
      </c>
      <c r="I3669" s="73">
        <v>2432500</v>
      </c>
    </row>
    <row r="3670" spans="1:9" x14ac:dyDescent="0.3">
      <c r="A3670" s="72" t="str">
        <f t="shared" si="123"/>
        <v>2007</v>
      </c>
      <c r="B3670" s="72" t="str">
        <f t="shared" si="124"/>
        <v>Apr</v>
      </c>
      <c r="C3670" s="74">
        <v>39184</v>
      </c>
      <c r="D3670" s="47">
        <v>25.709999</v>
      </c>
      <c r="E3670" s="47">
        <v>25.92</v>
      </c>
      <c r="F3670" s="47">
        <v>25.32</v>
      </c>
      <c r="G3670" s="47">
        <v>25.74</v>
      </c>
      <c r="H3670" s="73">
        <v>22.328657</v>
      </c>
      <c r="I3670" s="73">
        <v>1701300</v>
      </c>
    </row>
    <row r="3671" spans="1:9" x14ac:dyDescent="0.3">
      <c r="A3671" s="72" t="str">
        <f t="shared" si="123"/>
        <v>2007</v>
      </c>
      <c r="B3671" s="72" t="str">
        <f t="shared" si="124"/>
        <v>Apr</v>
      </c>
      <c r="C3671" s="74">
        <v>39185</v>
      </c>
      <c r="D3671" s="47">
        <v>25.799999</v>
      </c>
      <c r="E3671" s="47">
        <v>25.969999000000001</v>
      </c>
      <c r="F3671" s="47">
        <v>25.549999</v>
      </c>
      <c r="G3671" s="47">
        <v>25.969999000000001</v>
      </c>
      <c r="H3671" s="73">
        <v>22.528175000000001</v>
      </c>
      <c r="I3671" s="73">
        <v>897800</v>
      </c>
    </row>
    <row r="3672" spans="1:9" x14ac:dyDescent="0.3">
      <c r="A3672" s="72" t="str">
        <f t="shared" si="123"/>
        <v>2007</v>
      </c>
      <c r="B3672" s="72" t="str">
        <f t="shared" si="124"/>
        <v>Apr</v>
      </c>
      <c r="C3672" s="74">
        <v>39188</v>
      </c>
      <c r="D3672" s="47">
        <v>25.92</v>
      </c>
      <c r="E3672" s="47">
        <v>26.389999</v>
      </c>
      <c r="F3672" s="47">
        <v>25.92</v>
      </c>
      <c r="G3672" s="47">
        <v>26.379999000000002</v>
      </c>
      <c r="H3672" s="73">
        <v>22.883832999999999</v>
      </c>
      <c r="I3672" s="73">
        <v>1117900</v>
      </c>
    </row>
    <row r="3673" spans="1:9" x14ac:dyDescent="0.3">
      <c r="A3673" s="72" t="str">
        <f t="shared" si="123"/>
        <v>2007</v>
      </c>
      <c r="B3673" s="72" t="str">
        <f t="shared" si="124"/>
        <v>Apr</v>
      </c>
      <c r="C3673" s="74">
        <v>39189</v>
      </c>
      <c r="D3673" s="47">
        <v>26.32</v>
      </c>
      <c r="E3673" s="47">
        <v>26.42</v>
      </c>
      <c r="F3673" s="47">
        <v>25.870000999999998</v>
      </c>
      <c r="G3673" s="47">
        <v>25.99</v>
      </c>
      <c r="H3673" s="73">
        <v>22.545521000000001</v>
      </c>
      <c r="I3673" s="73">
        <v>1345300</v>
      </c>
    </row>
    <row r="3674" spans="1:9" x14ac:dyDescent="0.3">
      <c r="A3674" s="72" t="str">
        <f t="shared" si="123"/>
        <v>2007</v>
      </c>
      <c r="B3674" s="72" t="str">
        <f t="shared" si="124"/>
        <v>Apr</v>
      </c>
      <c r="C3674" s="74">
        <v>39190</v>
      </c>
      <c r="D3674" s="47">
        <v>25.84</v>
      </c>
      <c r="E3674" s="47">
        <v>26</v>
      </c>
      <c r="F3674" s="47">
        <v>25.309999000000001</v>
      </c>
      <c r="G3674" s="47">
        <v>25.790001</v>
      </c>
      <c r="H3674" s="73">
        <v>22.372036000000001</v>
      </c>
      <c r="I3674" s="73">
        <v>2644700</v>
      </c>
    </row>
    <row r="3675" spans="1:9" x14ac:dyDescent="0.3">
      <c r="A3675" s="72" t="str">
        <f t="shared" si="123"/>
        <v>2007</v>
      </c>
      <c r="B3675" s="72" t="str">
        <f t="shared" si="124"/>
        <v>Apr</v>
      </c>
      <c r="C3675" s="74">
        <v>39191</v>
      </c>
      <c r="D3675" s="47">
        <v>25.82</v>
      </c>
      <c r="E3675" s="47">
        <v>25.950001</v>
      </c>
      <c r="F3675" s="47">
        <v>25.5</v>
      </c>
      <c r="G3675" s="47">
        <v>25.889999</v>
      </c>
      <c r="H3675" s="73">
        <v>22.458774999999999</v>
      </c>
      <c r="I3675" s="73">
        <v>1773500</v>
      </c>
    </row>
    <row r="3676" spans="1:9" x14ac:dyDescent="0.3">
      <c r="A3676" s="72" t="str">
        <f t="shared" si="123"/>
        <v>2007</v>
      </c>
      <c r="B3676" s="72" t="str">
        <f t="shared" si="124"/>
        <v>Apr</v>
      </c>
      <c r="C3676" s="74">
        <v>39192</v>
      </c>
      <c r="D3676" s="47">
        <v>26.07</v>
      </c>
      <c r="E3676" s="47">
        <v>26.18</v>
      </c>
      <c r="F3676" s="47">
        <v>25.879999000000002</v>
      </c>
      <c r="G3676" s="47">
        <v>26.16</v>
      </c>
      <c r="H3676" s="73">
        <v>22.692990999999999</v>
      </c>
      <c r="I3676" s="73">
        <v>1107500</v>
      </c>
    </row>
    <row r="3677" spans="1:9" x14ac:dyDescent="0.3">
      <c r="A3677" s="72" t="str">
        <f t="shared" si="123"/>
        <v>2007</v>
      </c>
      <c r="B3677" s="72" t="str">
        <f t="shared" si="124"/>
        <v>Apr</v>
      </c>
      <c r="C3677" s="74">
        <v>39195</v>
      </c>
      <c r="D3677" s="47">
        <v>26.18</v>
      </c>
      <c r="E3677" s="47">
        <v>26.59</v>
      </c>
      <c r="F3677" s="47">
        <v>25.959999</v>
      </c>
      <c r="G3677" s="47">
        <v>26.129999000000002</v>
      </c>
      <c r="H3677" s="73">
        <v>22.666971</v>
      </c>
      <c r="I3677" s="73">
        <v>1428900</v>
      </c>
    </row>
    <row r="3678" spans="1:9" x14ac:dyDescent="0.3">
      <c r="A3678" s="72" t="str">
        <f t="shared" si="123"/>
        <v>2007</v>
      </c>
      <c r="B3678" s="72" t="str">
        <f t="shared" si="124"/>
        <v>Apr</v>
      </c>
      <c r="C3678" s="74">
        <v>39196</v>
      </c>
      <c r="D3678" s="47">
        <v>26.120000999999998</v>
      </c>
      <c r="E3678" s="47">
        <v>26.190000999999999</v>
      </c>
      <c r="F3678" s="47">
        <v>25.65</v>
      </c>
      <c r="G3678" s="47">
        <v>26.030000999999999</v>
      </c>
      <c r="H3678" s="73">
        <v>22.580221000000002</v>
      </c>
      <c r="I3678" s="73">
        <v>1855000</v>
      </c>
    </row>
    <row r="3679" spans="1:9" x14ac:dyDescent="0.3">
      <c r="A3679" s="72" t="str">
        <f t="shared" si="123"/>
        <v>2007</v>
      </c>
      <c r="B3679" s="72" t="str">
        <f t="shared" si="124"/>
        <v>Apr</v>
      </c>
      <c r="C3679" s="74">
        <v>39197</v>
      </c>
      <c r="D3679" s="47">
        <v>28</v>
      </c>
      <c r="E3679" s="47">
        <v>29.030000999999999</v>
      </c>
      <c r="F3679" s="47">
        <v>27.02</v>
      </c>
      <c r="G3679" s="47">
        <v>28.379999000000002</v>
      </c>
      <c r="H3679" s="73">
        <v>24.618773000000001</v>
      </c>
      <c r="I3679" s="73">
        <v>5788900</v>
      </c>
    </row>
    <row r="3680" spans="1:9" x14ac:dyDescent="0.3">
      <c r="A3680" s="72" t="str">
        <f t="shared" si="123"/>
        <v>2007</v>
      </c>
      <c r="B3680" s="72" t="str">
        <f t="shared" si="124"/>
        <v>Apr</v>
      </c>
      <c r="C3680" s="74">
        <v>39198</v>
      </c>
      <c r="D3680" s="47">
        <v>29.49</v>
      </c>
      <c r="E3680" s="47">
        <v>29.780000999999999</v>
      </c>
      <c r="F3680" s="47">
        <v>28.77</v>
      </c>
      <c r="G3680" s="47">
        <v>28.879999000000002</v>
      </c>
      <c r="H3680" s="73">
        <v>25.052505</v>
      </c>
      <c r="I3680" s="73">
        <v>3960400</v>
      </c>
    </row>
    <row r="3681" spans="1:9" x14ac:dyDescent="0.3">
      <c r="A3681" s="72" t="str">
        <f t="shared" si="123"/>
        <v>2007</v>
      </c>
      <c r="B3681" s="72" t="str">
        <f t="shared" si="124"/>
        <v>Apr</v>
      </c>
      <c r="C3681" s="74">
        <v>39199</v>
      </c>
      <c r="D3681" s="47">
        <v>28.799999</v>
      </c>
      <c r="E3681" s="47">
        <v>28.9</v>
      </c>
      <c r="F3681" s="47">
        <v>28.280000999999999</v>
      </c>
      <c r="G3681" s="47">
        <v>28.389999</v>
      </c>
      <c r="H3681" s="73">
        <v>24.627452999999999</v>
      </c>
      <c r="I3681" s="73">
        <v>1710100</v>
      </c>
    </row>
    <row r="3682" spans="1:9" x14ac:dyDescent="0.3">
      <c r="A3682" s="72" t="str">
        <f t="shared" si="123"/>
        <v>2007</v>
      </c>
      <c r="B3682" s="72" t="str">
        <f t="shared" si="124"/>
        <v>Apr</v>
      </c>
      <c r="C3682" s="74">
        <v>39202</v>
      </c>
      <c r="D3682" s="47">
        <v>28.379999000000002</v>
      </c>
      <c r="E3682" s="47">
        <v>28.469999000000001</v>
      </c>
      <c r="F3682" s="47">
        <v>27.530000999999999</v>
      </c>
      <c r="G3682" s="47">
        <v>27.6</v>
      </c>
      <c r="H3682" s="73">
        <v>23.942148</v>
      </c>
      <c r="I3682" s="73">
        <v>3889800</v>
      </c>
    </row>
    <row r="3683" spans="1:9" x14ac:dyDescent="0.3">
      <c r="A3683" s="72" t="str">
        <f t="shared" si="123"/>
        <v>2007</v>
      </c>
      <c r="B3683" s="72" t="str">
        <f t="shared" si="124"/>
        <v>May</v>
      </c>
      <c r="C3683" s="74">
        <v>39203</v>
      </c>
      <c r="D3683" s="47">
        <v>27.59</v>
      </c>
      <c r="E3683" s="47">
        <v>28.16</v>
      </c>
      <c r="F3683" s="47">
        <v>27.299999</v>
      </c>
      <c r="G3683" s="47">
        <v>28.15</v>
      </c>
      <c r="H3683" s="73">
        <v>24.419252</v>
      </c>
      <c r="I3683" s="73">
        <v>2611000</v>
      </c>
    </row>
    <row r="3684" spans="1:9" x14ac:dyDescent="0.3">
      <c r="A3684" s="72" t="str">
        <f t="shared" si="123"/>
        <v>2007</v>
      </c>
      <c r="B3684" s="72" t="str">
        <f t="shared" si="124"/>
        <v>May</v>
      </c>
      <c r="C3684" s="74">
        <v>39204</v>
      </c>
      <c r="D3684" s="47">
        <v>27.91</v>
      </c>
      <c r="E3684" s="47">
        <v>28.41</v>
      </c>
      <c r="F3684" s="47">
        <v>27.879999000000002</v>
      </c>
      <c r="G3684" s="47">
        <v>28.07</v>
      </c>
      <c r="H3684" s="73">
        <v>24.349851999999998</v>
      </c>
      <c r="I3684" s="73">
        <v>2028300</v>
      </c>
    </row>
    <row r="3685" spans="1:9" x14ac:dyDescent="0.3">
      <c r="A3685" s="72" t="str">
        <f t="shared" si="123"/>
        <v>2007</v>
      </c>
      <c r="B3685" s="72" t="str">
        <f t="shared" si="124"/>
        <v>May</v>
      </c>
      <c r="C3685" s="74">
        <v>39205</v>
      </c>
      <c r="D3685" s="47">
        <v>28.23</v>
      </c>
      <c r="E3685" s="47">
        <v>28.26</v>
      </c>
      <c r="F3685" s="47">
        <v>28.040001</v>
      </c>
      <c r="G3685" s="47">
        <v>28.120000999999998</v>
      </c>
      <c r="H3685" s="73">
        <v>24.393229999999999</v>
      </c>
      <c r="I3685" s="73">
        <v>1044000</v>
      </c>
    </row>
    <row r="3686" spans="1:9" x14ac:dyDescent="0.3">
      <c r="A3686" s="72" t="str">
        <f t="shared" si="123"/>
        <v>2007</v>
      </c>
      <c r="B3686" s="72" t="str">
        <f t="shared" si="124"/>
        <v>May</v>
      </c>
      <c r="C3686" s="74">
        <v>39206</v>
      </c>
      <c r="D3686" s="47">
        <v>28.15</v>
      </c>
      <c r="E3686" s="47">
        <v>28.200001</v>
      </c>
      <c r="F3686" s="47">
        <v>27.709999</v>
      </c>
      <c r="G3686" s="47">
        <v>27.92</v>
      </c>
      <c r="H3686" s="73">
        <v>24.219738</v>
      </c>
      <c r="I3686" s="73">
        <v>1398400</v>
      </c>
    </row>
    <row r="3687" spans="1:9" x14ac:dyDescent="0.3">
      <c r="A3687" s="72" t="str">
        <f t="shared" si="123"/>
        <v>2007</v>
      </c>
      <c r="B3687" s="72" t="str">
        <f t="shared" si="124"/>
        <v>May</v>
      </c>
      <c r="C3687" s="74">
        <v>39209</v>
      </c>
      <c r="D3687" s="47">
        <v>27.860001</v>
      </c>
      <c r="E3687" s="47">
        <v>28.35</v>
      </c>
      <c r="F3687" s="47">
        <v>27.860001</v>
      </c>
      <c r="G3687" s="47">
        <v>28.049999</v>
      </c>
      <c r="H3687" s="73">
        <v>24.332512000000001</v>
      </c>
      <c r="I3687" s="73">
        <v>797900</v>
      </c>
    </row>
    <row r="3688" spans="1:9" x14ac:dyDescent="0.3">
      <c r="A3688" s="72" t="str">
        <f t="shared" si="123"/>
        <v>2007</v>
      </c>
      <c r="B3688" s="72" t="str">
        <f t="shared" si="124"/>
        <v>May</v>
      </c>
      <c r="C3688" s="74">
        <v>39210</v>
      </c>
      <c r="D3688" s="47">
        <v>28.040001</v>
      </c>
      <c r="E3688" s="47">
        <v>28.1</v>
      </c>
      <c r="F3688" s="47">
        <v>27.709999</v>
      </c>
      <c r="G3688" s="47">
        <v>28.059999000000001</v>
      </c>
      <c r="H3688" s="73">
        <v>24.341184999999999</v>
      </c>
      <c r="I3688" s="73">
        <v>924300</v>
      </c>
    </row>
    <row r="3689" spans="1:9" x14ac:dyDescent="0.3">
      <c r="A3689" s="72" t="str">
        <f t="shared" si="123"/>
        <v>2007</v>
      </c>
      <c r="B3689" s="72" t="str">
        <f t="shared" si="124"/>
        <v>May</v>
      </c>
      <c r="C3689" s="74">
        <v>39211</v>
      </c>
      <c r="D3689" s="47">
        <v>27.959999</v>
      </c>
      <c r="E3689" s="47">
        <v>28.370000999999998</v>
      </c>
      <c r="F3689" s="47">
        <v>27.950001</v>
      </c>
      <c r="G3689" s="47">
        <v>28.17</v>
      </c>
      <c r="H3689" s="73">
        <v>24.436606999999999</v>
      </c>
      <c r="I3689" s="73">
        <v>779300</v>
      </c>
    </row>
    <row r="3690" spans="1:9" x14ac:dyDescent="0.3">
      <c r="A3690" s="72" t="str">
        <f t="shared" si="123"/>
        <v>2007</v>
      </c>
      <c r="B3690" s="72" t="str">
        <f t="shared" si="124"/>
        <v>May</v>
      </c>
      <c r="C3690" s="74">
        <v>39212</v>
      </c>
      <c r="D3690" s="47">
        <v>28.1</v>
      </c>
      <c r="E3690" s="47">
        <v>28.1</v>
      </c>
      <c r="F3690" s="47">
        <v>27.76</v>
      </c>
      <c r="G3690" s="47">
        <v>27.889999</v>
      </c>
      <c r="H3690" s="73">
        <v>24.193714</v>
      </c>
      <c r="I3690" s="73">
        <v>917800</v>
      </c>
    </row>
    <row r="3691" spans="1:9" x14ac:dyDescent="0.3">
      <c r="A3691" s="72" t="str">
        <f t="shared" si="123"/>
        <v>2007</v>
      </c>
      <c r="B3691" s="72" t="str">
        <f t="shared" si="124"/>
        <v>May</v>
      </c>
      <c r="C3691" s="74">
        <v>39213</v>
      </c>
      <c r="D3691" s="47">
        <v>27.799999</v>
      </c>
      <c r="E3691" s="47">
        <v>28.030000999999999</v>
      </c>
      <c r="F3691" s="47">
        <v>27.68</v>
      </c>
      <c r="G3691" s="47">
        <v>27.91</v>
      </c>
      <c r="H3691" s="73">
        <v>24.211062999999999</v>
      </c>
      <c r="I3691" s="73">
        <v>592300</v>
      </c>
    </row>
    <row r="3692" spans="1:9" x14ac:dyDescent="0.3">
      <c r="A3692" s="72" t="str">
        <f t="shared" si="123"/>
        <v>2007</v>
      </c>
      <c r="B3692" s="72" t="str">
        <f t="shared" si="124"/>
        <v>May</v>
      </c>
      <c r="C3692" s="74">
        <v>39216</v>
      </c>
      <c r="D3692" s="47">
        <v>27.91</v>
      </c>
      <c r="E3692" s="47">
        <v>28.01</v>
      </c>
      <c r="F3692" s="47">
        <v>27.33</v>
      </c>
      <c r="G3692" s="47">
        <v>27.379999000000002</v>
      </c>
      <c r="H3692" s="73">
        <v>23.751307000000001</v>
      </c>
      <c r="I3692" s="73">
        <v>966300</v>
      </c>
    </row>
    <row r="3693" spans="1:9" x14ac:dyDescent="0.3">
      <c r="A3693" s="72" t="str">
        <f t="shared" si="123"/>
        <v>2007</v>
      </c>
      <c r="B3693" s="72" t="str">
        <f t="shared" si="124"/>
        <v>May</v>
      </c>
      <c r="C3693" s="74">
        <v>39217</v>
      </c>
      <c r="D3693" s="47">
        <v>27.34</v>
      </c>
      <c r="E3693" s="47">
        <v>27.639999</v>
      </c>
      <c r="F3693" s="47">
        <v>27.08</v>
      </c>
      <c r="G3693" s="47">
        <v>27.26</v>
      </c>
      <c r="H3693" s="73">
        <v>23.647207000000002</v>
      </c>
      <c r="I3693" s="73">
        <v>959400</v>
      </c>
    </row>
    <row r="3694" spans="1:9" x14ac:dyDescent="0.3">
      <c r="A3694" s="72" t="str">
        <f t="shared" si="123"/>
        <v>2007</v>
      </c>
      <c r="B3694" s="72" t="str">
        <f t="shared" si="124"/>
        <v>May</v>
      </c>
      <c r="C3694" s="74">
        <v>39218</v>
      </c>
      <c r="D3694" s="47">
        <v>27.299999</v>
      </c>
      <c r="E3694" s="47">
        <v>27.49</v>
      </c>
      <c r="F3694" s="47">
        <v>27.219999000000001</v>
      </c>
      <c r="G3694" s="47">
        <v>27.450001</v>
      </c>
      <c r="H3694" s="73">
        <v>23.812031000000001</v>
      </c>
      <c r="I3694" s="73">
        <v>853800</v>
      </c>
    </row>
    <row r="3695" spans="1:9" x14ac:dyDescent="0.3">
      <c r="A3695" s="72" t="str">
        <f t="shared" si="123"/>
        <v>2007</v>
      </c>
      <c r="B3695" s="72" t="str">
        <f t="shared" si="124"/>
        <v>May</v>
      </c>
      <c r="C3695" s="74">
        <v>39219</v>
      </c>
      <c r="D3695" s="47">
        <v>27.33</v>
      </c>
      <c r="E3695" s="47">
        <v>27.5</v>
      </c>
      <c r="F3695" s="47">
        <v>27.17</v>
      </c>
      <c r="G3695" s="47">
        <v>27.33</v>
      </c>
      <c r="H3695" s="73">
        <v>23.707927999999999</v>
      </c>
      <c r="I3695" s="73">
        <v>889200</v>
      </c>
    </row>
    <row r="3696" spans="1:9" x14ac:dyDescent="0.3">
      <c r="A3696" s="72" t="str">
        <f t="shared" si="123"/>
        <v>2007</v>
      </c>
      <c r="B3696" s="72" t="str">
        <f t="shared" si="124"/>
        <v>May</v>
      </c>
      <c r="C3696" s="74">
        <v>39220</v>
      </c>
      <c r="D3696" s="47">
        <v>27.370000999999998</v>
      </c>
      <c r="E3696" s="47">
        <v>27.860001</v>
      </c>
      <c r="F3696" s="47">
        <v>27.26</v>
      </c>
      <c r="G3696" s="47">
        <v>27.790001</v>
      </c>
      <c r="H3696" s="73">
        <v>24.106967999999998</v>
      </c>
      <c r="I3696" s="73">
        <v>1923900</v>
      </c>
    </row>
    <row r="3697" spans="1:9" x14ac:dyDescent="0.3">
      <c r="A3697" s="72" t="str">
        <f t="shared" si="123"/>
        <v>2007</v>
      </c>
      <c r="B3697" s="72" t="str">
        <f t="shared" si="124"/>
        <v>May</v>
      </c>
      <c r="C3697" s="74">
        <v>39223</v>
      </c>
      <c r="D3697" s="47">
        <v>27.68</v>
      </c>
      <c r="E3697" s="47">
        <v>27.92</v>
      </c>
      <c r="F3697" s="47">
        <v>27.4</v>
      </c>
      <c r="G3697" s="47">
        <v>27.540001</v>
      </c>
      <c r="H3697" s="73">
        <v>23.890101999999999</v>
      </c>
      <c r="I3697" s="73">
        <v>641500</v>
      </c>
    </row>
    <row r="3698" spans="1:9" x14ac:dyDescent="0.3">
      <c r="A3698" s="72" t="str">
        <f t="shared" si="123"/>
        <v>2007</v>
      </c>
      <c r="B3698" s="72" t="str">
        <f t="shared" si="124"/>
        <v>May</v>
      </c>
      <c r="C3698" s="74">
        <v>39224</v>
      </c>
      <c r="D3698" s="47">
        <v>27.43</v>
      </c>
      <c r="E3698" s="47">
        <v>28.209999</v>
      </c>
      <c r="F3698" s="47">
        <v>27.35</v>
      </c>
      <c r="G3698" s="47">
        <v>28.200001</v>
      </c>
      <c r="H3698" s="73">
        <v>24.462627000000001</v>
      </c>
      <c r="I3698" s="73">
        <v>1386500</v>
      </c>
    </row>
    <row r="3699" spans="1:9" x14ac:dyDescent="0.3">
      <c r="A3699" s="72" t="str">
        <f t="shared" si="123"/>
        <v>2007</v>
      </c>
      <c r="B3699" s="72" t="str">
        <f t="shared" si="124"/>
        <v>May</v>
      </c>
      <c r="C3699" s="74">
        <v>39225</v>
      </c>
      <c r="D3699" s="47">
        <v>28.200001</v>
      </c>
      <c r="E3699" s="47">
        <v>28.27</v>
      </c>
      <c r="F3699" s="47">
        <v>27.83</v>
      </c>
      <c r="G3699" s="47">
        <v>27.92</v>
      </c>
      <c r="H3699" s="73">
        <v>24.219738</v>
      </c>
      <c r="I3699" s="73">
        <v>887300</v>
      </c>
    </row>
    <row r="3700" spans="1:9" x14ac:dyDescent="0.3">
      <c r="A3700" s="72" t="str">
        <f t="shared" si="123"/>
        <v>2007</v>
      </c>
      <c r="B3700" s="72" t="str">
        <f t="shared" si="124"/>
        <v>May</v>
      </c>
      <c r="C3700" s="74">
        <v>39226</v>
      </c>
      <c r="D3700" s="47">
        <v>27.860001</v>
      </c>
      <c r="E3700" s="47">
        <v>28.299999</v>
      </c>
      <c r="F3700" s="47">
        <v>27.709999</v>
      </c>
      <c r="G3700" s="47">
        <v>28.01</v>
      </c>
      <c r="H3700" s="73">
        <v>24.297808</v>
      </c>
      <c r="I3700" s="73">
        <v>1326800</v>
      </c>
    </row>
    <row r="3701" spans="1:9" x14ac:dyDescent="0.3">
      <c r="A3701" s="72" t="str">
        <f t="shared" si="123"/>
        <v>2007</v>
      </c>
      <c r="B3701" s="72" t="str">
        <f t="shared" si="124"/>
        <v>May</v>
      </c>
      <c r="C3701" s="74">
        <v>39227</v>
      </c>
      <c r="D3701" s="47">
        <v>28.110001</v>
      </c>
      <c r="E3701" s="47">
        <v>28.440000999999999</v>
      </c>
      <c r="F3701" s="47">
        <v>28</v>
      </c>
      <c r="G3701" s="47">
        <v>28.26</v>
      </c>
      <c r="H3701" s="73">
        <v>24.514679000000001</v>
      </c>
      <c r="I3701" s="73">
        <v>914500</v>
      </c>
    </row>
    <row r="3702" spans="1:9" x14ac:dyDescent="0.3">
      <c r="A3702" s="72" t="str">
        <f t="shared" si="123"/>
        <v>2007</v>
      </c>
      <c r="B3702" s="72" t="str">
        <f t="shared" si="124"/>
        <v>May</v>
      </c>
      <c r="C3702" s="74">
        <v>39231</v>
      </c>
      <c r="D3702" s="47">
        <v>28.25</v>
      </c>
      <c r="E3702" s="47">
        <v>28.34</v>
      </c>
      <c r="F3702" s="47">
        <v>27.76</v>
      </c>
      <c r="G3702" s="47">
        <v>28.02</v>
      </c>
      <c r="H3702" s="73">
        <v>24.30649</v>
      </c>
      <c r="I3702" s="73">
        <v>753600</v>
      </c>
    </row>
    <row r="3703" spans="1:9" x14ac:dyDescent="0.3">
      <c r="A3703" s="72" t="str">
        <f t="shared" si="123"/>
        <v>2007</v>
      </c>
      <c r="B3703" s="72" t="str">
        <f t="shared" si="124"/>
        <v>May</v>
      </c>
      <c r="C3703" s="74">
        <v>39232</v>
      </c>
      <c r="D3703" s="47">
        <v>27.9</v>
      </c>
      <c r="E3703" s="47">
        <v>28.379999000000002</v>
      </c>
      <c r="F3703" s="47">
        <v>27.709999</v>
      </c>
      <c r="G3703" s="47">
        <v>28.15</v>
      </c>
      <c r="H3703" s="73">
        <v>24.419252</v>
      </c>
      <c r="I3703" s="73">
        <v>900300</v>
      </c>
    </row>
    <row r="3704" spans="1:9" x14ac:dyDescent="0.3">
      <c r="A3704" s="72" t="str">
        <f t="shared" si="123"/>
        <v>2007</v>
      </c>
      <c r="B3704" s="72" t="str">
        <f t="shared" si="124"/>
        <v>May</v>
      </c>
      <c r="C3704" s="74">
        <v>39233</v>
      </c>
      <c r="D3704" s="47">
        <v>28.200001</v>
      </c>
      <c r="E3704" s="47">
        <v>28.24</v>
      </c>
      <c r="F3704" s="47">
        <v>27.91</v>
      </c>
      <c r="G3704" s="47">
        <v>28.219999000000001</v>
      </c>
      <c r="H3704" s="73">
        <v>24.479979</v>
      </c>
      <c r="I3704" s="73">
        <v>851600</v>
      </c>
    </row>
    <row r="3705" spans="1:9" x14ac:dyDescent="0.3">
      <c r="A3705" s="72" t="str">
        <f t="shared" si="123"/>
        <v>2007</v>
      </c>
      <c r="B3705" s="72" t="str">
        <f t="shared" si="124"/>
        <v>Jun</v>
      </c>
      <c r="C3705" s="74">
        <v>39234</v>
      </c>
      <c r="D3705" s="47">
        <v>28.299999</v>
      </c>
      <c r="E3705" s="47">
        <v>28.559999000000001</v>
      </c>
      <c r="F3705" s="47">
        <v>28.17</v>
      </c>
      <c r="G3705" s="47">
        <v>28.389999</v>
      </c>
      <c r="H3705" s="73">
        <v>24.627452999999999</v>
      </c>
      <c r="I3705" s="73">
        <v>605500</v>
      </c>
    </row>
    <row r="3706" spans="1:9" x14ac:dyDescent="0.3">
      <c r="A3706" s="72" t="str">
        <f t="shared" si="123"/>
        <v>2007</v>
      </c>
      <c r="B3706" s="72" t="str">
        <f t="shared" si="124"/>
        <v>Jun</v>
      </c>
      <c r="C3706" s="74">
        <v>39237</v>
      </c>
      <c r="D3706" s="47">
        <v>28.360001</v>
      </c>
      <c r="E3706" s="47">
        <v>28.790001</v>
      </c>
      <c r="F3706" s="47">
        <v>28.18</v>
      </c>
      <c r="G3706" s="47">
        <v>28.74</v>
      </c>
      <c r="H3706" s="73">
        <v>24.931063000000002</v>
      </c>
      <c r="I3706" s="73">
        <v>821000</v>
      </c>
    </row>
    <row r="3707" spans="1:9" x14ac:dyDescent="0.3">
      <c r="A3707" s="72" t="str">
        <f t="shared" si="123"/>
        <v>2007</v>
      </c>
      <c r="B3707" s="72" t="str">
        <f t="shared" si="124"/>
        <v>Jun</v>
      </c>
      <c r="C3707" s="74">
        <v>39238</v>
      </c>
      <c r="D3707" s="47">
        <v>28.709999</v>
      </c>
      <c r="E3707" s="47">
        <v>28.76</v>
      </c>
      <c r="F3707" s="47">
        <v>28.120000999999998</v>
      </c>
      <c r="G3707" s="47">
        <v>28.23</v>
      </c>
      <c r="H3707" s="73">
        <v>24.488657</v>
      </c>
      <c r="I3707" s="73">
        <v>690800</v>
      </c>
    </row>
    <row r="3708" spans="1:9" x14ac:dyDescent="0.3">
      <c r="A3708" s="72" t="str">
        <f t="shared" si="123"/>
        <v>2007</v>
      </c>
      <c r="B3708" s="72" t="str">
        <f t="shared" si="124"/>
        <v>Jun</v>
      </c>
      <c r="C3708" s="74">
        <v>39239</v>
      </c>
      <c r="D3708" s="47">
        <v>27.799999</v>
      </c>
      <c r="E3708" s="47">
        <v>27.799999</v>
      </c>
      <c r="F3708" s="47">
        <v>27.1</v>
      </c>
      <c r="G3708" s="47">
        <v>27.24</v>
      </c>
      <c r="H3708" s="73">
        <v>23.629860000000001</v>
      </c>
      <c r="I3708" s="73">
        <v>1741200</v>
      </c>
    </row>
    <row r="3709" spans="1:9" x14ac:dyDescent="0.3">
      <c r="A3709" s="72" t="str">
        <f t="shared" si="123"/>
        <v>2007</v>
      </c>
      <c r="B3709" s="72" t="str">
        <f t="shared" si="124"/>
        <v>Jun</v>
      </c>
      <c r="C3709" s="74">
        <v>39240</v>
      </c>
      <c r="D3709" s="47">
        <v>27.1</v>
      </c>
      <c r="E3709" s="47">
        <v>27.190000999999999</v>
      </c>
      <c r="F3709" s="47">
        <v>26.33</v>
      </c>
      <c r="G3709" s="47">
        <v>26.35</v>
      </c>
      <c r="H3709" s="73">
        <v>22.857809</v>
      </c>
      <c r="I3709" s="73">
        <v>2437800</v>
      </c>
    </row>
    <row r="3710" spans="1:9" x14ac:dyDescent="0.3">
      <c r="A3710" s="72" t="str">
        <f t="shared" si="123"/>
        <v>2007</v>
      </c>
      <c r="B3710" s="72" t="str">
        <f t="shared" si="124"/>
        <v>Jun</v>
      </c>
      <c r="C3710" s="74">
        <v>39241</v>
      </c>
      <c r="D3710" s="47">
        <v>26.299999</v>
      </c>
      <c r="E3710" s="47">
        <v>26.68</v>
      </c>
      <c r="F3710" s="47">
        <v>25.860001</v>
      </c>
      <c r="G3710" s="47">
        <v>26.57</v>
      </c>
      <c r="H3710" s="73">
        <v>23.048655</v>
      </c>
      <c r="I3710" s="73">
        <v>1466300</v>
      </c>
    </row>
    <row r="3711" spans="1:9" x14ac:dyDescent="0.3">
      <c r="A3711" s="72" t="str">
        <f t="shared" si="123"/>
        <v>2007</v>
      </c>
      <c r="B3711" s="72" t="str">
        <f t="shared" si="124"/>
        <v>Jun</v>
      </c>
      <c r="C3711" s="74">
        <v>39244</v>
      </c>
      <c r="D3711" s="47">
        <v>26.559999000000001</v>
      </c>
      <c r="E3711" s="47">
        <v>26.66</v>
      </c>
      <c r="F3711" s="47">
        <v>26.280000999999999</v>
      </c>
      <c r="G3711" s="47">
        <v>26.620000999999998</v>
      </c>
      <c r="H3711" s="73">
        <v>23.092033000000001</v>
      </c>
      <c r="I3711" s="73">
        <v>862600</v>
      </c>
    </row>
    <row r="3712" spans="1:9" x14ac:dyDescent="0.3">
      <c r="A3712" s="72" t="str">
        <f t="shared" si="123"/>
        <v>2007</v>
      </c>
      <c r="B3712" s="72" t="str">
        <f t="shared" si="124"/>
        <v>Jun</v>
      </c>
      <c r="C3712" s="74">
        <v>39245</v>
      </c>
      <c r="D3712" s="47">
        <v>26.51</v>
      </c>
      <c r="E3712" s="47">
        <v>26.6</v>
      </c>
      <c r="F3712" s="47">
        <v>26.200001</v>
      </c>
      <c r="G3712" s="47">
        <v>26.34</v>
      </c>
      <c r="H3712" s="73">
        <v>22.849139999999998</v>
      </c>
      <c r="I3712" s="73">
        <v>1562900</v>
      </c>
    </row>
    <row r="3713" spans="1:9" x14ac:dyDescent="0.3">
      <c r="A3713" s="72" t="str">
        <f t="shared" si="123"/>
        <v>2007</v>
      </c>
      <c r="B3713" s="72" t="str">
        <f t="shared" si="124"/>
        <v>Jun</v>
      </c>
      <c r="C3713" s="74">
        <v>39246</v>
      </c>
      <c r="D3713" s="47">
        <v>26.5</v>
      </c>
      <c r="E3713" s="47">
        <v>26.83</v>
      </c>
      <c r="F3713" s="47">
        <v>26.41</v>
      </c>
      <c r="G3713" s="47">
        <v>26.67</v>
      </c>
      <c r="H3713" s="73">
        <v>23.135397000000001</v>
      </c>
      <c r="I3713" s="73">
        <v>1183100</v>
      </c>
    </row>
    <row r="3714" spans="1:9" x14ac:dyDescent="0.3">
      <c r="A3714" s="72" t="str">
        <f t="shared" si="123"/>
        <v>2007</v>
      </c>
      <c r="B3714" s="72" t="str">
        <f t="shared" si="124"/>
        <v>Jun</v>
      </c>
      <c r="C3714" s="74">
        <v>39247</v>
      </c>
      <c r="D3714" s="47">
        <v>26.68</v>
      </c>
      <c r="E3714" s="47">
        <v>26.950001</v>
      </c>
      <c r="F3714" s="47">
        <v>26.59</v>
      </c>
      <c r="G3714" s="47">
        <v>26.77</v>
      </c>
      <c r="H3714" s="73">
        <v>23.222151</v>
      </c>
      <c r="I3714" s="73">
        <v>693200</v>
      </c>
    </row>
    <row r="3715" spans="1:9" x14ac:dyDescent="0.3">
      <c r="A3715" s="72" t="str">
        <f t="shared" ref="A3715:A3778" si="125">TEXT(C3715,"YYYY")</f>
        <v>2007</v>
      </c>
      <c r="B3715" s="72" t="str">
        <f t="shared" ref="B3715:B3778" si="126">TEXT(C3715,"MMM")</f>
        <v>Jun</v>
      </c>
      <c r="C3715" s="74">
        <v>39248</v>
      </c>
      <c r="D3715" s="47">
        <v>26.82</v>
      </c>
      <c r="E3715" s="47">
        <v>26.9</v>
      </c>
      <c r="F3715" s="47">
        <v>26.49</v>
      </c>
      <c r="G3715" s="47">
        <v>26.540001</v>
      </c>
      <c r="H3715" s="73">
        <v>23.022632999999999</v>
      </c>
      <c r="I3715" s="73">
        <v>1324200</v>
      </c>
    </row>
    <row r="3716" spans="1:9" x14ac:dyDescent="0.3">
      <c r="A3716" s="72" t="str">
        <f t="shared" si="125"/>
        <v>2007</v>
      </c>
      <c r="B3716" s="72" t="str">
        <f t="shared" si="126"/>
        <v>Jun</v>
      </c>
      <c r="C3716" s="74">
        <v>39251</v>
      </c>
      <c r="D3716" s="47">
        <v>26.799999</v>
      </c>
      <c r="E3716" s="47">
        <v>27.27</v>
      </c>
      <c r="F3716" s="47">
        <v>26.77</v>
      </c>
      <c r="G3716" s="47">
        <v>27.139999</v>
      </c>
      <c r="H3716" s="73">
        <v>23.543113999999999</v>
      </c>
      <c r="I3716" s="73">
        <v>1530800</v>
      </c>
    </row>
    <row r="3717" spans="1:9" x14ac:dyDescent="0.3">
      <c r="A3717" s="72" t="str">
        <f t="shared" si="125"/>
        <v>2007</v>
      </c>
      <c r="B3717" s="72" t="str">
        <f t="shared" si="126"/>
        <v>Jun</v>
      </c>
      <c r="C3717" s="74">
        <v>39252</v>
      </c>
      <c r="D3717" s="47">
        <v>27.139999</v>
      </c>
      <c r="E3717" s="47">
        <v>27.209999</v>
      </c>
      <c r="F3717" s="47">
        <v>26.83</v>
      </c>
      <c r="G3717" s="47">
        <v>27.049999</v>
      </c>
      <c r="H3717" s="73">
        <v>23.465039999999998</v>
      </c>
      <c r="I3717" s="73">
        <v>824100</v>
      </c>
    </row>
    <row r="3718" spans="1:9" x14ac:dyDescent="0.3">
      <c r="A3718" s="72" t="str">
        <f t="shared" si="125"/>
        <v>2007</v>
      </c>
      <c r="B3718" s="72" t="str">
        <f t="shared" si="126"/>
        <v>Jun</v>
      </c>
      <c r="C3718" s="74">
        <v>39253</v>
      </c>
      <c r="D3718" s="47">
        <v>27.08</v>
      </c>
      <c r="E3718" s="47">
        <v>27.1</v>
      </c>
      <c r="F3718" s="47">
        <v>26.719999000000001</v>
      </c>
      <c r="G3718" s="47">
        <v>26.75</v>
      </c>
      <c r="H3718" s="73">
        <v>23.204802999999998</v>
      </c>
      <c r="I3718" s="73">
        <v>830500</v>
      </c>
    </row>
    <row r="3719" spans="1:9" x14ac:dyDescent="0.3">
      <c r="A3719" s="72" t="str">
        <f t="shared" si="125"/>
        <v>2007</v>
      </c>
      <c r="B3719" s="72" t="str">
        <f t="shared" si="126"/>
        <v>Jun</v>
      </c>
      <c r="C3719" s="74">
        <v>39254</v>
      </c>
      <c r="D3719" s="47">
        <v>25.16</v>
      </c>
      <c r="E3719" s="47">
        <v>25.4</v>
      </c>
      <c r="F3719" s="47">
        <v>24.610001</v>
      </c>
      <c r="G3719" s="47">
        <v>24.85</v>
      </c>
      <c r="H3719" s="73">
        <v>21.556612000000001</v>
      </c>
      <c r="I3719" s="73">
        <v>6691600</v>
      </c>
    </row>
    <row r="3720" spans="1:9" x14ac:dyDescent="0.3">
      <c r="A3720" s="72" t="str">
        <f t="shared" si="125"/>
        <v>2007</v>
      </c>
      <c r="B3720" s="72" t="str">
        <f t="shared" si="126"/>
        <v>Jun</v>
      </c>
      <c r="C3720" s="74">
        <v>39255</v>
      </c>
      <c r="D3720" s="47">
        <v>25</v>
      </c>
      <c r="E3720" s="47">
        <v>25.02</v>
      </c>
      <c r="F3720" s="47">
        <v>24.66</v>
      </c>
      <c r="G3720" s="47">
        <v>24.809999000000001</v>
      </c>
      <c r="H3720" s="73">
        <v>21.521909999999998</v>
      </c>
      <c r="I3720" s="73">
        <v>3478000</v>
      </c>
    </row>
    <row r="3721" spans="1:9" x14ac:dyDescent="0.3">
      <c r="A3721" s="72" t="str">
        <f t="shared" si="125"/>
        <v>2007</v>
      </c>
      <c r="B3721" s="72" t="str">
        <f t="shared" si="126"/>
        <v>Jun</v>
      </c>
      <c r="C3721" s="74">
        <v>39258</v>
      </c>
      <c r="D3721" s="47">
        <v>24.690000999999999</v>
      </c>
      <c r="E3721" s="47">
        <v>25.040001</v>
      </c>
      <c r="F3721" s="47">
        <v>24.549999</v>
      </c>
      <c r="G3721" s="47">
        <v>24.83</v>
      </c>
      <c r="H3721" s="73">
        <v>21.539262999999998</v>
      </c>
      <c r="I3721" s="73">
        <v>1993800</v>
      </c>
    </row>
    <row r="3722" spans="1:9" x14ac:dyDescent="0.3">
      <c r="A3722" s="72" t="str">
        <f t="shared" si="125"/>
        <v>2007</v>
      </c>
      <c r="B3722" s="72" t="str">
        <f t="shared" si="126"/>
        <v>Jun</v>
      </c>
      <c r="C3722" s="74">
        <v>39259</v>
      </c>
      <c r="D3722" s="47">
        <v>24.940000999999999</v>
      </c>
      <c r="E3722" s="47">
        <v>25.09</v>
      </c>
      <c r="F3722" s="47">
        <v>24.860001</v>
      </c>
      <c r="G3722" s="47">
        <v>24.940000999999999</v>
      </c>
      <c r="H3722" s="73">
        <v>21.634684</v>
      </c>
      <c r="I3722" s="73">
        <v>1636900</v>
      </c>
    </row>
    <row r="3723" spans="1:9" x14ac:dyDescent="0.3">
      <c r="A3723" s="72" t="str">
        <f t="shared" si="125"/>
        <v>2007</v>
      </c>
      <c r="B3723" s="72" t="str">
        <f t="shared" si="126"/>
        <v>Jun</v>
      </c>
      <c r="C3723" s="74">
        <v>39260</v>
      </c>
      <c r="D3723" s="47">
        <v>24.860001</v>
      </c>
      <c r="E3723" s="47">
        <v>25.07</v>
      </c>
      <c r="F3723" s="47">
        <v>24.82</v>
      </c>
      <c r="G3723" s="47">
        <v>25.01</v>
      </c>
      <c r="H3723" s="73">
        <v>21.695404</v>
      </c>
      <c r="I3723" s="73">
        <v>1532400</v>
      </c>
    </row>
    <row r="3724" spans="1:9" x14ac:dyDescent="0.3">
      <c r="A3724" s="72" t="str">
        <f t="shared" si="125"/>
        <v>2007</v>
      </c>
      <c r="B3724" s="72" t="str">
        <f t="shared" si="126"/>
        <v>Jun</v>
      </c>
      <c r="C3724" s="74">
        <v>39261</v>
      </c>
      <c r="D3724" s="47">
        <v>24.969999000000001</v>
      </c>
      <c r="E3724" s="47">
        <v>25.459999</v>
      </c>
      <c r="F3724" s="47">
        <v>24.809999000000001</v>
      </c>
      <c r="G3724" s="47">
        <v>25.129999000000002</v>
      </c>
      <c r="H3724" s="73">
        <v>21.799500999999999</v>
      </c>
      <c r="I3724" s="73">
        <v>1496900</v>
      </c>
    </row>
    <row r="3725" spans="1:9" x14ac:dyDescent="0.3">
      <c r="A3725" s="72" t="str">
        <f t="shared" si="125"/>
        <v>2007</v>
      </c>
      <c r="B3725" s="72" t="str">
        <f t="shared" si="126"/>
        <v>Jun</v>
      </c>
      <c r="C3725" s="74">
        <v>39262</v>
      </c>
      <c r="D3725" s="47">
        <v>25.18</v>
      </c>
      <c r="E3725" s="47">
        <v>25.370000999999998</v>
      </c>
      <c r="F3725" s="47">
        <v>24.440000999999999</v>
      </c>
      <c r="G3725" s="47">
        <v>24.52</v>
      </c>
      <c r="H3725" s="73">
        <v>21.270344000000001</v>
      </c>
      <c r="I3725" s="73">
        <v>2383400</v>
      </c>
    </row>
    <row r="3726" spans="1:9" x14ac:dyDescent="0.3">
      <c r="A3726" s="72" t="str">
        <f t="shared" si="125"/>
        <v>2007</v>
      </c>
      <c r="B3726" s="72" t="str">
        <f t="shared" si="126"/>
        <v>Jul</v>
      </c>
      <c r="C3726" s="74">
        <v>39265</v>
      </c>
      <c r="D3726" s="47">
        <v>24.73</v>
      </c>
      <c r="E3726" s="47">
        <v>24.780000999999999</v>
      </c>
      <c r="F3726" s="47">
        <v>24.459999</v>
      </c>
      <c r="G3726" s="47">
        <v>24.57</v>
      </c>
      <c r="H3726" s="73">
        <v>21.313718999999999</v>
      </c>
      <c r="I3726" s="73">
        <v>1304600</v>
      </c>
    </row>
    <row r="3727" spans="1:9" x14ac:dyDescent="0.3">
      <c r="A3727" s="72" t="str">
        <f t="shared" si="125"/>
        <v>2007</v>
      </c>
      <c r="B3727" s="72" t="str">
        <f t="shared" si="126"/>
        <v>Jul</v>
      </c>
      <c r="C3727" s="74">
        <v>39266</v>
      </c>
      <c r="D3727" s="47">
        <v>24.58</v>
      </c>
      <c r="E3727" s="47">
        <v>25.030000999999999</v>
      </c>
      <c r="F3727" s="47">
        <v>24.58</v>
      </c>
      <c r="G3727" s="47">
        <v>24.879999000000002</v>
      </c>
      <c r="H3727" s="73">
        <v>21.582633999999999</v>
      </c>
      <c r="I3727" s="73">
        <v>777200</v>
      </c>
    </row>
    <row r="3728" spans="1:9" x14ac:dyDescent="0.3">
      <c r="A3728" s="72" t="str">
        <f t="shared" si="125"/>
        <v>2007</v>
      </c>
      <c r="B3728" s="72" t="str">
        <f t="shared" si="126"/>
        <v>Jul</v>
      </c>
      <c r="C3728" s="74">
        <v>39268</v>
      </c>
      <c r="D3728" s="47">
        <v>24.98</v>
      </c>
      <c r="E3728" s="47">
        <v>25.469999000000001</v>
      </c>
      <c r="F3728" s="47">
        <v>24.940000999999999</v>
      </c>
      <c r="G3728" s="47">
        <v>25.290001</v>
      </c>
      <c r="H3728" s="73">
        <v>21.938296999999999</v>
      </c>
      <c r="I3728" s="73">
        <v>1825700</v>
      </c>
    </row>
    <row r="3729" spans="1:9" x14ac:dyDescent="0.3">
      <c r="A3729" s="72" t="str">
        <f t="shared" si="125"/>
        <v>2007</v>
      </c>
      <c r="B3729" s="72" t="str">
        <f t="shared" si="126"/>
        <v>Jul</v>
      </c>
      <c r="C3729" s="74">
        <v>39269</v>
      </c>
      <c r="D3729" s="47">
        <v>25.459999</v>
      </c>
      <c r="E3729" s="47">
        <v>25.59</v>
      </c>
      <c r="F3729" s="47">
        <v>25.27</v>
      </c>
      <c r="G3729" s="47">
        <v>25.49</v>
      </c>
      <c r="H3729" s="73">
        <v>22.111785999999999</v>
      </c>
      <c r="I3729" s="73">
        <v>945700</v>
      </c>
    </row>
    <row r="3730" spans="1:9" x14ac:dyDescent="0.3">
      <c r="A3730" s="72" t="str">
        <f t="shared" si="125"/>
        <v>2007</v>
      </c>
      <c r="B3730" s="72" t="str">
        <f t="shared" si="126"/>
        <v>Jul</v>
      </c>
      <c r="C3730" s="74">
        <v>39272</v>
      </c>
      <c r="D3730" s="47">
        <v>25.59</v>
      </c>
      <c r="E3730" s="47">
        <v>25.66</v>
      </c>
      <c r="F3730" s="47">
        <v>25.17</v>
      </c>
      <c r="G3730" s="47">
        <v>25.360001</v>
      </c>
      <c r="H3730" s="73">
        <v>21.999016000000001</v>
      </c>
      <c r="I3730" s="73">
        <v>1227000</v>
      </c>
    </row>
    <row r="3731" spans="1:9" x14ac:dyDescent="0.3">
      <c r="A3731" s="72" t="str">
        <f t="shared" si="125"/>
        <v>2007</v>
      </c>
      <c r="B3731" s="72" t="str">
        <f t="shared" si="126"/>
        <v>Jul</v>
      </c>
      <c r="C3731" s="74">
        <v>39273</v>
      </c>
      <c r="D3731" s="47">
        <v>26.25</v>
      </c>
      <c r="E3731" s="47">
        <v>26.4</v>
      </c>
      <c r="F3731" s="47">
        <v>25.360001</v>
      </c>
      <c r="G3731" s="47">
        <v>25.360001</v>
      </c>
      <c r="H3731" s="73">
        <v>21.999016000000001</v>
      </c>
      <c r="I3731" s="73">
        <v>2357700</v>
      </c>
    </row>
    <row r="3732" spans="1:9" x14ac:dyDescent="0.3">
      <c r="A3732" s="72" t="str">
        <f t="shared" si="125"/>
        <v>2007</v>
      </c>
      <c r="B3732" s="72" t="str">
        <f t="shared" si="126"/>
        <v>Jul</v>
      </c>
      <c r="C3732" s="74">
        <v>39274</v>
      </c>
      <c r="D3732" s="47">
        <v>25.32</v>
      </c>
      <c r="E3732" s="47">
        <v>25.68</v>
      </c>
      <c r="F3732" s="47">
        <v>25.32</v>
      </c>
      <c r="G3732" s="47">
        <v>25.469999000000001</v>
      </c>
      <c r="H3732" s="73">
        <v>22.094439000000001</v>
      </c>
      <c r="I3732" s="73">
        <v>1083700</v>
      </c>
    </row>
    <row r="3733" spans="1:9" x14ac:dyDescent="0.3">
      <c r="A3733" s="72" t="str">
        <f t="shared" si="125"/>
        <v>2007</v>
      </c>
      <c r="B3733" s="72" t="str">
        <f t="shared" si="126"/>
        <v>Jul</v>
      </c>
      <c r="C3733" s="74">
        <v>39275</v>
      </c>
      <c r="D3733" s="47">
        <v>25.469999000000001</v>
      </c>
      <c r="E3733" s="47">
        <v>25.83</v>
      </c>
      <c r="F3733" s="47">
        <v>25.450001</v>
      </c>
      <c r="G3733" s="47">
        <v>25.530000999999999</v>
      </c>
      <c r="H3733" s="73">
        <v>22.146485999999999</v>
      </c>
      <c r="I3733" s="73">
        <v>1461900</v>
      </c>
    </row>
    <row r="3734" spans="1:9" x14ac:dyDescent="0.3">
      <c r="A3734" s="72" t="str">
        <f t="shared" si="125"/>
        <v>2007</v>
      </c>
      <c r="B3734" s="72" t="str">
        <f t="shared" si="126"/>
        <v>Jul</v>
      </c>
      <c r="C3734" s="74">
        <v>39276</v>
      </c>
      <c r="D3734" s="47">
        <v>25.450001</v>
      </c>
      <c r="E3734" s="47">
        <v>25.879999000000002</v>
      </c>
      <c r="F3734" s="47">
        <v>25.42</v>
      </c>
      <c r="G3734" s="47">
        <v>25.780000999999999</v>
      </c>
      <c r="H3734" s="73">
        <v>22.363356</v>
      </c>
      <c r="I3734" s="73">
        <v>937300</v>
      </c>
    </row>
    <row r="3735" spans="1:9" x14ac:dyDescent="0.3">
      <c r="A3735" s="72" t="str">
        <f t="shared" si="125"/>
        <v>2007</v>
      </c>
      <c r="B3735" s="72" t="str">
        <f t="shared" si="126"/>
        <v>Jul</v>
      </c>
      <c r="C3735" s="74">
        <v>39279</v>
      </c>
      <c r="D3735" s="47">
        <v>25.76</v>
      </c>
      <c r="E3735" s="47">
        <v>25.860001</v>
      </c>
      <c r="F3735" s="47">
        <v>25.49</v>
      </c>
      <c r="G3735" s="47">
        <v>25.549999</v>
      </c>
      <c r="H3735" s="73">
        <v>22.163837000000001</v>
      </c>
      <c r="I3735" s="73">
        <v>740700</v>
      </c>
    </row>
    <row r="3736" spans="1:9" x14ac:dyDescent="0.3">
      <c r="A3736" s="72" t="str">
        <f t="shared" si="125"/>
        <v>2007</v>
      </c>
      <c r="B3736" s="72" t="str">
        <f t="shared" si="126"/>
        <v>Jul</v>
      </c>
      <c r="C3736" s="74">
        <v>39280</v>
      </c>
      <c r="D3736" s="47">
        <v>25.59</v>
      </c>
      <c r="E3736" s="47">
        <v>25.6</v>
      </c>
      <c r="F3736" s="47">
        <v>25.26</v>
      </c>
      <c r="G3736" s="47">
        <v>25.290001</v>
      </c>
      <c r="H3736" s="73">
        <v>21.938296999999999</v>
      </c>
      <c r="I3736" s="73">
        <v>1141000</v>
      </c>
    </row>
    <row r="3737" spans="1:9" x14ac:dyDescent="0.3">
      <c r="A3737" s="72" t="str">
        <f t="shared" si="125"/>
        <v>2007</v>
      </c>
      <c r="B3737" s="72" t="str">
        <f t="shared" si="126"/>
        <v>Jul</v>
      </c>
      <c r="C3737" s="74">
        <v>39281</v>
      </c>
      <c r="D3737" s="47">
        <v>25.26</v>
      </c>
      <c r="E3737" s="47">
        <v>25.34</v>
      </c>
      <c r="F3737" s="47">
        <v>24.870000999999998</v>
      </c>
      <c r="G3737" s="47">
        <v>24.92</v>
      </c>
      <c r="H3737" s="73">
        <v>21.617327</v>
      </c>
      <c r="I3737" s="73">
        <v>1679400</v>
      </c>
    </row>
    <row r="3738" spans="1:9" x14ac:dyDescent="0.3">
      <c r="A3738" s="72" t="str">
        <f t="shared" si="125"/>
        <v>2007</v>
      </c>
      <c r="B3738" s="72" t="str">
        <f t="shared" si="126"/>
        <v>Jul</v>
      </c>
      <c r="C3738" s="74">
        <v>39282</v>
      </c>
      <c r="D3738" s="47">
        <v>24.98</v>
      </c>
      <c r="E3738" s="47">
        <v>25.200001</v>
      </c>
      <c r="F3738" s="47">
        <v>24.889999</v>
      </c>
      <c r="G3738" s="47">
        <v>25.030000999999999</v>
      </c>
      <c r="H3738" s="73">
        <v>21.712751000000001</v>
      </c>
      <c r="I3738" s="73">
        <v>1050800</v>
      </c>
    </row>
    <row r="3739" spans="1:9" x14ac:dyDescent="0.3">
      <c r="A3739" s="72" t="str">
        <f t="shared" si="125"/>
        <v>2007</v>
      </c>
      <c r="B3739" s="72" t="str">
        <f t="shared" si="126"/>
        <v>Jul</v>
      </c>
      <c r="C3739" s="74">
        <v>39283</v>
      </c>
      <c r="D3739" s="47">
        <v>24.879999000000002</v>
      </c>
      <c r="E3739" s="47">
        <v>25.110001</v>
      </c>
      <c r="F3739" s="47">
        <v>24.52</v>
      </c>
      <c r="G3739" s="47">
        <v>24.790001</v>
      </c>
      <c r="H3739" s="73">
        <v>21.504560000000001</v>
      </c>
      <c r="I3739" s="73">
        <v>1334000</v>
      </c>
    </row>
    <row r="3740" spans="1:9" x14ac:dyDescent="0.3">
      <c r="A3740" s="72" t="str">
        <f t="shared" si="125"/>
        <v>2007</v>
      </c>
      <c r="B3740" s="72" t="str">
        <f t="shared" si="126"/>
        <v>Jul</v>
      </c>
      <c r="C3740" s="74">
        <v>39286</v>
      </c>
      <c r="D3740" s="47">
        <v>24.799999</v>
      </c>
      <c r="E3740" s="47">
        <v>25.15</v>
      </c>
      <c r="F3740" s="47">
        <v>24.719999000000001</v>
      </c>
      <c r="G3740" s="47">
        <v>25.01</v>
      </c>
      <c r="H3740" s="73">
        <v>21.695404</v>
      </c>
      <c r="I3740" s="73">
        <v>1712900</v>
      </c>
    </row>
    <row r="3741" spans="1:9" x14ac:dyDescent="0.3">
      <c r="A3741" s="72" t="str">
        <f t="shared" si="125"/>
        <v>2007</v>
      </c>
      <c r="B3741" s="72" t="str">
        <f t="shared" si="126"/>
        <v>Jul</v>
      </c>
      <c r="C3741" s="74">
        <v>39287</v>
      </c>
      <c r="D3741" s="47">
        <v>24.799999</v>
      </c>
      <c r="E3741" s="47">
        <v>25.040001</v>
      </c>
      <c r="F3741" s="47">
        <v>24.49</v>
      </c>
      <c r="G3741" s="47">
        <v>24.6</v>
      </c>
      <c r="H3741" s="73">
        <v>21.339741</v>
      </c>
      <c r="I3741" s="73">
        <v>1445400</v>
      </c>
    </row>
    <row r="3742" spans="1:9" x14ac:dyDescent="0.3">
      <c r="A3742" s="72" t="str">
        <f t="shared" si="125"/>
        <v>2007</v>
      </c>
      <c r="B3742" s="72" t="str">
        <f t="shared" si="126"/>
        <v>Jul</v>
      </c>
      <c r="C3742" s="74">
        <v>39288</v>
      </c>
      <c r="D3742" s="47">
        <v>25.85</v>
      </c>
      <c r="E3742" s="47">
        <v>26.690000999999999</v>
      </c>
      <c r="F3742" s="47">
        <v>25.24</v>
      </c>
      <c r="G3742" s="47">
        <v>25.5</v>
      </c>
      <c r="H3742" s="73">
        <v>22.120460999999999</v>
      </c>
      <c r="I3742" s="73">
        <v>4780300</v>
      </c>
    </row>
    <row r="3743" spans="1:9" x14ac:dyDescent="0.3">
      <c r="A3743" s="72" t="str">
        <f t="shared" si="125"/>
        <v>2007</v>
      </c>
      <c r="B3743" s="72" t="str">
        <f t="shared" si="126"/>
        <v>Jul</v>
      </c>
      <c r="C3743" s="74">
        <v>39289</v>
      </c>
      <c r="D3743" s="47">
        <v>25.23</v>
      </c>
      <c r="E3743" s="47">
        <v>25.299999</v>
      </c>
      <c r="F3743" s="47">
        <v>24.5</v>
      </c>
      <c r="G3743" s="47">
        <v>24.58</v>
      </c>
      <c r="H3743" s="73">
        <v>21.322388</v>
      </c>
      <c r="I3743" s="73">
        <v>2121300</v>
      </c>
    </row>
    <row r="3744" spans="1:9" x14ac:dyDescent="0.3">
      <c r="A3744" s="72" t="str">
        <f t="shared" si="125"/>
        <v>2007</v>
      </c>
      <c r="B3744" s="72" t="str">
        <f t="shared" si="126"/>
        <v>Jul</v>
      </c>
      <c r="C3744" s="74">
        <v>39290</v>
      </c>
      <c r="D3744" s="47">
        <v>24.49</v>
      </c>
      <c r="E3744" s="47">
        <v>24.940000999999999</v>
      </c>
      <c r="F3744" s="47">
        <v>24.08</v>
      </c>
      <c r="G3744" s="47">
        <v>24.379999000000002</v>
      </c>
      <c r="H3744" s="73">
        <v>21.148899</v>
      </c>
      <c r="I3744" s="73">
        <v>2080700</v>
      </c>
    </row>
    <row r="3745" spans="1:9" x14ac:dyDescent="0.3">
      <c r="A3745" s="72" t="str">
        <f t="shared" si="125"/>
        <v>2007</v>
      </c>
      <c r="B3745" s="72" t="str">
        <f t="shared" si="126"/>
        <v>Jul</v>
      </c>
      <c r="C3745" s="74">
        <v>39293</v>
      </c>
      <c r="D3745" s="47">
        <v>24.32</v>
      </c>
      <c r="E3745" s="47">
        <v>24.91</v>
      </c>
      <c r="F3745" s="47">
        <v>24.07</v>
      </c>
      <c r="G3745" s="47">
        <v>24.790001</v>
      </c>
      <c r="H3745" s="73">
        <v>21.504560000000001</v>
      </c>
      <c r="I3745" s="73">
        <v>1532900</v>
      </c>
    </row>
    <row r="3746" spans="1:9" x14ac:dyDescent="0.3">
      <c r="A3746" s="72" t="str">
        <f t="shared" si="125"/>
        <v>2007</v>
      </c>
      <c r="B3746" s="72" t="str">
        <f t="shared" si="126"/>
        <v>Jul</v>
      </c>
      <c r="C3746" s="74">
        <v>39294</v>
      </c>
      <c r="D3746" s="47">
        <v>24.74</v>
      </c>
      <c r="E3746" s="47">
        <v>25.34</v>
      </c>
      <c r="F3746" s="47">
        <v>24.620000999999998</v>
      </c>
      <c r="G3746" s="47">
        <v>24.620000999999998</v>
      </c>
      <c r="H3746" s="73">
        <v>21.357092000000002</v>
      </c>
      <c r="I3746" s="73">
        <v>1503700</v>
      </c>
    </row>
    <row r="3747" spans="1:9" x14ac:dyDescent="0.3">
      <c r="A3747" s="72" t="str">
        <f t="shared" si="125"/>
        <v>2007</v>
      </c>
      <c r="B3747" s="72" t="str">
        <f t="shared" si="126"/>
        <v>Aug</v>
      </c>
      <c r="C3747" s="74">
        <v>39295</v>
      </c>
      <c r="D3747" s="47">
        <v>24.51</v>
      </c>
      <c r="E3747" s="47">
        <v>24.82</v>
      </c>
      <c r="F3747" s="47">
        <v>24.049999</v>
      </c>
      <c r="G3747" s="47">
        <v>24.790001</v>
      </c>
      <c r="H3747" s="73">
        <v>21.504560000000001</v>
      </c>
      <c r="I3747" s="73">
        <v>2275600</v>
      </c>
    </row>
    <row r="3748" spans="1:9" x14ac:dyDescent="0.3">
      <c r="A3748" s="72" t="str">
        <f t="shared" si="125"/>
        <v>2007</v>
      </c>
      <c r="B3748" s="72" t="str">
        <f t="shared" si="126"/>
        <v>Aug</v>
      </c>
      <c r="C3748" s="74">
        <v>39296</v>
      </c>
      <c r="D3748" s="47">
        <v>24.799999</v>
      </c>
      <c r="E3748" s="47">
        <v>25.1</v>
      </c>
      <c r="F3748" s="47">
        <v>24.67</v>
      </c>
      <c r="G3748" s="47">
        <v>24.940000999999999</v>
      </c>
      <c r="H3748" s="73">
        <v>21.634684</v>
      </c>
      <c r="I3748" s="73">
        <v>855000</v>
      </c>
    </row>
    <row r="3749" spans="1:9" x14ac:dyDescent="0.3">
      <c r="A3749" s="72" t="str">
        <f t="shared" si="125"/>
        <v>2007</v>
      </c>
      <c r="B3749" s="72" t="str">
        <f t="shared" si="126"/>
        <v>Aug</v>
      </c>
      <c r="C3749" s="74">
        <v>39297</v>
      </c>
      <c r="D3749" s="47">
        <v>24.82</v>
      </c>
      <c r="E3749" s="47">
        <v>25.73</v>
      </c>
      <c r="F3749" s="47">
        <v>24.809999000000001</v>
      </c>
      <c r="G3749" s="47">
        <v>24.959999</v>
      </c>
      <c r="H3749" s="73">
        <v>21.652027</v>
      </c>
      <c r="I3749" s="73">
        <v>1940800</v>
      </c>
    </row>
    <row r="3750" spans="1:9" x14ac:dyDescent="0.3">
      <c r="A3750" s="72" t="str">
        <f t="shared" si="125"/>
        <v>2007</v>
      </c>
      <c r="B3750" s="72" t="str">
        <f t="shared" si="126"/>
        <v>Aug</v>
      </c>
      <c r="C3750" s="74">
        <v>39300</v>
      </c>
      <c r="D3750" s="47">
        <v>25.15</v>
      </c>
      <c r="E3750" s="47">
        <v>25.73</v>
      </c>
      <c r="F3750" s="47">
        <v>24.860001</v>
      </c>
      <c r="G3750" s="47">
        <v>25.58</v>
      </c>
      <c r="H3750" s="73">
        <v>22.189858999999998</v>
      </c>
      <c r="I3750" s="73">
        <v>2097000</v>
      </c>
    </row>
    <row r="3751" spans="1:9" x14ac:dyDescent="0.3">
      <c r="A3751" s="72" t="str">
        <f t="shared" si="125"/>
        <v>2007</v>
      </c>
      <c r="B3751" s="72" t="str">
        <f t="shared" si="126"/>
        <v>Aug</v>
      </c>
      <c r="C3751" s="74">
        <v>39301</v>
      </c>
      <c r="D3751" s="47">
        <v>25.610001</v>
      </c>
      <c r="E3751" s="47">
        <v>26.73</v>
      </c>
      <c r="F3751" s="47">
        <v>25.540001</v>
      </c>
      <c r="G3751" s="47">
        <v>26.700001</v>
      </c>
      <c r="H3751" s="73">
        <v>23.161427</v>
      </c>
      <c r="I3751" s="73">
        <v>2047400</v>
      </c>
    </row>
    <row r="3752" spans="1:9" x14ac:dyDescent="0.3">
      <c r="A3752" s="72" t="str">
        <f t="shared" si="125"/>
        <v>2007</v>
      </c>
      <c r="B3752" s="72" t="str">
        <f t="shared" si="126"/>
        <v>Aug</v>
      </c>
      <c r="C3752" s="74">
        <v>39302</v>
      </c>
      <c r="D3752" s="47">
        <v>26.58</v>
      </c>
      <c r="E3752" s="47">
        <v>28.120000999999998</v>
      </c>
      <c r="F3752" s="47">
        <v>26.17</v>
      </c>
      <c r="G3752" s="47">
        <v>27.52</v>
      </c>
      <c r="H3752" s="73">
        <v>23.872751000000001</v>
      </c>
      <c r="I3752" s="73">
        <v>2801900</v>
      </c>
    </row>
    <row r="3753" spans="1:9" x14ac:dyDescent="0.3">
      <c r="A3753" s="72" t="str">
        <f t="shared" si="125"/>
        <v>2007</v>
      </c>
      <c r="B3753" s="72" t="str">
        <f t="shared" si="126"/>
        <v>Aug</v>
      </c>
      <c r="C3753" s="74">
        <v>39303</v>
      </c>
      <c r="D3753" s="47">
        <v>26.91</v>
      </c>
      <c r="E3753" s="47">
        <v>28.24</v>
      </c>
      <c r="F3753" s="47">
        <v>26.91</v>
      </c>
      <c r="G3753" s="47">
        <v>27.92</v>
      </c>
      <c r="H3753" s="73">
        <v>24.219738</v>
      </c>
      <c r="I3753" s="73">
        <v>3082300</v>
      </c>
    </row>
    <row r="3754" spans="1:9" x14ac:dyDescent="0.3">
      <c r="A3754" s="72" t="str">
        <f t="shared" si="125"/>
        <v>2007</v>
      </c>
      <c r="B3754" s="72" t="str">
        <f t="shared" si="126"/>
        <v>Aug</v>
      </c>
      <c r="C3754" s="74">
        <v>39304</v>
      </c>
      <c r="D3754" s="47">
        <v>27.370000999999998</v>
      </c>
      <c r="E3754" s="47">
        <v>28</v>
      </c>
      <c r="F3754" s="47">
        <v>26.110001</v>
      </c>
      <c r="G3754" s="47">
        <v>26.32</v>
      </c>
      <c r="H3754" s="73">
        <v>22.831783000000001</v>
      </c>
      <c r="I3754" s="73">
        <v>2569400</v>
      </c>
    </row>
    <row r="3755" spans="1:9" x14ac:dyDescent="0.3">
      <c r="A3755" s="72" t="str">
        <f t="shared" si="125"/>
        <v>2007</v>
      </c>
      <c r="B3755" s="72" t="str">
        <f t="shared" si="126"/>
        <v>Aug</v>
      </c>
      <c r="C3755" s="74">
        <v>39307</v>
      </c>
      <c r="D3755" s="47">
        <v>26.51</v>
      </c>
      <c r="E3755" s="47">
        <v>26.77</v>
      </c>
      <c r="F3755" s="47">
        <v>25.719999000000001</v>
      </c>
      <c r="G3755" s="47">
        <v>25.940000999999999</v>
      </c>
      <c r="H3755" s="73">
        <v>22.502153</v>
      </c>
      <c r="I3755" s="73">
        <v>1876800</v>
      </c>
    </row>
    <row r="3756" spans="1:9" x14ac:dyDescent="0.3">
      <c r="A3756" s="72" t="str">
        <f t="shared" si="125"/>
        <v>2007</v>
      </c>
      <c r="B3756" s="72" t="str">
        <f t="shared" si="126"/>
        <v>Aug</v>
      </c>
      <c r="C3756" s="74">
        <v>39308</v>
      </c>
      <c r="D3756" s="47">
        <v>25.860001</v>
      </c>
      <c r="E3756" s="47">
        <v>25.99</v>
      </c>
      <c r="F3756" s="47">
        <v>25.139999</v>
      </c>
      <c r="G3756" s="47">
        <v>25.42</v>
      </c>
      <c r="H3756" s="73">
        <v>22.051065000000001</v>
      </c>
      <c r="I3756" s="73">
        <v>1421000</v>
      </c>
    </row>
    <row r="3757" spans="1:9" x14ac:dyDescent="0.3">
      <c r="A3757" s="72" t="str">
        <f t="shared" si="125"/>
        <v>2007</v>
      </c>
      <c r="B3757" s="72" t="str">
        <f t="shared" si="126"/>
        <v>Aug</v>
      </c>
      <c r="C3757" s="74">
        <v>39309</v>
      </c>
      <c r="D3757" s="47">
        <v>25.27</v>
      </c>
      <c r="E3757" s="47">
        <v>25.950001</v>
      </c>
      <c r="F3757" s="47">
        <v>25.139999</v>
      </c>
      <c r="G3757" s="47">
        <v>25.17</v>
      </c>
      <c r="H3757" s="73">
        <v>21.834202000000001</v>
      </c>
      <c r="I3757" s="73">
        <v>818300</v>
      </c>
    </row>
    <row r="3758" spans="1:9" x14ac:dyDescent="0.3">
      <c r="A3758" s="72" t="str">
        <f t="shared" si="125"/>
        <v>2007</v>
      </c>
      <c r="B3758" s="72" t="str">
        <f t="shared" si="126"/>
        <v>Aug</v>
      </c>
      <c r="C3758" s="74">
        <v>39310</v>
      </c>
      <c r="D3758" s="47">
        <v>25.02</v>
      </c>
      <c r="E3758" s="47">
        <v>26</v>
      </c>
      <c r="F3758" s="47">
        <v>24.93</v>
      </c>
      <c r="G3758" s="47">
        <v>25.860001</v>
      </c>
      <c r="H3758" s="73">
        <v>22.432749000000001</v>
      </c>
      <c r="I3758" s="73">
        <v>1633200</v>
      </c>
    </row>
    <row r="3759" spans="1:9" x14ac:dyDescent="0.3">
      <c r="A3759" s="72" t="str">
        <f t="shared" si="125"/>
        <v>2007</v>
      </c>
      <c r="B3759" s="72" t="str">
        <f t="shared" si="126"/>
        <v>Aug</v>
      </c>
      <c r="C3759" s="74">
        <v>39311</v>
      </c>
      <c r="D3759" s="47">
        <v>26.469999000000001</v>
      </c>
      <c r="E3759" s="47">
        <v>26.92</v>
      </c>
      <c r="F3759" s="47">
        <v>25.719999000000001</v>
      </c>
      <c r="G3759" s="47">
        <v>26.040001</v>
      </c>
      <c r="H3759" s="73">
        <v>22.588892000000001</v>
      </c>
      <c r="I3759" s="73">
        <v>1212100</v>
      </c>
    </row>
    <row r="3760" spans="1:9" x14ac:dyDescent="0.3">
      <c r="A3760" s="72" t="str">
        <f t="shared" si="125"/>
        <v>2007</v>
      </c>
      <c r="B3760" s="72" t="str">
        <f t="shared" si="126"/>
        <v>Aug</v>
      </c>
      <c r="C3760" s="74">
        <v>39314</v>
      </c>
      <c r="D3760" s="47">
        <v>26.33</v>
      </c>
      <c r="E3760" s="47">
        <v>26.690000999999999</v>
      </c>
      <c r="F3760" s="47">
        <v>25.969999000000001</v>
      </c>
      <c r="G3760" s="47">
        <v>26.07</v>
      </c>
      <c r="H3760" s="73">
        <v>22.614922</v>
      </c>
      <c r="I3760" s="73">
        <v>936100</v>
      </c>
    </row>
    <row r="3761" spans="1:9" x14ac:dyDescent="0.3">
      <c r="A3761" s="72" t="str">
        <f t="shared" si="125"/>
        <v>2007</v>
      </c>
      <c r="B3761" s="72" t="str">
        <f t="shared" si="126"/>
        <v>Aug</v>
      </c>
      <c r="C3761" s="74">
        <v>39315</v>
      </c>
      <c r="D3761" s="47">
        <v>25.93</v>
      </c>
      <c r="E3761" s="47">
        <v>26.27</v>
      </c>
      <c r="F3761" s="47">
        <v>25.700001</v>
      </c>
      <c r="G3761" s="47">
        <v>26.129999000000002</v>
      </c>
      <c r="H3761" s="73">
        <v>22.666971</v>
      </c>
      <c r="I3761" s="73">
        <v>655400</v>
      </c>
    </row>
    <row r="3762" spans="1:9" x14ac:dyDescent="0.3">
      <c r="A3762" s="72" t="str">
        <f t="shared" si="125"/>
        <v>2007</v>
      </c>
      <c r="B3762" s="72" t="str">
        <f t="shared" si="126"/>
        <v>Aug</v>
      </c>
      <c r="C3762" s="74">
        <v>39316</v>
      </c>
      <c r="D3762" s="47">
        <v>26.32</v>
      </c>
      <c r="E3762" s="47">
        <v>26.440000999999999</v>
      </c>
      <c r="F3762" s="47">
        <v>25.67</v>
      </c>
      <c r="G3762" s="47">
        <v>26</v>
      </c>
      <c r="H3762" s="73">
        <v>22.554196999999998</v>
      </c>
      <c r="I3762" s="73">
        <v>729600</v>
      </c>
    </row>
    <row r="3763" spans="1:9" x14ac:dyDescent="0.3">
      <c r="A3763" s="72" t="str">
        <f t="shared" si="125"/>
        <v>2007</v>
      </c>
      <c r="B3763" s="72" t="str">
        <f t="shared" si="126"/>
        <v>Aug</v>
      </c>
      <c r="C3763" s="74">
        <v>39317</v>
      </c>
      <c r="D3763" s="47">
        <v>26.030000999999999</v>
      </c>
      <c r="E3763" s="47">
        <v>26.18</v>
      </c>
      <c r="F3763" s="47">
        <v>25.1</v>
      </c>
      <c r="G3763" s="47">
        <v>25.309999000000001</v>
      </c>
      <c r="H3763" s="73">
        <v>21.955645000000001</v>
      </c>
      <c r="I3763" s="73">
        <v>1125100</v>
      </c>
    </row>
    <row r="3764" spans="1:9" x14ac:dyDescent="0.3">
      <c r="A3764" s="72" t="str">
        <f t="shared" si="125"/>
        <v>2007</v>
      </c>
      <c r="B3764" s="72" t="str">
        <f t="shared" si="126"/>
        <v>Aug</v>
      </c>
      <c r="C3764" s="74">
        <v>39318</v>
      </c>
      <c r="D3764" s="47">
        <v>25.219999000000001</v>
      </c>
      <c r="E3764" s="47">
        <v>25.57</v>
      </c>
      <c r="F3764" s="47">
        <v>25.07</v>
      </c>
      <c r="G3764" s="47">
        <v>25.35</v>
      </c>
      <c r="H3764" s="73">
        <v>21.990341000000001</v>
      </c>
      <c r="I3764" s="73">
        <v>877100</v>
      </c>
    </row>
    <row r="3765" spans="1:9" x14ac:dyDescent="0.3">
      <c r="A3765" s="72" t="str">
        <f t="shared" si="125"/>
        <v>2007</v>
      </c>
      <c r="B3765" s="72" t="str">
        <f t="shared" si="126"/>
        <v>Aug</v>
      </c>
      <c r="C3765" s="74">
        <v>39321</v>
      </c>
      <c r="D3765" s="47">
        <v>25.360001</v>
      </c>
      <c r="E3765" s="47">
        <v>25.360001</v>
      </c>
      <c r="F3765" s="47">
        <v>25</v>
      </c>
      <c r="G3765" s="47">
        <v>25.02</v>
      </c>
      <c r="H3765" s="73">
        <v>21.704075</v>
      </c>
      <c r="I3765" s="73">
        <v>693700</v>
      </c>
    </row>
    <row r="3766" spans="1:9" x14ac:dyDescent="0.3">
      <c r="A3766" s="72" t="str">
        <f t="shared" si="125"/>
        <v>2007</v>
      </c>
      <c r="B3766" s="72" t="str">
        <f t="shared" si="126"/>
        <v>Aug</v>
      </c>
      <c r="C3766" s="74">
        <v>39322</v>
      </c>
      <c r="D3766" s="47">
        <v>25.030000999999999</v>
      </c>
      <c r="E3766" s="47">
        <v>25.07</v>
      </c>
      <c r="F3766" s="47">
        <v>24.73</v>
      </c>
      <c r="G3766" s="47">
        <v>24.75</v>
      </c>
      <c r="H3766" s="73">
        <v>21.469861999999999</v>
      </c>
      <c r="I3766" s="73">
        <v>1278300</v>
      </c>
    </row>
    <row r="3767" spans="1:9" x14ac:dyDescent="0.3">
      <c r="A3767" s="72" t="str">
        <f t="shared" si="125"/>
        <v>2007</v>
      </c>
      <c r="B3767" s="72" t="str">
        <f t="shared" si="126"/>
        <v>Aug</v>
      </c>
      <c r="C3767" s="74">
        <v>39323</v>
      </c>
      <c r="D3767" s="47">
        <v>24.85</v>
      </c>
      <c r="E3767" s="47">
        <v>25</v>
      </c>
      <c r="F3767" s="47">
        <v>24.75</v>
      </c>
      <c r="G3767" s="47">
        <v>24.93</v>
      </c>
      <c r="H3767" s="73">
        <v>21.626004999999999</v>
      </c>
      <c r="I3767" s="73">
        <v>1056300</v>
      </c>
    </row>
    <row r="3768" spans="1:9" x14ac:dyDescent="0.3">
      <c r="A3768" s="72" t="str">
        <f t="shared" si="125"/>
        <v>2007</v>
      </c>
      <c r="B3768" s="72" t="str">
        <f t="shared" si="126"/>
        <v>Aug</v>
      </c>
      <c r="C3768" s="74">
        <v>39324</v>
      </c>
      <c r="D3768" s="47">
        <v>24.75</v>
      </c>
      <c r="E3768" s="47">
        <v>25.23</v>
      </c>
      <c r="F3768" s="47">
        <v>24.75</v>
      </c>
      <c r="G3768" s="47">
        <v>24.959999</v>
      </c>
      <c r="H3768" s="73">
        <v>21.652027</v>
      </c>
      <c r="I3768" s="73">
        <v>1103400</v>
      </c>
    </row>
    <row r="3769" spans="1:9" x14ac:dyDescent="0.3">
      <c r="A3769" s="72" t="str">
        <f t="shared" si="125"/>
        <v>2007</v>
      </c>
      <c r="B3769" s="72" t="str">
        <f t="shared" si="126"/>
        <v>Aug</v>
      </c>
      <c r="C3769" s="74">
        <v>39325</v>
      </c>
      <c r="D3769" s="47">
        <v>25.200001</v>
      </c>
      <c r="E3769" s="47">
        <v>25.25</v>
      </c>
      <c r="F3769" s="47">
        <v>24.77</v>
      </c>
      <c r="G3769" s="47">
        <v>24.93</v>
      </c>
      <c r="H3769" s="73">
        <v>21.626004999999999</v>
      </c>
      <c r="I3769" s="73">
        <v>917400</v>
      </c>
    </row>
    <row r="3770" spans="1:9" x14ac:dyDescent="0.3">
      <c r="A3770" s="72" t="str">
        <f t="shared" si="125"/>
        <v>2007</v>
      </c>
      <c r="B3770" s="72" t="str">
        <f t="shared" si="126"/>
        <v>Sep</v>
      </c>
      <c r="C3770" s="74">
        <v>39329</v>
      </c>
      <c r="D3770" s="47">
        <v>24.809999000000001</v>
      </c>
      <c r="E3770" s="47">
        <v>25.15</v>
      </c>
      <c r="F3770" s="47">
        <v>24.799999</v>
      </c>
      <c r="G3770" s="47">
        <v>25.1</v>
      </c>
      <c r="H3770" s="73">
        <v>21.773478999999998</v>
      </c>
      <c r="I3770" s="73">
        <v>880600</v>
      </c>
    </row>
    <row r="3771" spans="1:9" x14ac:dyDescent="0.3">
      <c r="A3771" s="72" t="str">
        <f t="shared" si="125"/>
        <v>2007</v>
      </c>
      <c r="B3771" s="72" t="str">
        <f t="shared" si="126"/>
        <v>Sep</v>
      </c>
      <c r="C3771" s="74">
        <v>39330</v>
      </c>
      <c r="D3771" s="47">
        <v>25.02</v>
      </c>
      <c r="E3771" s="47">
        <v>25.09</v>
      </c>
      <c r="F3771" s="47">
        <v>24.73</v>
      </c>
      <c r="G3771" s="47">
        <v>24.77</v>
      </c>
      <c r="H3771" s="73">
        <v>21.487213000000001</v>
      </c>
      <c r="I3771" s="73">
        <v>748900</v>
      </c>
    </row>
    <row r="3772" spans="1:9" x14ac:dyDescent="0.3">
      <c r="A3772" s="72" t="str">
        <f t="shared" si="125"/>
        <v>2007</v>
      </c>
      <c r="B3772" s="72" t="str">
        <f t="shared" si="126"/>
        <v>Sep</v>
      </c>
      <c r="C3772" s="74">
        <v>39331</v>
      </c>
      <c r="D3772" s="47">
        <v>24.879999000000002</v>
      </c>
      <c r="E3772" s="47">
        <v>25.01</v>
      </c>
      <c r="F3772" s="47">
        <v>24.59</v>
      </c>
      <c r="G3772" s="47">
        <v>24.99</v>
      </c>
      <c r="H3772" s="73">
        <v>21.678059000000001</v>
      </c>
      <c r="I3772" s="73">
        <v>860100</v>
      </c>
    </row>
    <row r="3773" spans="1:9" x14ac:dyDescent="0.3">
      <c r="A3773" s="72" t="str">
        <f t="shared" si="125"/>
        <v>2007</v>
      </c>
      <c r="B3773" s="72" t="str">
        <f t="shared" si="126"/>
        <v>Sep</v>
      </c>
      <c r="C3773" s="74">
        <v>39332</v>
      </c>
      <c r="D3773" s="47">
        <v>24.719999000000001</v>
      </c>
      <c r="E3773" s="47">
        <v>24.93</v>
      </c>
      <c r="F3773" s="47">
        <v>24.07</v>
      </c>
      <c r="G3773" s="47">
        <v>24.200001</v>
      </c>
      <c r="H3773" s="73">
        <v>20.992754000000001</v>
      </c>
      <c r="I3773" s="73">
        <v>875900</v>
      </c>
    </row>
    <row r="3774" spans="1:9" x14ac:dyDescent="0.3">
      <c r="A3774" s="72" t="str">
        <f t="shared" si="125"/>
        <v>2007</v>
      </c>
      <c r="B3774" s="72" t="str">
        <f t="shared" si="126"/>
        <v>Sep</v>
      </c>
      <c r="C3774" s="74">
        <v>39335</v>
      </c>
      <c r="D3774" s="47">
        <v>24.26</v>
      </c>
      <c r="E3774" s="47">
        <v>24.389999</v>
      </c>
      <c r="F3774" s="47">
        <v>23.469999000000001</v>
      </c>
      <c r="G3774" s="47">
        <v>23.809999000000001</v>
      </c>
      <c r="H3774" s="73">
        <v>20.654440000000001</v>
      </c>
      <c r="I3774" s="73">
        <v>1180100</v>
      </c>
    </row>
    <row r="3775" spans="1:9" x14ac:dyDescent="0.3">
      <c r="A3775" s="72" t="str">
        <f t="shared" si="125"/>
        <v>2007</v>
      </c>
      <c r="B3775" s="72" t="str">
        <f t="shared" si="126"/>
        <v>Sep</v>
      </c>
      <c r="C3775" s="74">
        <v>39336</v>
      </c>
      <c r="D3775" s="47">
        <v>23.870000999999998</v>
      </c>
      <c r="E3775" s="47">
        <v>24.27</v>
      </c>
      <c r="F3775" s="47">
        <v>23.860001</v>
      </c>
      <c r="G3775" s="47">
        <v>23.940000999999999</v>
      </c>
      <c r="H3775" s="73">
        <v>20.767216000000001</v>
      </c>
      <c r="I3775" s="73">
        <v>806700</v>
      </c>
    </row>
    <row r="3776" spans="1:9" x14ac:dyDescent="0.3">
      <c r="A3776" s="72" t="str">
        <f t="shared" si="125"/>
        <v>2007</v>
      </c>
      <c r="B3776" s="72" t="str">
        <f t="shared" si="126"/>
        <v>Sep</v>
      </c>
      <c r="C3776" s="74">
        <v>39337</v>
      </c>
      <c r="D3776" s="47">
        <v>23.9</v>
      </c>
      <c r="E3776" s="47">
        <v>24</v>
      </c>
      <c r="F3776" s="47">
        <v>23.58</v>
      </c>
      <c r="G3776" s="47">
        <v>23.629999000000002</v>
      </c>
      <c r="H3776" s="73">
        <v>20.498294999999999</v>
      </c>
      <c r="I3776" s="73">
        <v>708500</v>
      </c>
    </row>
    <row r="3777" spans="1:9" x14ac:dyDescent="0.3">
      <c r="A3777" s="72" t="str">
        <f t="shared" si="125"/>
        <v>2007</v>
      </c>
      <c r="B3777" s="72" t="str">
        <f t="shared" si="126"/>
        <v>Sep</v>
      </c>
      <c r="C3777" s="74">
        <v>39338</v>
      </c>
      <c r="D3777" s="47">
        <v>23.719999000000001</v>
      </c>
      <c r="E3777" s="47">
        <v>24.07</v>
      </c>
      <c r="F3777" s="47">
        <v>23.6</v>
      </c>
      <c r="G3777" s="47">
        <v>23.879999000000002</v>
      </c>
      <c r="H3777" s="73">
        <v>20.715160000000001</v>
      </c>
      <c r="I3777" s="73">
        <v>634300</v>
      </c>
    </row>
    <row r="3778" spans="1:9" x14ac:dyDescent="0.3">
      <c r="A3778" s="72" t="str">
        <f t="shared" si="125"/>
        <v>2007</v>
      </c>
      <c r="B3778" s="72" t="str">
        <f t="shared" si="126"/>
        <v>Sep</v>
      </c>
      <c r="C3778" s="74">
        <v>39339</v>
      </c>
      <c r="D3778" s="47">
        <v>23.84</v>
      </c>
      <c r="E3778" s="47">
        <v>24.309999000000001</v>
      </c>
      <c r="F3778" s="47">
        <v>23.700001</v>
      </c>
      <c r="G3778" s="47">
        <v>24.26</v>
      </c>
      <c r="H3778" s="73">
        <v>21.044803999999999</v>
      </c>
      <c r="I3778" s="73">
        <v>559400</v>
      </c>
    </row>
    <row r="3779" spans="1:9" x14ac:dyDescent="0.3">
      <c r="A3779" s="72" t="str">
        <f t="shared" ref="A3779:A3842" si="127">TEXT(C3779,"YYYY")</f>
        <v>2007</v>
      </c>
      <c r="B3779" s="72" t="str">
        <f t="shared" ref="B3779:B3842" si="128">TEXT(C3779,"MMM")</f>
        <v>Sep</v>
      </c>
      <c r="C3779" s="74">
        <v>39342</v>
      </c>
      <c r="D3779" s="47">
        <v>24.190000999999999</v>
      </c>
      <c r="E3779" s="47">
        <v>24.27</v>
      </c>
      <c r="F3779" s="47">
        <v>23.879999000000002</v>
      </c>
      <c r="G3779" s="47">
        <v>23.879999000000002</v>
      </c>
      <c r="H3779" s="73">
        <v>20.715160000000001</v>
      </c>
      <c r="I3779" s="73">
        <v>600200</v>
      </c>
    </row>
    <row r="3780" spans="1:9" x14ac:dyDescent="0.3">
      <c r="A3780" s="72" t="str">
        <f t="shared" si="127"/>
        <v>2007</v>
      </c>
      <c r="B3780" s="72" t="str">
        <f t="shared" si="128"/>
        <v>Sep</v>
      </c>
      <c r="C3780" s="74">
        <v>39343</v>
      </c>
      <c r="D3780" s="47">
        <v>23.969999000000001</v>
      </c>
      <c r="E3780" s="47">
        <v>24.92</v>
      </c>
      <c r="F3780" s="47">
        <v>23.92</v>
      </c>
      <c r="G3780" s="47">
        <v>24.780000999999999</v>
      </c>
      <c r="H3780" s="73">
        <v>21.495884</v>
      </c>
      <c r="I3780" s="73">
        <v>1091000</v>
      </c>
    </row>
    <row r="3781" spans="1:9" x14ac:dyDescent="0.3">
      <c r="A3781" s="72" t="str">
        <f t="shared" si="127"/>
        <v>2007</v>
      </c>
      <c r="B3781" s="72" t="str">
        <f t="shared" si="128"/>
        <v>Sep</v>
      </c>
      <c r="C3781" s="74">
        <v>39344</v>
      </c>
      <c r="D3781" s="47">
        <v>24.91</v>
      </c>
      <c r="E3781" s="47">
        <v>24.940000999999999</v>
      </c>
      <c r="F3781" s="47">
        <v>24.43</v>
      </c>
      <c r="G3781" s="47">
        <v>24.49</v>
      </c>
      <c r="H3781" s="73">
        <v>21.244318</v>
      </c>
      <c r="I3781" s="73">
        <v>1110200</v>
      </c>
    </row>
    <row r="3782" spans="1:9" x14ac:dyDescent="0.3">
      <c r="A3782" s="72" t="str">
        <f t="shared" si="127"/>
        <v>2007</v>
      </c>
      <c r="B3782" s="72" t="str">
        <f t="shared" si="128"/>
        <v>Sep</v>
      </c>
      <c r="C3782" s="74">
        <v>39345</v>
      </c>
      <c r="D3782" s="47">
        <v>24.42</v>
      </c>
      <c r="E3782" s="47">
        <v>24.43</v>
      </c>
      <c r="F3782" s="47">
        <v>24.1</v>
      </c>
      <c r="G3782" s="47">
        <v>24.17</v>
      </c>
      <c r="H3782" s="73">
        <v>20.966732</v>
      </c>
      <c r="I3782" s="73">
        <v>699300</v>
      </c>
    </row>
    <row r="3783" spans="1:9" x14ac:dyDescent="0.3">
      <c r="A3783" s="72" t="str">
        <f t="shared" si="127"/>
        <v>2007</v>
      </c>
      <c r="B3783" s="72" t="str">
        <f t="shared" si="128"/>
        <v>Sep</v>
      </c>
      <c r="C3783" s="74">
        <v>39346</v>
      </c>
      <c r="D3783" s="47">
        <v>24.280000999999999</v>
      </c>
      <c r="E3783" s="47">
        <v>24.41</v>
      </c>
      <c r="F3783" s="47">
        <v>24.17</v>
      </c>
      <c r="G3783" s="47">
        <v>24.32</v>
      </c>
      <c r="H3783" s="73">
        <v>21.096845999999999</v>
      </c>
      <c r="I3783" s="73">
        <v>866400</v>
      </c>
    </row>
    <row r="3784" spans="1:9" x14ac:dyDescent="0.3">
      <c r="A3784" s="72" t="str">
        <f t="shared" si="127"/>
        <v>2007</v>
      </c>
      <c r="B3784" s="72" t="str">
        <f t="shared" si="128"/>
        <v>Sep</v>
      </c>
      <c r="C3784" s="74">
        <v>39349</v>
      </c>
      <c r="D3784" s="47">
        <v>24.200001</v>
      </c>
      <c r="E3784" s="47">
        <v>24.32</v>
      </c>
      <c r="F3784" s="47">
        <v>23.51</v>
      </c>
      <c r="G3784" s="47">
        <v>23.51</v>
      </c>
      <c r="H3784" s="73">
        <v>20.394196000000001</v>
      </c>
      <c r="I3784" s="73">
        <v>1117200</v>
      </c>
    </row>
    <row r="3785" spans="1:9" x14ac:dyDescent="0.3">
      <c r="A3785" s="72" t="str">
        <f t="shared" si="127"/>
        <v>2007</v>
      </c>
      <c r="B3785" s="72" t="str">
        <f t="shared" si="128"/>
        <v>Sep</v>
      </c>
      <c r="C3785" s="74">
        <v>39350</v>
      </c>
      <c r="D3785" s="47">
        <v>23.18</v>
      </c>
      <c r="E3785" s="47">
        <v>23.18</v>
      </c>
      <c r="F3785" s="47">
        <v>22.67</v>
      </c>
      <c r="G3785" s="47">
        <v>22.91</v>
      </c>
      <c r="H3785" s="73">
        <v>19.873719999999999</v>
      </c>
      <c r="I3785" s="73">
        <v>1898600</v>
      </c>
    </row>
    <row r="3786" spans="1:9" x14ac:dyDescent="0.3">
      <c r="A3786" s="72" t="str">
        <f t="shared" si="127"/>
        <v>2007</v>
      </c>
      <c r="B3786" s="72" t="str">
        <f t="shared" si="128"/>
        <v>Sep</v>
      </c>
      <c r="C3786" s="74">
        <v>39351</v>
      </c>
      <c r="D3786" s="47">
        <v>22.98</v>
      </c>
      <c r="E3786" s="47">
        <v>23.83</v>
      </c>
      <c r="F3786" s="47">
        <v>22.98</v>
      </c>
      <c r="G3786" s="47">
        <v>23.559999000000001</v>
      </c>
      <c r="H3786" s="73">
        <v>20.437574000000001</v>
      </c>
      <c r="I3786" s="73">
        <v>1139300</v>
      </c>
    </row>
    <row r="3787" spans="1:9" x14ac:dyDescent="0.3">
      <c r="A3787" s="72" t="str">
        <f t="shared" si="127"/>
        <v>2007</v>
      </c>
      <c r="B3787" s="72" t="str">
        <f t="shared" si="128"/>
        <v>Sep</v>
      </c>
      <c r="C3787" s="74">
        <v>39352</v>
      </c>
      <c r="D3787" s="47">
        <v>23.549999</v>
      </c>
      <c r="E3787" s="47">
        <v>23.799999</v>
      </c>
      <c r="F3787" s="47">
        <v>23.379999000000002</v>
      </c>
      <c r="G3787" s="47">
        <v>23.780000999999999</v>
      </c>
      <c r="H3787" s="73">
        <v>20.628412000000001</v>
      </c>
      <c r="I3787" s="73">
        <v>662500</v>
      </c>
    </row>
    <row r="3788" spans="1:9" x14ac:dyDescent="0.3">
      <c r="A3788" s="72" t="str">
        <f t="shared" si="127"/>
        <v>2007</v>
      </c>
      <c r="B3788" s="72" t="str">
        <f t="shared" si="128"/>
        <v>Sep</v>
      </c>
      <c r="C3788" s="74">
        <v>39353</v>
      </c>
      <c r="D3788" s="47">
        <v>23.709999</v>
      </c>
      <c r="E3788" s="47">
        <v>23.799999</v>
      </c>
      <c r="F3788" s="47">
        <v>23.469999000000001</v>
      </c>
      <c r="G3788" s="47">
        <v>23.469999000000001</v>
      </c>
      <c r="H3788" s="73">
        <v>20.359497000000001</v>
      </c>
      <c r="I3788" s="73">
        <v>620900</v>
      </c>
    </row>
    <row r="3789" spans="1:9" x14ac:dyDescent="0.3">
      <c r="A3789" s="72" t="str">
        <f t="shared" si="127"/>
        <v>2007</v>
      </c>
      <c r="B3789" s="72" t="str">
        <f t="shared" si="128"/>
        <v>Oct</v>
      </c>
      <c r="C3789" s="74">
        <v>39356</v>
      </c>
      <c r="D3789" s="47">
        <v>23.48</v>
      </c>
      <c r="E3789" s="47">
        <v>24.27</v>
      </c>
      <c r="F3789" s="47">
        <v>23.48</v>
      </c>
      <c r="G3789" s="47">
        <v>24.17</v>
      </c>
      <c r="H3789" s="73">
        <v>20.966732</v>
      </c>
      <c r="I3789" s="73">
        <v>1164200</v>
      </c>
    </row>
    <row r="3790" spans="1:9" x14ac:dyDescent="0.3">
      <c r="A3790" s="72" t="str">
        <f t="shared" si="127"/>
        <v>2007</v>
      </c>
      <c r="B3790" s="72" t="str">
        <f t="shared" si="128"/>
        <v>Oct</v>
      </c>
      <c r="C3790" s="74">
        <v>39357</v>
      </c>
      <c r="D3790" s="47">
        <v>24.200001</v>
      </c>
      <c r="E3790" s="47">
        <v>24.51</v>
      </c>
      <c r="F3790" s="47">
        <v>23.9</v>
      </c>
      <c r="G3790" s="47">
        <v>24.24</v>
      </c>
      <c r="H3790" s="73">
        <v>21.027449000000001</v>
      </c>
      <c r="I3790" s="73">
        <v>2434500</v>
      </c>
    </row>
    <row r="3791" spans="1:9" x14ac:dyDescent="0.3">
      <c r="A3791" s="72" t="str">
        <f t="shared" si="127"/>
        <v>2007</v>
      </c>
      <c r="B3791" s="72" t="str">
        <f t="shared" si="128"/>
        <v>Oct</v>
      </c>
      <c r="C3791" s="74">
        <v>39358</v>
      </c>
      <c r="D3791" s="47">
        <v>24.040001</v>
      </c>
      <c r="E3791" s="47">
        <v>24.5</v>
      </c>
      <c r="F3791" s="47">
        <v>23.969999000000001</v>
      </c>
      <c r="G3791" s="47">
        <v>24.4</v>
      </c>
      <c r="H3791" s="73">
        <v>21.166245</v>
      </c>
      <c r="I3791" s="73">
        <v>1100000</v>
      </c>
    </row>
    <row r="3792" spans="1:9" x14ac:dyDescent="0.3">
      <c r="A3792" s="72" t="str">
        <f t="shared" si="127"/>
        <v>2007</v>
      </c>
      <c r="B3792" s="72" t="str">
        <f t="shared" si="128"/>
        <v>Oct</v>
      </c>
      <c r="C3792" s="74">
        <v>39359</v>
      </c>
      <c r="D3792" s="47">
        <v>24.450001</v>
      </c>
      <c r="E3792" s="47">
        <v>24.99</v>
      </c>
      <c r="F3792" s="47">
        <v>24.450001</v>
      </c>
      <c r="G3792" s="47">
        <v>24.540001</v>
      </c>
      <c r="H3792" s="73">
        <v>21.287693000000001</v>
      </c>
      <c r="I3792" s="73">
        <v>1238000</v>
      </c>
    </row>
    <row r="3793" spans="1:9" x14ac:dyDescent="0.3">
      <c r="A3793" s="72" t="str">
        <f t="shared" si="127"/>
        <v>2007</v>
      </c>
      <c r="B3793" s="72" t="str">
        <f t="shared" si="128"/>
        <v>Oct</v>
      </c>
      <c r="C3793" s="74">
        <v>39360</v>
      </c>
      <c r="D3793" s="47">
        <v>24.58</v>
      </c>
      <c r="E3793" s="47">
        <v>25.110001</v>
      </c>
      <c r="F3793" s="47">
        <v>24.58</v>
      </c>
      <c r="G3793" s="47">
        <v>25.059999000000001</v>
      </c>
      <c r="H3793" s="73">
        <v>21.738776999999999</v>
      </c>
      <c r="I3793" s="73">
        <v>1211200</v>
      </c>
    </row>
    <row r="3794" spans="1:9" x14ac:dyDescent="0.3">
      <c r="A3794" s="72" t="str">
        <f t="shared" si="127"/>
        <v>2007</v>
      </c>
      <c r="B3794" s="72" t="str">
        <f t="shared" si="128"/>
        <v>Oct</v>
      </c>
      <c r="C3794" s="74">
        <v>39363</v>
      </c>
      <c r="D3794" s="47">
        <v>25</v>
      </c>
      <c r="E3794" s="47">
        <v>25</v>
      </c>
      <c r="F3794" s="47">
        <v>24.450001</v>
      </c>
      <c r="G3794" s="47">
        <v>24.620000999999998</v>
      </c>
      <c r="H3794" s="73">
        <v>21.357092000000002</v>
      </c>
      <c r="I3794" s="73">
        <v>740700</v>
      </c>
    </row>
    <row r="3795" spans="1:9" x14ac:dyDescent="0.3">
      <c r="A3795" s="72" t="str">
        <f t="shared" si="127"/>
        <v>2007</v>
      </c>
      <c r="B3795" s="72" t="str">
        <f t="shared" si="128"/>
        <v>Oct</v>
      </c>
      <c r="C3795" s="74">
        <v>39364</v>
      </c>
      <c r="D3795" s="47">
        <v>24.73</v>
      </c>
      <c r="E3795" s="47">
        <v>24.809999000000001</v>
      </c>
      <c r="F3795" s="47">
        <v>24.42</v>
      </c>
      <c r="G3795" s="47">
        <v>24.809999000000001</v>
      </c>
      <c r="H3795" s="73">
        <v>21.521909999999998</v>
      </c>
      <c r="I3795" s="73">
        <v>731600</v>
      </c>
    </row>
    <row r="3796" spans="1:9" x14ac:dyDescent="0.3">
      <c r="A3796" s="72" t="str">
        <f t="shared" si="127"/>
        <v>2007</v>
      </c>
      <c r="B3796" s="72" t="str">
        <f t="shared" si="128"/>
        <v>Oct</v>
      </c>
      <c r="C3796" s="74">
        <v>39365</v>
      </c>
      <c r="D3796" s="47">
        <v>24.719999000000001</v>
      </c>
      <c r="E3796" s="47">
        <v>24.82</v>
      </c>
      <c r="F3796" s="47">
        <v>24.290001</v>
      </c>
      <c r="G3796" s="47">
        <v>24.370000999999998</v>
      </c>
      <c r="H3796" s="73">
        <v>21.140225999999998</v>
      </c>
      <c r="I3796" s="73">
        <v>949900</v>
      </c>
    </row>
    <row r="3797" spans="1:9" x14ac:dyDescent="0.3">
      <c r="A3797" s="72" t="str">
        <f t="shared" si="127"/>
        <v>2007</v>
      </c>
      <c r="B3797" s="72" t="str">
        <f t="shared" si="128"/>
        <v>Oct</v>
      </c>
      <c r="C3797" s="74">
        <v>39366</v>
      </c>
      <c r="D3797" s="47">
        <v>24.25</v>
      </c>
      <c r="E3797" s="47">
        <v>24.290001</v>
      </c>
      <c r="F3797" s="47">
        <v>23.4</v>
      </c>
      <c r="G3797" s="47">
        <v>23.719999000000001</v>
      </c>
      <c r="H3797" s="73">
        <v>20.576371999999999</v>
      </c>
      <c r="I3797" s="73">
        <v>2013300</v>
      </c>
    </row>
    <row r="3798" spans="1:9" x14ac:dyDescent="0.3">
      <c r="A3798" s="72" t="str">
        <f t="shared" si="127"/>
        <v>2007</v>
      </c>
      <c r="B3798" s="72" t="str">
        <f t="shared" si="128"/>
        <v>Oct</v>
      </c>
      <c r="C3798" s="74">
        <v>39367</v>
      </c>
      <c r="D3798" s="47">
        <v>23.700001</v>
      </c>
      <c r="E3798" s="47">
        <v>23.959999</v>
      </c>
      <c r="F3798" s="47">
        <v>23.5</v>
      </c>
      <c r="G3798" s="47">
        <v>23.700001</v>
      </c>
      <c r="H3798" s="73">
        <v>20.559014999999999</v>
      </c>
      <c r="I3798" s="73">
        <v>566700</v>
      </c>
    </row>
    <row r="3799" spans="1:9" x14ac:dyDescent="0.3">
      <c r="A3799" s="72" t="str">
        <f t="shared" si="127"/>
        <v>2007</v>
      </c>
      <c r="B3799" s="72" t="str">
        <f t="shared" si="128"/>
        <v>Oct</v>
      </c>
      <c r="C3799" s="74">
        <v>39370</v>
      </c>
      <c r="D3799" s="47">
        <v>23.67</v>
      </c>
      <c r="E3799" s="47">
        <v>23.780000999999999</v>
      </c>
      <c r="F3799" s="47">
        <v>23.299999</v>
      </c>
      <c r="G3799" s="47">
        <v>23.59</v>
      </c>
      <c r="H3799" s="73">
        <v>20.463595999999999</v>
      </c>
      <c r="I3799" s="73">
        <v>785000</v>
      </c>
    </row>
    <row r="3800" spans="1:9" x14ac:dyDescent="0.3">
      <c r="A3800" s="72" t="str">
        <f t="shared" si="127"/>
        <v>2007</v>
      </c>
      <c r="B3800" s="72" t="str">
        <f t="shared" si="128"/>
        <v>Oct</v>
      </c>
      <c r="C3800" s="74">
        <v>39371</v>
      </c>
      <c r="D3800" s="47">
        <v>23.469999000000001</v>
      </c>
      <c r="E3800" s="47">
        <v>23.559999000000001</v>
      </c>
      <c r="F3800" s="47">
        <v>23.190000999999999</v>
      </c>
      <c r="G3800" s="47">
        <v>23.23</v>
      </c>
      <c r="H3800" s="73">
        <v>20.151302000000001</v>
      </c>
      <c r="I3800" s="73">
        <v>833300</v>
      </c>
    </row>
    <row r="3801" spans="1:9" x14ac:dyDescent="0.3">
      <c r="A3801" s="72" t="str">
        <f t="shared" si="127"/>
        <v>2007</v>
      </c>
      <c r="B3801" s="72" t="str">
        <f t="shared" si="128"/>
        <v>Oct</v>
      </c>
      <c r="C3801" s="74">
        <v>39372</v>
      </c>
      <c r="D3801" s="47">
        <v>23.18</v>
      </c>
      <c r="E3801" s="47">
        <v>23.559999000000001</v>
      </c>
      <c r="F3801" s="47">
        <v>23.07</v>
      </c>
      <c r="G3801" s="47">
        <v>23.4</v>
      </c>
      <c r="H3801" s="73">
        <v>20.298777000000001</v>
      </c>
      <c r="I3801" s="73">
        <v>837600</v>
      </c>
    </row>
    <row r="3802" spans="1:9" x14ac:dyDescent="0.3">
      <c r="A3802" s="72" t="str">
        <f t="shared" si="127"/>
        <v>2007</v>
      </c>
      <c r="B3802" s="72" t="str">
        <f t="shared" si="128"/>
        <v>Oct</v>
      </c>
      <c r="C3802" s="74">
        <v>39373</v>
      </c>
      <c r="D3802" s="47">
        <v>23.280000999999999</v>
      </c>
      <c r="E3802" s="47">
        <v>23.43</v>
      </c>
      <c r="F3802" s="47">
        <v>22.940000999999999</v>
      </c>
      <c r="G3802" s="47">
        <v>22.969999000000001</v>
      </c>
      <c r="H3802" s="73">
        <v>19.925765999999999</v>
      </c>
      <c r="I3802" s="73">
        <v>896500</v>
      </c>
    </row>
    <row r="3803" spans="1:9" x14ac:dyDescent="0.3">
      <c r="A3803" s="72" t="str">
        <f t="shared" si="127"/>
        <v>2007</v>
      </c>
      <c r="B3803" s="72" t="str">
        <f t="shared" si="128"/>
        <v>Oct</v>
      </c>
      <c r="C3803" s="74">
        <v>39374</v>
      </c>
      <c r="D3803" s="47">
        <v>22.950001</v>
      </c>
      <c r="E3803" s="47">
        <v>23.209999</v>
      </c>
      <c r="F3803" s="47">
        <v>22.709999</v>
      </c>
      <c r="G3803" s="47">
        <v>22.940000999999999</v>
      </c>
      <c r="H3803" s="73">
        <v>19.899743999999998</v>
      </c>
      <c r="I3803" s="73">
        <v>1280700</v>
      </c>
    </row>
    <row r="3804" spans="1:9" x14ac:dyDescent="0.3">
      <c r="A3804" s="72" t="str">
        <f t="shared" si="127"/>
        <v>2007</v>
      </c>
      <c r="B3804" s="72" t="str">
        <f t="shared" si="128"/>
        <v>Oct</v>
      </c>
      <c r="C3804" s="74">
        <v>39377</v>
      </c>
      <c r="D3804" s="47">
        <v>22.809999000000001</v>
      </c>
      <c r="E3804" s="47">
        <v>23.9</v>
      </c>
      <c r="F3804" s="47">
        <v>22.719999000000001</v>
      </c>
      <c r="G3804" s="47">
        <v>23.74</v>
      </c>
      <c r="H3804" s="73">
        <v>20.593713999999999</v>
      </c>
      <c r="I3804" s="73">
        <v>1511500</v>
      </c>
    </row>
    <row r="3805" spans="1:9" x14ac:dyDescent="0.3">
      <c r="A3805" s="72" t="str">
        <f t="shared" si="127"/>
        <v>2007</v>
      </c>
      <c r="B3805" s="72" t="str">
        <f t="shared" si="128"/>
        <v>Oct</v>
      </c>
      <c r="C3805" s="74">
        <v>39378</v>
      </c>
      <c r="D3805" s="47">
        <v>23.84</v>
      </c>
      <c r="E3805" s="47">
        <v>23.870000999999998</v>
      </c>
      <c r="F3805" s="47">
        <v>23</v>
      </c>
      <c r="G3805" s="47">
        <v>23.299999</v>
      </c>
      <c r="H3805" s="73">
        <v>20.212029999999999</v>
      </c>
      <c r="I3805" s="73">
        <v>1864200</v>
      </c>
    </row>
    <row r="3806" spans="1:9" x14ac:dyDescent="0.3">
      <c r="A3806" s="72" t="str">
        <f t="shared" si="127"/>
        <v>2007</v>
      </c>
      <c r="B3806" s="72" t="str">
        <f t="shared" si="128"/>
        <v>Oct</v>
      </c>
      <c r="C3806" s="74">
        <v>39379</v>
      </c>
      <c r="D3806" s="47">
        <v>22.889999</v>
      </c>
      <c r="E3806" s="47">
        <v>22.9</v>
      </c>
      <c r="F3806" s="47">
        <v>21.870000999999998</v>
      </c>
      <c r="G3806" s="47">
        <v>22.540001</v>
      </c>
      <c r="H3806" s="73">
        <v>19.552755000000001</v>
      </c>
      <c r="I3806" s="73">
        <v>4531500</v>
      </c>
    </row>
    <row r="3807" spans="1:9" x14ac:dyDescent="0.3">
      <c r="A3807" s="72" t="str">
        <f t="shared" si="127"/>
        <v>2007</v>
      </c>
      <c r="B3807" s="72" t="str">
        <f t="shared" si="128"/>
        <v>Oct</v>
      </c>
      <c r="C3807" s="74">
        <v>39380</v>
      </c>
      <c r="D3807" s="47">
        <v>22.370000999999998</v>
      </c>
      <c r="E3807" s="47">
        <v>22.48</v>
      </c>
      <c r="F3807" s="47">
        <v>21.91</v>
      </c>
      <c r="G3807" s="47">
        <v>22.209999</v>
      </c>
      <c r="H3807" s="73">
        <v>19.266493000000001</v>
      </c>
      <c r="I3807" s="73">
        <v>2032500</v>
      </c>
    </row>
    <row r="3808" spans="1:9" x14ac:dyDescent="0.3">
      <c r="A3808" s="72" t="str">
        <f t="shared" si="127"/>
        <v>2007</v>
      </c>
      <c r="B3808" s="72" t="str">
        <f t="shared" si="128"/>
        <v>Oct</v>
      </c>
      <c r="C3808" s="74">
        <v>39381</v>
      </c>
      <c r="D3808" s="47">
        <v>22.290001</v>
      </c>
      <c r="E3808" s="47">
        <v>22.5</v>
      </c>
      <c r="F3808" s="47">
        <v>22.190000999999999</v>
      </c>
      <c r="G3808" s="47">
        <v>22.42</v>
      </c>
      <c r="H3808" s="73">
        <v>19.448658000000002</v>
      </c>
      <c r="I3808" s="73">
        <v>956000</v>
      </c>
    </row>
    <row r="3809" spans="1:9" x14ac:dyDescent="0.3">
      <c r="A3809" s="72" t="str">
        <f t="shared" si="127"/>
        <v>2007</v>
      </c>
      <c r="B3809" s="72" t="str">
        <f t="shared" si="128"/>
        <v>Oct</v>
      </c>
      <c r="C3809" s="74">
        <v>39384</v>
      </c>
      <c r="D3809" s="47">
        <v>22.33</v>
      </c>
      <c r="E3809" s="47">
        <v>22.51</v>
      </c>
      <c r="F3809" s="47">
        <v>22.129999000000002</v>
      </c>
      <c r="G3809" s="47">
        <v>22.41</v>
      </c>
      <c r="H3809" s="73">
        <v>19.439983000000002</v>
      </c>
      <c r="I3809" s="73">
        <v>1036200</v>
      </c>
    </row>
    <row r="3810" spans="1:9" x14ac:dyDescent="0.3">
      <c r="A3810" s="72" t="str">
        <f t="shared" si="127"/>
        <v>2007</v>
      </c>
      <c r="B3810" s="72" t="str">
        <f t="shared" si="128"/>
        <v>Oct</v>
      </c>
      <c r="C3810" s="74">
        <v>39385</v>
      </c>
      <c r="D3810" s="47">
        <v>22.26</v>
      </c>
      <c r="E3810" s="47">
        <v>22.299999</v>
      </c>
      <c r="F3810" s="47">
        <v>22.09</v>
      </c>
      <c r="G3810" s="47">
        <v>22.25</v>
      </c>
      <c r="H3810" s="73">
        <v>19.301183999999999</v>
      </c>
      <c r="I3810" s="73">
        <v>1207400</v>
      </c>
    </row>
    <row r="3811" spans="1:9" x14ac:dyDescent="0.3">
      <c r="A3811" s="72" t="str">
        <f t="shared" si="127"/>
        <v>2007</v>
      </c>
      <c r="B3811" s="72" t="str">
        <f t="shared" si="128"/>
        <v>Oct</v>
      </c>
      <c r="C3811" s="74">
        <v>39386</v>
      </c>
      <c r="D3811" s="47">
        <v>22.299999</v>
      </c>
      <c r="E3811" s="47">
        <v>22.49</v>
      </c>
      <c r="F3811" s="47">
        <v>22</v>
      </c>
      <c r="G3811" s="47">
        <v>22.43</v>
      </c>
      <c r="H3811" s="73">
        <v>19.457332999999998</v>
      </c>
      <c r="I3811" s="73">
        <v>1784300</v>
      </c>
    </row>
    <row r="3812" spans="1:9" x14ac:dyDescent="0.3">
      <c r="A3812" s="72" t="str">
        <f t="shared" si="127"/>
        <v>2007</v>
      </c>
      <c r="B3812" s="72" t="str">
        <f t="shared" si="128"/>
        <v>Nov</v>
      </c>
      <c r="C3812" s="74">
        <v>39387</v>
      </c>
      <c r="D3812" s="47">
        <v>22.309999000000001</v>
      </c>
      <c r="E3812" s="47">
        <v>22.309999000000001</v>
      </c>
      <c r="F3812" s="47">
        <v>21.889999</v>
      </c>
      <c r="G3812" s="47">
        <v>21.92</v>
      </c>
      <c r="H3812" s="73">
        <v>19.014921000000001</v>
      </c>
      <c r="I3812" s="73">
        <v>1502600</v>
      </c>
    </row>
    <row r="3813" spans="1:9" x14ac:dyDescent="0.3">
      <c r="A3813" s="72" t="str">
        <f t="shared" si="127"/>
        <v>2007</v>
      </c>
      <c r="B3813" s="72" t="str">
        <f t="shared" si="128"/>
        <v>Nov</v>
      </c>
      <c r="C3813" s="74">
        <v>39388</v>
      </c>
      <c r="D3813" s="47">
        <v>22</v>
      </c>
      <c r="E3813" s="47">
        <v>22.049999</v>
      </c>
      <c r="F3813" s="47">
        <v>21.450001</v>
      </c>
      <c r="G3813" s="47">
        <v>21.66</v>
      </c>
      <c r="H3813" s="73">
        <v>18.789379</v>
      </c>
      <c r="I3813" s="73">
        <v>1385700</v>
      </c>
    </row>
    <row r="3814" spans="1:9" x14ac:dyDescent="0.3">
      <c r="A3814" s="72" t="str">
        <f t="shared" si="127"/>
        <v>2007</v>
      </c>
      <c r="B3814" s="72" t="str">
        <f t="shared" si="128"/>
        <v>Nov</v>
      </c>
      <c r="C3814" s="74">
        <v>39391</v>
      </c>
      <c r="D3814" s="47">
        <v>22.030000999999999</v>
      </c>
      <c r="E3814" s="47">
        <v>22.450001</v>
      </c>
      <c r="F3814" s="47">
        <v>21.98</v>
      </c>
      <c r="G3814" s="47">
        <v>22.370000999999998</v>
      </c>
      <c r="H3814" s="73">
        <v>19.405287000000001</v>
      </c>
      <c r="I3814" s="73">
        <v>1841000</v>
      </c>
    </row>
    <row r="3815" spans="1:9" x14ac:dyDescent="0.3">
      <c r="A3815" s="72" t="str">
        <f t="shared" si="127"/>
        <v>2007</v>
      </c>
      <c r="B3815" s="72" t="str">
        <f t="shared" si="128"/>
        <v>Nov</v>
      </c>
      <c r="C3815" s="74">
        <v>39392</v>
      </c>
      <c r="D3815" s="47">
        <v>22.4</v>
      </c>
      <c r="E3815" s="47">
        <v>22.530000999999999</v>
      </c>
      <c r="F3815" s="47">
        <v>22.09</v>
      </c>
      <c r="G3815" s="47">
        <v>22.190000999999999</v>
      </c>
      <c r="H3815" s="73">
        <v>19.249137999999999</v>
      </c>
      <c r="I3815" s="73">
        <v>1420500</v>
      </c>
    </row>
    <row r="3816" spans="1:9" x14ac:dyDescent="0.3">
      <c r="A3816" s="72" t="str">
        <f t="shared" si="127"/>
        <v>2007</v>
      </c>
      <c r="B3816" s="72" t="str">
        <f t="shared" si="128"/>
        <v>Nov</v>
      </c>
      <c r="C3816" s="74">
        <v>39393</v>
      </c>
      <c r="D3816" s="47">
        <v>22</v>
      </c>
      <c r="E3816" s="47">
        <v>22.24</v>
      </c>
      <c r="F3816" s="47">
        <v>21.75</v>
      </c>
      <c r="G3816" s="47">
        <v>21.85</v>
      </c>
      <c r="H3816" s="73">
        <v>18.954203</v>
      </c>
      <c r="I3816" s="73">
        <v>1267300</v>
      </c>
    </row>
    <row r="3817" spans="1:9" x14ac:dyDescent="0.3">
      <c r="A3817" s="72" t="str">
        <f t="shared" si="127"/>
        <v>2007</v>
      </c>
      <c r="B3817" s="72" t="str">
        <f t="shared" si="128"/>
        <v>Nov</v>
      </c>
      <c r="C3817" s="74">
        <v>39394</v>
      </c>
      <c r="D3817" s="47">
        <v>21.950001</v>
      </c>
      <c r="E3817" s="47">
        <v>22.299999</v>
      </c>
      <c r="F3817" s="47">
        <v>21.719999000000001</v>
      </c>
      <c r="G3817" s="47">
        <v>22.219999000000001</v>
      </c>
      <c r="H3817" s="73">
        <v>19.275167</v>
      </c>
      <c r="I3817" s="73">
        <v>1534100</v>
      </c>
    </row>
    <row r="3818" spans="1:9" x14ac:dyDescent="0.3">
      <c r="A3818" s="72" t="str">
        <f t="shared" si="127"/>
        <v>2007</v>
      </c>
      <c r="B3818" s="72" t="str">
        <f t="shared" si="128"/>
        <v>Nov</v>
      </c>
      <c r="C3818" s="74">
        <v>39395</v>
      </c>
      <c r="D3818" s="47">
        <v>21.9</v>
      </c>
      <c r="E3818" s="47">
        <v>22.360001</v>
      </c>
      <c r="F3818" s="47">
        <v>21.790001</v>
      </c>
      <c r="G3818" s="47">
        <v>21.92</v>
      </c>
      <c r="H3818" s="73">
        <v>19.014921000000001</v>
      </c>
      <c r="I3818" s="73">
        <v>1630200</v>
      </c>
    </row>
    <row r="3819" spans="1:9" x14ac:dyDescent="0.3">
      <c r="A3819" s="72" t="str">
        <f t="shared" si="127"/>
        <v>2007</v>
      </c>
      <c r="B3819" s="72" t="str">
        <f t="shared" si="128"/>
        <v>Nov</v>
      </c>
      <c r="C3819" s="74">
        <v>39398</v>
      </c>
      <c r="D3819" s="47">
        <v>21.940000999999999</v>
      </c>
      <c r="E3819" s="47">
        <v>23.15</v>
      </c>
      <c r="F3819" s="47">
        <v>21.889999</v>
      </c>
      <c r="G3819" s="47">
        <v>22.74</v>
      </c>
      <c r="H3819" s="73">
        <v>19.72625</v>
      </c>
      <c r="I3819" s="73">
        <v>1579200</v>
      </c>
    </row>
    <row r="3820" spans="1:9" x14ac:dyDescent="0.3">
      <c r="A3820" s="72" t="str">
        <f t="shared" si="127"/>
        <v>2007</v>
      </c>
      <c r="B3820" s="72" t="str">
        <f t="shared" si="128"/>
        <v>Nov</v>
      </c>
      <c r="C3820" s="74">
        <v>39399</v>
      </c>
      <c r="D3820" s="47">
        <v>22.82</v>
      </c>
      <c r="E3820" s="47">
        <v>23.309999000000001</v>
      </c>
      <c r="F3820" s="47">
        <v>22.809999000000001</v>
      </c>
      <c r="G3820" s="47">
        <v>23.049999</v>
      </c>
      <c r="H3820" s="73">
        <v>19.995165</v>
      </c>
      <c r="I3820" s="73">
        <v>2000400</v>
      </c>
    </row>
    <row r="3821" spans="1:9" x14ac:dyDescent="0.3">
      <c r="A3821" s="72" t="str">
        <f t="shared" si="127"/>
        <v>2007</v>
      </c>
      <c r="B3821" s="72" t="str">
        <f t="shared" si="128"/>
        <v>Nov</v>
      </c>
      <c r="C3821" s="74">
        <v>39400</v>
      </c>
      <c r="D3821" s="47">
        <v>23.09</v>
      </c>
      <c r="E3821" s="47">
        <v>23.25</v>
      </c>
      <c r="F3821" s="47">
        <v>22.209999</v>
      </c>
      <c r="G3821" s="47">
        <v>22.4</v>
      </c>
      <c r="H3821" s="73">
        <v>19.431311000000001</v>
      </c>
      <c r="I3821" s="73">
        <v>2102000</v>
      </c>
    </row>
    <row r="3822" spans="1:9" x14ac:dyDescent="0.3">
      <c r="A3822" s="72" t="str">
        <f t="shared" si="127"/>
        <v>2007</v>
      </c>
      <c r="B3822" s="72" t="str">
        <f t="shared" si="128"/>
        <v>Nov</v>
      </c>
      <c r="C3822" s="74">
        <v>39401</v>
      </c>
      <c r="D3822" s="47">
        <v>22.290001</v>
      </c>
      <c r="E3822" s="47">
        <v>22.690000999999999</v>
      </c>
      <c r="F3822" s="47">
        <v>22.18</v>
      </c>
      <c r="G3822" s="47">
        <v>22.59</v>
      </c>
      <c r="H3822" s="73">
        <v>19.596129999999999</v>
      </c>
      <c r="I3822" s="73">
        <v>1171200</v>
      </c>
    </row>
    <row r="3823" spans="1:9" x14ac:dyDescent="0.3">
      <c r="A3823" s="72" t="str">
        <f t="shared" si="127"/>
        <v>2007</v>
      </c>
      <c r="B3823" s="72" t="str">
        <f t="shared" si="128"/>
        <v>Nov</v>
      </c>
      <c r="C3823" s="74">
        <v>39402</v>
      </c>
      <c r="D3823" s="47">
        <v>22.6</v>
      </c>
      <c r="E3823" s="47">
        <v>22.77</v>
      </c>
      <c r="F3823" s="47">
        <v>22.26</v>
      </c>
      <c r="G3823" s="47">
        <v>22.67</v>
      </c>
      <c r="H3823" s="73">
        <v>19.665531000000001</v>
      </c>
      <c r="I3823" s="73">
        <v>1130500</v>
      </c>
    </row>
    <row r="3824" spans="1:9" x14ac:dyDescent="0.3">
      <c r="A3824" s="72" t="str">
        <f t="shared" si="127"/>
        <v>2007</v>
      </c>
      <c r="B3824" s="72" t="str">
        <f t="shared" si="128"/>
        <v>Nov</v>
      </c>
      <c r="C3824" s="74">
        <v>39405</v>
      </c>
      <c r="D3824" s="47">
        <v>22.540001</v>
      </c>
      <c r="E3824" s="47">
        <v>22.68</v>
      </c>
      <c r="F3824" s="47">
        <v>22.120000999999998</v>
      </c>
      <c r="G3824" s="47">
        <v>22.469999000000001</v>
      </c>
      <c r="H3824" s="73">
        <v>19.492028999999999</v>
      </c>
      <c r="I3824" s="73">
        <v>1373800</v>
      </c>
    </row>
    <row r="3825" spans="1:9" x14ac:dyDescent="0.3">
      <c r="A3825" s="72" t="str">
        <f t="shared" si="127"/>
        <v>2007</v>
      </c>
      <c r="B3825" s="72" t="str">
        <f t="shared" si="128"/>
        <v>Nov</v>
      </c>
      <c r="C3825" s="74">
        <v>39406</v>
      </c>
      <c r="D3825" s="47">
        <v>22.48</v>
      </c>
      <c r="E3825" s="47">
        <v>22.68</v>
      </c>
      <c r="F3825" s="47">
        <v>21.93</v>
      </c>
      <c r="G3825" s="47">
        <v>22.219999000000001</v>
      </c>
      <c r="H3825" s="73">
        <v>19.275167</v>
      </c>
      <c r="I3825" s="73">
        <v>1665000</v>
      </c>
    </row>
    <row r="3826" spans="1:9" x14ac:dyDescent="0.3">
      <c r="A3826" s="72" t="str">
        <f t="shared" si="127"/>
        <v>2007</v>
      </c>
      <c r="B3826" s="72" t="str">
        <f t="shared" si="128"/>
        <v>Nov</v>
      </c>
      <c r="C3826" s="74">
        <v>39407</v>
      </c>
      <c r="D3826" s="47">
        <v>21.9</v>
      </c>
      <c r="E3826" s="47">
        <v>22.879999000000002</v>
      </c>
      <c r="F3826" s="47">
        <v>21.860001</v>
      </c>
      <c r="G3826" s="47">
        <v>22.57</v>
      </c>
      <c r="H3826" s="73">
        <v>19.578776999999999</v>
      </c>
      <c r="I3826" s="73">
        <v>1596500</v>
      </c>
    </row>
    <row r="3827" spans="1:9" x14ac:dyDescent="0.3">
      <c r="A3827" s="72" t="str">
        <f t="shared" si="127"/>
        <v>2007</v>
      </c>
      <c r="B3827" s="72" t="str">
        <f t="shared" si="128"/>
        <v>Nov</v>
      </c>
      <c r="C3827" s="74">
        <v>39409</v>
      </c>
      <c r="D3827" s="47">
        <v>22.66</v>
      </c>
      <c r="E3827" s="47">
        <v>23.139999</v>
      </c>
      <c r="F3827" s="47">
        <v>22.540001</v>
      </c>
      <c r="G3827" s="47">
        <v>23.059999000000001</v>
      </c>
      <c r="H3827" s="73">
        <v>20.003837999999998</v>
      </c>
      <c r="I3827" s="73">
        <v>506200</v>
      </c>
    </row>
    <row r="3828" spans="1:9" x14ac:dyDescent="0.3">
      <c r="A3828" s="72" t="str">
        <f t="shared" si="127"/>
        <v>2007</v>
      </c>
      <c r="B3828" s="72" t="str">
        <f t="shared" si="128"/>
        <v>Nov</v>
      </c>
      <c r="C3828" s="74">
        <v>39412</v>
      </c>
      <c r="D3828" s="47">
        <v>23.08</v>
      </c>
      <c r="E3828" s="47">
        <v>23.15</v>
      </c>
      <c r="F3828" s="47">
        <v>22.629999000000002</v>
      </c>
      <c r="G3828" s="47">
        <v>22.799999</v>
      </c>
      <c r="H3828" s="73">
        <v>19.778296000000001</v>
      </c>
      <c r="I3828" s="73">
        <v>1286700</v>
      </c>
    </row>
    <row r="3829" spans="1:9" x14ac:dyDescent="0.3">
      <c r="A3829" s="72" t="str">
        <f t="shared" si="127"/>
        <v>2007</v>
      </c>
      <c r="B3829" s="72" t="str">
        <f t="shared" si="128"/>
        <v>Nov</v>
      </c>
      <c r="C3829" s="74">
        <v>39413</v>
      </c>
      <c r="D3829" s="47">
        <v>22.860001</v>
      </c>
      <c r="E3829" s="47">
        <v>22.969999000000001</v>
      </c>
      <c r="F3829" s="47">
        <v>22.620000999999998</v>
      </c>
      <c r="G3829" s="47">
        <v>22.879999000000002</v>
      </c>
      <c r="H3829" s="73">
        <v>19.847688999999999</v>
      </c>
      <c r="I3829" s="73">
        <v>1529300</v>
      </c>
    </row>
    <row r="3830" spans="1:9" x14ac:dyDescent="0.3">
      <c r="A3830" s="72" t="str">
        <f t="shared" si="127"/>
        <v>2007</v>
      </c>
      <c r="B3830" s="72" t="str">
        <f t="shared" si="128"/>
        <v>Nov</v>
      </c>
      <c r="C3830" s="74">
        <v>39414</v>
      </c>
      <c r="D3830" s="47">
        <v>23.07</v>
      </c>
      <c r="E3830" s="47">
        <v>23.66</v>
      </c>
      <c r="F3830" s="47">
        <v>23</v>
      </c>
      <c r="G3830" s="47">
        <v>23.280000999999999</v>
      </c>
      <c r="H3830" s="73">
        <v>20.194683000000001</v>
      </c>
      <c r="I3830" s="73">
        <v>1295000</v>
      </c>
    </row>
    <row r="3831" spans="1:9" x14ac:dyDescent="0.3">
      <c r="A3831" s="72" t="str">
        <f t="shared" si="127"/>
        <v>2007</v>
      </c>
      <c r="B3831" s="72" t="str">
        <f t="shared" si="128"/>
        <v>Nov</v>
      </c>
      <c r="C3831" s="74">
        <v>39415</v>
      </c>
      <c r="D3831" s="47">
        <v>23.129999000000002</v>
      </c>
      <c r="E3831" s="47">
        <v>23.379999000000002</v>
      </c>
      <c r="F3831" s="47">
        <v>22.860001</v>
      </c>
      <c r="G3831" s="47">
        <v>23.24</v>
      </c>
      <c r="H3831" s="73">
        <v>20.159979</v>
      </c>
      <c r="I3831" s="73">
        <v>879800</v>
      </c>
    </row>
    <row r="3832" spans="1:9" x14ac:dyDescent="0.3">
      <c r="A3832" s="72" t="str">
        <f t="shared" si="127"/>
        <v>2007</v>
      </c>
      <c r="B3832" s="72" t="str">
        <f t="shared" si="128"/>
        <v>Nov</v>
      </c>
      <c r="C3832" s="74">
        <v>39416</v>
      </c>
      <c r="D3832" s="47">
        <v>23.23</v>
      </c>
      <c r="E3832" s="47">
        <v>23.65</v>
      </c>
      <c r="F3832" s="47">
        <v>23.23</v>
      </c>
      <c r="G3832" s="47">
        <v>23.290001</v>
      </c>
      <c r="H3832" s="73">
        <v>20.203358000000001</v>
      </c>
      <c r="I3832" s="73">
        <v>966000</v>
      </c>
    </row>
    <row r="3833" spans="1:9" x14ac:dyDescent="0.3">
      <c r="A3833" s="72" t="str">
        <f t="shared" si="127"/>
        <v>2007</v>
      </c>
      <c r="B3833" s="72" t="str">
        <f t="shared" si="128"/>
        <v>Dec</v>
      </c>
      <c r="C3833" s="74">
        <v>39419</v>
      </c>
      <c r="D3833" s="47">
        <v>23.290001</v>
      </c>
      <c r="E3833" s="47">
        <v>23.389999</v>
      </c>
      <c r="F3833" s="47">
        <v>23</v>
      </c>
      <c r="G3833" s="47">
        <v>23.139999</v>
      </c>
      <c r="H3833" s="73">
        <v>20.073232999999998</v>
      </c>
      <c r="I3833" s="73">
        <v>910000</v>
      </c>
    </row>
    <row r="3834" spans="1:9" x14ac:dyDescent="0.3">
      <c r="A3834" s="72" t="str">
        <f t="shared" si="127"/>
        <v>2007</v>
      </c>
      <c r="B3834" s="72" t="str">
        <f t="shared" si="128"/>
        <v>Dec</v>
      </c>
      <c r="C3834" s="74">
        <v>39420</v>
      </c>
      <c r="D3834" s="47">
        <v>22.82</v>
      </c>
      <c r="E3834" s="47">
        <v>23.040001</v>
      </c>
      <c r="F3834" s="47">
        <v>22.450001</v>
      </c>
      <c r="G3834" s="47">
        <v>22.9</v>
      </c>
      <c r="H3834" s="73">
        <v>19.86504</v>
      </c>
      <c r="I3834" s="73">
        <v>819300</v>
      </c>
    </row>
    <row r="3835" spans="1:9" x14ac:dyDescent="0.3">
      <c r="A3835" s="72" t="str">
        <f t="shared" si="127"/>
        <v>2007</v>
      </c>
      <c r="B3835" s="72" t="str">
        <f t="shared" si="128"/>
        <v>Dec</v>
      </c>
      <c r="C3835" s="74">
        <v>39421</v>
      </c>
      <c r="D3835" s="47">
        <v>23.049999</v>
      </c>
      <c r="E3835" s="47">
        <v>23.049999</v>
      </c>
      <c r="F3835" s="47">
        <v>22.66</v>
      </c>
      <c r="G3835" s="47">
        <v>22.92</v>
      </c>
      <c r="H3835" s="73">
        <v>19.882393</v>
      </c>
      <c r="I3835" s="73">
        <v>777100</v>
      </c>
    </row>
    <row r="3836" spans="1:9" x14ac:dyDescent="0.3">
      <c r="A3836" s="72" t="str">
        <f t="shared" si="127"/>
        <v>2007</v>
      </c>
      <c r="B3836" s="72" t="str">
        <f t="shared" si="128"/>
        <v>Dec</v>
      </c>
      <c r="C3836" s="74">
        <v>39422</v>
      </c>
      <c r="D3836" s="47">
        <v>22.9</v>
      </c>
      <c r="E3836" s="47">
        <v>23.77</v>
      </c>
      <c r="F3836" s="47">
        <v>22.700001</v>
      </c>
      <c r="G3836" s="47">
        <v>23.66</v>
      </c>
      <c r="H3836" s="73">
        <v>20.524322999999999</v>
      </c>
      <c r="I3836" s="73">
        <v>869600</v>
      </c>
    </row>
    <row r="3837" spans="1:9" x14ac:dyDescent="0.3">
      <c r="A3837" s="72" t="str">
        <f t="shared" si="127"/>
        <v>2007</v>
      </c>
      <c r="B3837" s="72" t="str">
        <f t="shared" si="128"/>
        <v>Dec</v>
      </c>
      <c r="C3837" s="74">
        <v>39423</v>
      </c>
      <c r="D3837" s="47">
        <v>23.82</v>
      </c>
      <c r="E3837" s="47">
        <v>24.4</v>
      </c>
      <c r="F3837" s="47">
        <v>23.57</v>
      </c>
      <c r="G3837" s="47">
        <v>23.790001</v>
      </c>
      <c r="H3837" s="73">
        <v>20.637091000000002</v>
      </c>
      <c r="I3837" s="73">
        <v>1267900</v>
      </c>
    </row>
    <row r="3838" spans="1:9" x14ac:dyDescent="0.3">
      <c r="A3838" s="72" t="str">
        <f t="shared" si="127"/>
        <v>2007</v>
      </c>
      <c r="B3838" s="72" t="str">
        <f t="shared" si="128"/>
        <v>Dec</v>
      </c>
      <c r="C3838" s="74">
        <v>39426</v>
      </c>
      <c r="D3838" s="47">
        <v>23.76</v>
      </c>
      <c r="E3838" s="47">
        <v>24.25</v>
      </c>
      <c r="F3838" s="47">
        <v>23.76</v>
      </c>
      <c r="G3838" s="47">
        <v>24.1</v>
      </c>
      <c r="H3838" s="73">
        <v>20.906003999999999</v>
      </c>
      <c r="I3838" s="73">
        <v>748400</v>
      </c>
    </row>
    <row r="3839" spans="1:9" x14ac:dyDescent="0.3">
      <c r="A3839" s="72" t="str">
        <f t="shared" si="127"/>
        <v>2007</v>
      </c>
      <c r="B3839" s="72" t="str">
        <f t="shared" si="128"/>
        <v>Dec</v>
      </c>
      <c r="C3839" s="74">
        <v>39427</v>
      </c>
      <c r="D3839" s="47">
        <v>24.24</v>
      </c>
      <c r="E3839" s="47">
        <v>24.280000999999999</v>
      </c>
      <c r="F3839" s="47">
        <v>23.559999000000001</v>
      </c>
      <c r="G3839" s="47">
        <v>23.76</v>
      </c>
      <c r="H3839" s="73">
        <v>20.611070999999999</v>
      </c>
      <c r="I3839" s="73">
        <v>1630000</v>
      </c>
    </row>
    <row r="3840" spans="1:9" x14ac:dyDescent="0.3">
      <c r="A3840" s="72" t="str">
        <f t="shared" si="127"/>
        <v>2007</v>
      </c>
      <c r="B3840" s="72" t="str">
        <f t="shared" si="128"/>
        <v>Dec</v>
      </c>
      <c r="C3840" s="74">
        <v>39428</v>
      </c>
      <c r="D3840" s="47">
        <v>23.42</v>
      </c>
      <c r="E3840" s="47">
        <v>23.83</v>
      </c>
      <c r="F3840" s="47">
        <v>22.65</v>
      </c>
      <c r="G3840" s="47">
        <v>22.99</v>
      </c>
      <c r="H3840" s="73">
        <v>19.943114999999999</v>
      </c>
      <c r="I3840" s="73">
        <v>3290300</v>
      </c>
    </row>
    <row r="3841" spans="1:9" x14ac:dyDescent="0.3">
      <c r="A3841" s="72" t="str">
        <f t="shared" si="127"/>
        <v>2007</v>
      </c>
      <c r="B3841" s="72" t="str">
        <f t="shared" si="128"/>
        <v>Dec</v>
      </c>
      <c r="C3841" s="74">
        <v>39429</v>
      </c>
      <c r="D3841" s="47">
        <v>22.709999</v>
      </c>
      <c r="E3841" s="47">
        <v>23.16</v>
      </c>
      <c r="F3841" s="47">
        <v>22.35</v>
      </c>
      <c r="G3841" s="47">
        <v>23.139999</v>
      </c>
      <c r="H3841" s="73">
        <v>20.073232999999998</v>
      </c>
      <c r="I3841" s="73">
        <v>1729600</v>
      </c>
    </row>
    <row r="3842" spans="1:9" x14ac:dyDescent="0.3">
      <c r="A3842" s="72" t="str">
        <f t="shared" si="127"/>
        <v>2007</v>
      </c>
      <c r="B3842" s="72" t="str">
        <f t="shared" si="128"/>
        <v>Dec</v>
      </c>
      <c r="C3842" s="74">
        <v>39430</v>
      </c>
      <c r="D3842" s="47">
        <v>23.01</v>
      </c>
      <c r="E3842" s="47">
        <v>23.01</v>
      </c>
      <c r="F3842" s="47">
        <v>21.75</v>
      </c>
      <c r="G3842" s="47">
        <v>22</v>
      </c>
      <c r="H3842" s="73">
        <v>19.084320000000002</v>
      </c>
      <c r="I3842" s="73">
        <v>1836400</v>
      </c>
    </row>
    <row r="3843" spans="1:9" x14ac:dyDescent="0.3">
      <c r="A3843" s="72" t="str">
        <f t="shared" ref="A3843:A3906" si="129">TEXT(C3843,"YYYY")</f>
        <v>2007</v>
      </c>
      <c r="B3843" s="72" t="str">
        <f t="shared" ref="B3843:B3906" si="130">TEXT(C3843,"MMM")</f>
        <v>Dec</v>
      </c>
      <c r="C3843" s="74">
        <v>39433</v>
      </c>
      <c r="D3843" s="47">
        <v>21.870000999999998</v>
      </c>
      <c r="E3843" s="47">
        <v>21.9</v>
      </c>
      <c r="F3843" s="47">
        <v>21.290001</v>
      </c>
      <c r="G3843" s="47">
        <v>21.690000999999999</v>
      </c>
      <c r="H3843" s="73">
        <v>18.815408999999999</v>
      </c>
      <c r="I3843" s="73">
        <v>1637900</v>
      </c>
    </row>
    <row r="3844" spans="1:9" x14ac:dyDescent="0.3">
      <c r="A3844" s="72" t="str">
        <f t="shared" si="129"/>
        <v>2007</v>
      </c>
      <c r="B3844" s="72" t="str">
        <f t="shared" si="130"/>
        <v>Dec</v>
      </c>
      <c r="C3844" s="74">
        <v>39434</v>
      </c>
      <c r="D3844" s="47">
        <v>21.799999</v>
      </c>
      <c r="E3844" s="47">
        <v>22.290001</v>
      </c>
      <c r="F3844" s="47">
        <v>21.66</v>
      </c>
      <c r="G3844" s="47">
        <v>22.17</v>
      </c>
      <c r="H3844" s="73">
        <v>19.231791000000001</v>
      </c>
      <c r="I3844" s="73">
        <v>1692300</v>
      </c>
    </row>
    <row r="3845" spans="1:9" x14ac:dyDescent="0.3">
      <c r="A3845" s="72" t="str">
        <f t="shared" si="129"/>
        <v>2007</v>
      </c>
      <c r="B3845" s="72" t="str">
        <f t="shared" si="130"/>
        <v>Dec</v>
      </c>
      <c r="C3845" s="74">
        <v>39435</v>
      </c>
      <c r="D3845" s="47">
        <v>21.84</v>
      </c>
      <c r="E3845" s="47">
        <v>24.75</v>
      </c>
      <c r="F3845" s="47">
        <v>21.219999000000001</v>
      </c>
      <c r="G3845" s="47">
        <v>24.540001</v>
      </c>
      <c r="H3845" s="73">
        <v>21.287693000000001</v>
      </c>
      <c r="I3845" s="73">
        <v>9184300</v>
      </c>
    </row>
    <row r="3846" spans="1:9" x14ac:dyDescent="0.3">
      <c r="A3846" s="72" t="str">
        <f t="shared" si="129"/>
        <v>2007</v>
      </c>
      <c r="B3846" s="72" t="str">
        <f t="shared" si="130"/>
        <v>Dec</v>
      </c>
      <c r="C3846" s="74">
        <v>39436</v>
      </c>
      <c r="D3846" s="47">
        <v>24.41</v>
      </c>
      <c r="E3846" s="47">
        <v>24.41</v>
      </c>
      <c r="F3846" s="47">
        <v>23.280000999999999</v>
      </c>
      <c r="G3846" s="47">
        <v>24.1</v>
      </c>
      <c r="H3846" s="73">
        <v>20.906003999999999</v>
      </c>
      <c r="I3846" s="73">
        <v>2364700</v>
      </c>
    </row>
    <row r="3847" spans="1:9" x14ac:dyDescent="0.3">
      <c r="A3847" s="72" t="str">
        <f t="shared" si="129"/>
        <v>2007</v>
      </c>
      <c r="B3847" s="72" t="str">
        <f t="shared" si="130"/>
        <v>Dec</v>
      </c>
      <c r="C3847" s="74">
        <v>39437</v>
      </c>
      <c r="D3847" s="47">
        <v>24.620000999999998</v>
      </c>
      <c r="E3847" s="47">
        <v>24.65</v>
      </c>
      <c r="F3847" s="47">
        <v>23.43</v>
      </c>
      <c r="G3847" s="47">
        <v>23.610001</v>
      </c>
      <c r="H3847" s="73">
        <v>20.480945999999999</v>
      </c>
      <c r="I3847" s="73">
        <v>1803700</v>
      </c>
    </row>
    <row r="3848" spans="1:9" x14ac:dyDescent="0.3">
      <c r="A3848" s="72" t="str">
        <f t="shared" si="129"/>
        <v>2007</v>
      </c>
      <c r="B3848" s="72" t="str">
        <f t="shared" si="130"/>
        <v>Dec</v>
      </c>
      <c r="C3848" s="74">
        <v>39440</v>
      </c>
      <c r="D3848" s="47">
        <v>23.719999000000001</v>
      </c>
      <c r="E3848" s="47">
        <v>24.040001</v>
      </c>
      <c r="F3848" s="47">
        <v>23.51</v>
      </c>
      <c r="G3848" s="47">
        <v>23.530000999999999</v>
      </c>
      <c r="H3848" s="73">
        <v>20.411546999999999</v>
      </c>
      <c r="I3848" s="73">
        <v>493200</v>
      </c>
    </row>
    <row r="3849" spans="1:9" x14ac:dyDescent="0.3">
      <c r="A3849" s="72" t="str">
        <f t="shared" si="129"/>
        <v>2007</v>
      </c>
      <c r="B3849" s="72" t="str">
        <f t="shared" si="130"/>
        <v>Dec</v>
      </c>
      <c r="C3849" s="74">
        <v>39442</v>
      </c>
      <c r="D3849" s="47">
        <v>23.6</v>
      </c>
      <c r="E3849" s="47">
        <v>23.690000999999999</v>
      </c>
      <c r="F3849" s="47">
        <v>23.15</v>
      </c>
      <c r="G3849" s="47">
        <v>23.530000999999999</v>
      </c>
      <c r="H3849" s="73">
        <v>20.411546999999999</v>
      </c>
      <c r="I3849" s="73">
        <v>4286500</v>
      </c>
    </row>
    <row r="3850" spans="1:9" x14ac:dyDescent="0.3">
      <c r="A3850" s="72" t="str">
        <f t="shared" si="129"/>
        <v>2007</v>
      </c>
      <c r="B3850" s="72" t="str">
        <f t="shared" si="130"/>
        <v>Dec</v>
      </c>
      <c r="C3850" s="74">
        <v>39443</v>
      </c>
      <c r="D3850" s="47">
        <v>23.73</v>
      </c>
      <c r="E3850" s="47">
        <v>23.99</v>
      </c>
      <c r="F3850" s="47">
        <v>23.450001</v>
      </c>
      <c r="G3850" s="47">
        <v>23.74</v>
      </c>
      <c r="H3850" s="73">
        <v>20.593713999999999</v>
      </c>
      <c r="I3850" s="73">
        <v>1008700</v>
      </c>
    </row>
    <row r="3851" spans="1:9" x14ac:dyDescent="0.3">
      <c r="A3851" s="72" t="str">
        <f t="shared" si="129"/>
        <v>2007</v>
      </c>
      <c r="B3851" s="72" t="str">
        <f t="shared" si="130"/>
        <v>Dec</v>
      </c>
      <c r="C3851" s="74">
        <v>39444</v>
      </c>
      <c r="D3851" s="47">
        <v>23.790001</v>
      </c>
      <c r="E3851" s="47">
        <v>24.08</v>
      </c>
      <c r="F3851" s="47">
        <v>23.58</v>
      </c>
      <c r="G3851" s="47">
        <v>23.620000999999998</v>
      </c>
      <c r="H3851" s="73">
        <v>20.489616000000002</v>
      </c>
      <c r="I3851" s="73">
        <v>752200</v>
      </c>
    </row>
    <row r="3852" spans="1:9" x14ac:dyDescent="0.3">
      <c r="A3852" s="72" t="str">
        <f t="shared" si="129"/>
        <v>2007</v>
      </c>
      <c r="B3852" s="72" t="str">
        <f t="shared" si="130"/>
        <v>Dec</v>
      </c>
      <c r="C3852" s="74">
        <v>39447</v>
      </c>
      <c r="D3852" s="47">
        <v>23.58</v>
      </c>
      <c r="E3852" s="47">
        <v>23.940000999999999</v>
      </c>
      <c r="F3852" s="47">
        <v>23.469999000000001</v>
      </c>
      <c r="G3852" s="47">
        <v>23.709999</v>
      </c>
      <c r="H3852" s="73">
        <v>20.567696000000002</v>
      </c>
      <c r="I3852" s="73">
        <v>710000</v>
      </c>
    </row>
    <row r="3853" spans="1:9" x14ac:dyDescent="0.3">
      <c r="A3853" s="72" t="str">
        <f t="shared" si="129"/>
        <v>2008</v>
      </c>
      <c r="B3853" s="72" t="str">
        <f t="shared" si="130"/>
        <v>Jan</v>
      </c>
      <c r="C3853" s="74">
        <v>39449</v>
      </c>
      <c r="D3853" s="47">
        <v>23</v>
      </c>
      <c r="E3853" s="47">
        <v>23.02</v>
      </c>
      <c r="F3853" s="47">
        <v>21.85</v>
      </c>
      <c r="G3853" s="47">
        <v>22.040001</v>
      </c>
      <c r="H3853" s="73">
        <v>19.119022000000001</v>
      </c>
      <c r="I3853" s="73">
        <v>2571600</v>
      </c>
    </row>
    <row r="3854" spans="1:9" x14ac:dyDescent="0.3">
      <c r="A3854" s="72" t="str">
        <f t="shared" si="129"/>
        <v>2008</v>
      </c>
      <c r="B3854" s="72" t="str">
        <f t="shared" si="130"/>
        <v>Jan</v>
      </c>
      <c r="C3854" s="74">
        <v>39450</v>
      </c>
      <c r="D3854" s="47">
        <v>22.059999000000001</v>
      </c>
      <c r="E3854" s="47">
        <v>22.07</v>
      </c>
      <c r="F3854" s="47">
        <v>21</v>
      </c>
      <c r="G3854" s="47">
        <v>21.17</v>
      </c>
      <c r="H3854" s="73">
        <v>18.364321</v>
      </c>
      <c r="I3854" s="73">
        <v>2576700</v>
      </c>
    </row>
    <row r="3855" spans="1:9" x14ac:dyDescent="0.3">
      <c r="A3855" s="72" t="str">
        <f t="shared" si="129"/>
        <v>2008</v>
      </c>
      <c r="B3855" s="72" t="str">
        <f t="shared" si="130"/>
        <v>Jan</v>
      </c>
      <c r="C3855" s="74">
        <v>39451</v>
      </c>
      <c r="D3855" s="47">
        <v>21.01</v>
      </c>
      <c r="E3855" s="47">
        <v>21.08</v>
      </c>
      <c r="F3855" s="47">
        <v>19.700001</v>
      </c>
      <c r="G3855" s="47">
        <v>19.870000999999998</v>
      </c>
      <c r="H3855" s="73">
        <v>17.236609999999999</v>
      </c>
      <c r="I3855" s="73">
        <v>2888200</v>
      </c>
    </row>
    <row r="3856" spans="1:9" x14ac:dyDescent="0.3">
      <c r="A3856" s="72" t="str">
        <f t="shared" si="129"/>
        <v>2008</v>
      </c>
      <c r="B3856" s="72" t="str">
        <f t="shared" si="130"/>
        <v>Jan</v>
      </c>
      <c r="C3856" s="74">
        <v>39454</v>
      </c>
      <c r="D3856" s="47">
        <v>20</v>
      </c>
      <c r="E3856" s="47">
        <v>20.030000999999999</v>
      </c>
      <c r="F3856" s="47">
        <v>19.530000999999999</v>
      </c>
      <c r="G3856" s="47">
        <v>19.670000000000002</v>
      </c>
      <c r="H3856" s="73">
        <v>17.063116000000001</v>
      </c>
      <c r="I3856" s="73">
        <v>1656200</v>
      </c>
    </row>
    <row r="3857" spans="1:9" x14ac:dyDescent="0.3">
      <c r="A3857" s="72" t="str">
        <f t="shared" si="129"/>
        <v>2008</v>
      </c>
      <c r="B3857" s="72" t="str">
        <f t="shared" si="130"/>
        <v>Jan</v>
      </c>
      <c r="C3857" s="74">
        <v>39455</v>
      </c>
      <c r="D3857" s="47">
        <v>19.59</v>
      </c>
      <c r="E3857" s="47">
        <v>20</v>
      </c>
      <c r="F3857" s="47">
        <v>19.100000000000001</v>
      </c>
      <c r="G3857" s="47">
        <v>19.139999</v>
      </c>
      <c r="H3857" s="73">
        <v>16.603356999999999</v>
      </c>
      <c r="I3857" s="73">
        <v>2123100</v>
      </c>
    </row>
    <row r="3858" spans="1:9" x14ac:dyDescent="0.3">
      <c r="A3858" s="72" t="str">
        <f t="shared" si="129"/>
        <v>2008</v>
      </c>
      <c r="B3858" s="72" t="str">
        <f t="shared" si="130"/>
        <v>Jan</v>
      </c>
      <c r="C3858" s="74">
        <v>39456</v>
      </c>
      <c r="D3858" s="47">
        <v>19.079999999999998</v>
      </c>
      <c r="E3858" s="47">
        <v>19.41</v>
      </c>
      <c r="F3858" s="47">
        <v>18.709999</v>
      </c>
      <c r="G3858" s="47">
        <v>19.049999</v>
      </c>
      <c r="H3858" s="73">
        <v>16.525288</v>
      </c>
      <c r="I3858" s="73">
        <v>2333100</v>
      </c>
    </row>
    <row r="3859" spans="1:9" x14ac:dyDescent="0.3">
      <c r="A3859" s="72" t="str">
        <f t="shared" si="129"/>
        <v>2008</v>
      </c>
      <c r="B3859" s="72" t="str">
        <f t="shared" si="130"/>
        <v>Jan</v>
      </c>
      <c r="C3859" s="74">
        <v>39457</v>
      </c>
      <c r="D3859" s="47">
        <v>18.82</v>
      </c>
      <c r="E3859" s="47">
        <v>19.700001</v>
      </c>
      <c r="F3859" s="47">
        <v>18.549999</v>
      </c>
      <c r="G3859" s="47">
        <v>19.469999000000001</v>
      </c>
      <c r="H3859" s="73">
        <v>16.889620000000001</v>
      </c>
      <c r="I3859" s="73">
        <v>3261500</v>
      </c>
    </row>
    <row r="3860" spans="1:9" x14ac:dyDescent="0.3">
      <c r="A3860" s="72" t="str">
        <f t="shared" si="129"/>
        <v>2008</v>
      </c>
      <c r="B3860" s="72" t="str">
        <f t="shared" si="130"/>
        <v>Jan</v>
      </c>
      <c r="C3860" s="74">
        <v>39458</v>
      </c>
      <c r="D3860" s="47">
        <v>19.350000000000001</v>
      </c>
      <c r="E3860" s="47">
        <v>20.09</v>
      </c>
      <c r="F3860" s="47">
        <v>19.260000000000002</v>
      </c>
      <c r="G3860" s="47">
        <v>19.940000999999999</v>
      </c>
      <c r="H3860" s="73">
        <v>17.297335</v>
      </c>
      <c r="I3860" s="73">
        <v>2454600</v>
      </c>
    </row>
    <row r="3861" spans="1:9" x14ac:dyDescent="0.3">
      <c r="A3861" s="72" t="str">
        <f t="shared" si="129"/>
        <v>2008</v>
      </c>
      <c r="B3861" s="72" t="str">
        <f t="shared" si="130"/>
        <v>Jan</v>
      </c>
      <c r="C3861" s="74">
        <v>39461</v>
      </c>
      <c r="D3861" s="47">
        <v>20.139999</v>
      </c>
      <c r="E3861" s="47">
        <v>20.59</v>
      </c>
      <c r="F3861" s="47">
        <v>19.700001</v>
      </c>
      <c r="G3861" s="47">
        <v>20.360001</v>
      </c>
      <c r="H3861" s="73">
        <v>17.661667000000001</v>
      </c>
      <c r="I3861" s="73">
        <v>2390300</v>
      </c>
    </row>
    <row r="3862" spans="1:9" x14ac:dyDescent="0.3">
      <c r="A3862" s="72" t="str">
        <f t="shared" si="129"/>
        <v>2008</v>
      </c>
      <c r="B3862" s="72" t="str">
        <f t="shared" si="130"/>
        <v>Jan</v>
      </c>
      <c r="C3862" s="74">
        <v>39462</v>
      </c>
      <c r="D3862" s="47">
        <v>20.23</v>
      </c>
      <c r="E3862" s="47">
        <v>20.23</v>
      </c>
      <c r="F3862" s="47">
        <v>19.379999000000002</v>
      </c>
      <c r="G3862" s="47">
        <v>19.52</v>
      </c>
      <c r="H3862" s="73">
        <v>16.932998999999999</v>
      </c>
      <c r="I3862" s="73">
        <v>2293000</v>
      </c>
    </row>
    <row r="3863" spans="1:9" x14ac:dyDescent="0.3">
      <c r="A3863" s="72" t="str">
        <f t="shared" si="129"/>
        <v>2008</v>
      </c>
      <c r="B3863" s="72" t="str">
        <f t="shared" si="130"/>
        <v>Jan</v>
      </c>
      <c r="C3863" s="74">
        <v>39463</v>
      </c>
      <c r="D3863" s="47">
        <v>19.48</v>
      </c>
      <c r="E3863" s="47">
        <v>20.02</v>
      </c>
      <c r="F3863" s="47">
        <v>18.709999</v>
      </c>
      <c r="G3863" s="47">
        <v>19.239999999999998</v>
      </c>
      <c r="H3863" s="73">
        <v>16.690104000000002</v>
      </c>
      <c r="I3863" s="73">
        <v>2623200</v>
      </c>
    </row>
    <row r="3864" spans="1:9" x14ac:dyDescent="0.3">
      <c r="A3864" s="72" t="str">
        <f t="shared" si="129"/>
        <v>2008</v>
      </c>
      <c r="B3864" s="72" t="str">
        <f t="shared" si="130"/>
        <v>Jan</v>
      </c>
      <c r="C3864" s="74">
        <v>39464</v>
      </c>
      <c r="D3864" s="47">
        <v>19.360001</v>
      </c>
      <c r="E3864" s="47">
        <v>19.48</v>
      </c>
      <c r="F3864" s="47">
        <v>18.84</v>
      </c>
      <c r="G3864" s="47">
        <v>18.879999000000002</v>
      </c>
      <c r="H3864" s="73">
        <v>16.377814999999998</v>
      </c>
      <c r="I3864" s="73">
        <v>1124300</v>
      </c>
    </row>
    <row r="3865" spans="1:9" x14ac:dyDescent="0.3">
      <c r="A3865" s="72" t="str">
        <f t="shared" si="129"/>
        <v>2008</v>
      </c>
      <c r="B3865" s="72" t="str">
        <f t="shared" si="130"/>
        <v>Jan</v>
      </c>
      <c r="C3865" s="74">
        <v>39465</v>
      </c>
      <c r="D3865" s="47">
        <v>18.920000000000002</v>
      </c>
      <c r="E3865" s="47">
        <v>19.239999999999998</v>
      </c>
      <c r="F3865" s="47">
        <v>18.610001</v>
      </c>
      <c r="G3865" s="47">
        <v>18.809999000000001</v>
      </c>
      <c r="H3865" s="73">
        <v>16.317088999999999</v>
      </c>
      <c r="I3865" s="73">
        <v>1492800</v>
      </c>
    </row>
    <row r="3866" spans="1:9" x14ac:dyDescent="0.3">
      <c r="A3866" s="72" t="str">
        <f t="shared" si="129"/>
        <v>2008</v>
      </c>
      <c r="B3866" s="72" t="str">
        <f t="shared" si="130"/>
        <v>Jan</v>
      </c>
      <c r="C3866" s="74">
        <v>39469</v>
      </c>
      <c r="D3866" s="47">
        <v>17.530000999999999</v>
      </c>
      <c r="E3866" s="47">
        <v>18.579999999999998</v>
      </c>
      <c r="F3866" s="47">
        <v>17.239999999999998</v>
      </c>
      <c r="G3866" s="47">
        <v>18.190000999999999</v>
      </c>
      <c r="H3866" s="73">
        <v>15.779261</v>
      </c>
      <c r="I3866" s="73">
        <v>2872300</v>
      </c>
    </row>
    <row r="3867" spans="1:9" x14ac:dyDescent="0.3">
      <c r="A3867" s="72" t="str">
        <f t="shared" si="129"/>
        <v>2008</v>
      </c>
      <c r="B3867" s="72" t="str">
        <f t="shared" si="130"/>
        <v>Jan</v>
      </c>
      <c r="C3867" s="74">
        <v>39470</v>
      </c>
      <c r="D3867" s="47">
        <v>17.649999999999999</v>
      </c>
      <c r="E3867" s="47">
        <v>20.379999000000002</v>
      </c>
      <c r="F3867" s="47">
        <v>17.620000999999998</v>
      </c>
      <c r="G3867" s="47">
        <v>20.07</v>
      </c>
      <c r="H3867" s="73">
        <v>17.410105000000001</v>
      </c>
      <c r="I3867" s="73">
        <v>4683000</v>
      </c>
    </row>
    <row r="3868" spans="1:9" x14ac:dyDescent="0.3">
      <c r="A3868" s="72" t="str">
        <f t="shared" si="129"/>
        <v>2008</v>
      </c>
      <c r="B3868" s="72" t="str">
        <f t="shared" si="130"/>
        <v>Jan</v>
      </c>
      <c r="C3868" s="74">
        <v>39471</v>
      </c>
      <c r="D3868" s="47">
        <v>20</v>
      </c>
      <c r="E3868" s="47">
        <v>20.170000000000002</v>
      </c>
      <c r="F3868" s="47">
        <v>19.5</v>
      </c>
      <c r="G3868" s="47">
        <v>20.07</v>
      </c>
      <c r="H3868" s="73">
        <v>17.410105000000001</v>
      </c>
      <c r="I3868" s="73">
        <v>2190000</v>
      </c>
    </row>
    <row r="3869" spans="1:9" x14ac:dyDescent="0.3">
      <c r="A3869" s="72" t="str">
        <f t="shared" si="129"/>
        <v>2008</v>
      </c>
      <c r="B3869" s="72" t="str">
        <f t="shared" si="130"/>
        <v>Jan</v>
      </c>
      <c r="C3869" s="74">
        <v>39472</v>
      </c>
      <c r="D3869" s="47">
        <v>20.350000000000001</v>
      </c>
      <c r="E3869" s="47">
        <v>21.450001</v>
      </c>
      <c r="F3869" s="47">
        <v>20.350000000000001</v>
      </c>
      <c r="G3869" s="47">
        <v>20.690000999999999</v>
      </c>
      <c r="H3869" s="73">
        <v>17.947939000000002</v>
      </c>
      <c r="I3869" s="73">
        <v>2979100</v>
      </c>
    </row>
    <row r="3870" spans="1:9" x14ac:dyDescent="0.3">
      <c r="A3870" s="72" t="str">
        <f t="shared" si="129"/>
        <v>2008</v>
      </c>
      <c r="B3870" s="72" t="str">
        <f t="shared" si="130"/>
        <v>Jan</v>
      </c>
      <c r="C3870" s="74">
        <v>39475</v>
      </c>
      <c r="D3870" s="47">
        <v>20.57</v>
      </c>
      <c r="E3870" s="47">
        <v>20.75</v>
      </c>
      <c r="F3870" s="47">
        <v>19.82</v>
      </c>
      <c r="G3870" s="47">
        <v>20.75</v>
      </c>
      <c r="H3870" s="73">
        <v>17.999983</v>
      </c>
      <c r="I3870" s="73">
        <v>1350000</v>
      </c>
    </row>
    <row r="3871" spans="1:9" x14ac:dyDescent="0.3">
      <c r="A3871" s="72" t="str">
        <f t="shared" si="129"/>
        <v>2008</v>
      </c>
      <c r="B3871" s="72" t="str">
        <f t="shared" si="130"/>
        <v>Jan</v>
      </c>
      <c r="C3871" s="74">
        <v>39476</v>
      </c>
      <c r="D3871" s="47">
        <v>20.889999</v>
      </c>
      <c r="E3871" s="47">
        <v>21.09</v>
      </c>
      <c r="F3871" s="47">
        <v>20.329999999999998</v>
      </c>
      <c r="G3871" s="47">
        <v>20.83</v>
      </c>
      <c r="H3871" s="73">
        <v>18.069382000000001</v>
      </c>
      <c r="I3871" s="73">
        <v>1701600</v>
      </c>
    </row>
    <row r="3872" spans="1:9" x14ac:dyDescent="0.3">
      <c r="A3872" s="72" t="str">
        <f t="shared" si="129"/>
        <v>2008</v>
      </c>
      <c r="B3872" s="72" t="str">
        <f t="shared" si="130"/>
        <v>Jan</v>
      </c>
      <c r="C3872" s="74">
        <v>39477</v>
      </c>
      <c r="D3872" s="47">
        <v>20.700001</v>
      </c>
      <c r="E3872" s="47">
        <v>20.790001</v>
      </c>
      <c r="F3872" s="47">
        <v>20.25</v>
      </c>
      <c r="G3872" s="47">
        <v>20.360001</v>
      </c>
      <c r="H3872" s="73">
        <v>17.661667000000001</v>
      </c>
      <c r="I3872" s="73">
        <v>1294000</v>
      </c>
    </row>
    <row r="3873" spans="1:9" x14ac:dyDescent="0.3">
      <c r="A3873" s="72" t="str">
        <f t="shared" si="129"/>
        <v>2008</v>
      </c>
      <c r="B3873" s="72" t="str">
        <f t="shared" si="130"/>
        <v>Jan</v>
      </c>
      <c r="C3873" s="74">
        <v>39478</v>
      </c>
      <c r="D3873" s="47">
        <v>20.200001</v>
      </c>
      <c r="E3873" s="47">
        <v>22.120000999999998</v>
      </c>
      <c r="F3873" s="47">
        <v>20</v>
      </c>
      <c r="G3873" s="47">
        <v>21.85</v>
      </c>
      <c r="H3873" s="73">
        <v>18.954203</v>
      </c>
      <c r="I3873" s="73">
        <v>3457900</v>
      </c>
    </row>
    <row r="3874" spans="1:9" x14ac:dyDescent="0.3">
      <c r="A3874" s="72" t="str">
        <f t="shared" si="129"/>
        <v>2008</v>
      </c>
      <c r="B3874" s="72" t="str">
        <f t="shared" si="130"/>
        <v>Feb</v>
      </c>
      <c r="C3874" s="74">
        <v>39479</v>
      </c>
      <c r="D3874" s="47">
        <v>21.799999</v>
      </c>
      <c r="E3874" s="47">
        <v>22.469999000000001</v>
      </c>
      <c r="F3874" s="47">
        <v>21.51</v>
      </c>
      <c r="G3874" s="47">
        <v>22.440000999999999</v>
      </c>
      <c r="H3874" s="73">
        <v>19.466004999999999</v>
      </c>
      <c r="I3874" s="73">
        <v>1886600</v>
      </c>
    </row>
    <row r="3875" spans="1:9" x14ac:dyDescent="0.3">
      <c r="A3875" s="72" t="str">
        <f t="shared" si="129"/>
        <v>2008</v>
      </c>
      <c r="B3875" s="72" t="str">
        <f t="shared" si="130"/>
        <v>Feb</v>
      </c>
      <c r="C3875" s="74">
        <v>39482</v>
      </c>
      <c r="D3875" s="47">
        <v>22.290001</v>
      </c>
      <c r="E3875" s="47">
        <v>22.49</v>
      </c>
      <c r="F3875" s="47">
        <v>21.129999000000002</v>
      </c>
      <c r="G3875" s="47">
        <v>21.379999000000002</v>
      </c>
      <c r="H3875" s="73">
        <v>18.546492000000001</v>
      </c>
      <c r="I3875" s="73">
        <v>2265300</v>
      </c>
    </row>
    <row r="3876" spans="1:9" x14ac:dyDescent="0.3">
      <c r="A3876" s="72" t="str">
        <f t="shared" si="129"/>
        <v>2008</v>
      </c>
      <c r="B3876" s="72" t="str">
        <f t="shared" si="130"/>
        <v>Feb</v>
      </c>
      <c r="C3876" s="74">
        <v>39483</v>
      </c>
      <c r="D3876" s="47">
        <v>21.370000999999998</v>
      </c>
      <c r="E3876" s="47">
        <v>22.139999</v>
      </c>
      <c r="F3876" s="47">
        <v>20.700001</v>
      </c>
      <c r="G3876" s="47">
        <v>20.870000999999998</v>
      </c>
      <c r="H3876" s="73">
        <v>18.104081999999998</v>
      </c>
      <c r="I3876" s="73">
        <v>3098100</v>
      </c>
    </row>
    <row r="3877" spans="1:9" x14ac:dyDescent="0.3">
      <c r="A3877" s="72" t="str">
        <f t="shared" si="129"/>
        <v>2008</v>
      </c>
      <c r="B3877" s="72" t="str">
        <f t="shared" si="130"/>
        <v>Feb</v>
      </c>
      <c r="C3877" s="74">
        <v>39484</v>
      </c>
      <c r="D3877" s="47">
        <v>19.600000000000001</v>
      </c>
      <c r="E3877" s="47">
        <v>20.389999</v>
      </c>
      <c r="F3877" s="47">
        <v>18.950001</v>
      </c>
      <c r="G3877" s="47">
        <v>19.07</v>
      </c>
      <c r="H3877" s="73">
        <v>16.542639000000001</v>
      </c>
      <c r="I3877" s="73">
        <v>5820000</v>
      </c>
    </row>
    <row r="3878" spans="1:9" x14ac:dyDescent="0.3">
      <c r="A3878" s="72" t="str">
        <f t="shared" si="129"/>
        <v>2008</v>
      </c>
      <c r="B3878" s="72" t="str">
        <f t="shared" si="130"/>
        <v>Feb</v>
      </c>
      <c r="C3878" s="74">
        <v>39485</v>
      </c>
      <c r="D3878" s="47">
        <v>18.950001</v>
      </c>
      <c r="E3878" s="47">
        <v>20.100000000000001</v>
      </c>
      <c r="F3878" s="47">
        <v>18.899999999999999</v>
      </c>
      <c r="G3878" s="47">
        <v>19.540001</v>
      </c>
      <c r="H3878" s="73">
        <v>16.950351999999999</v>
      </c>
      <c r="I3878" s="73">
        <v>2142100</v>
      </c>
    </row>
    <row r="3879" spans="1:9" x14ac:dyDescent="0.3">
      <c r="A3879" s="72" t="str">
        <f t="shared" si="129"/>
        <v>2008</v>
      </c>
      <c r="B3879" s="72" t="str">
        <f t="shared" si="130"/>
        <v>Feb</v>
      </c>
      <c r="C3879" s="74">
        <v>39486</v>
      </c>
      <c r="D3879" s="47">
        <v>19.73</v>
      </c>
      <c r="E3879" s="47">
        <v>20.129999000000002</v>
      </c>
      <c r="F3879" s="47">
        <v>19.360001</v>
      </c>
      <c r="G3879" s="47">
        <v>19.91</v>
      </c>
      <c r="H3879" s="73">
        <v>17.271311000000001</v>
      </c>
      <c r="I3879" s="73">
        <v>1846800</v>
      </c>
    </row>
    <row r="3880" spans="1:9" x14ac:dyDescent="0.3">
      <c r="A3880" s="72" t="str">
        <f t="shared" si="129"/>
        <v>2008</v>
      </c>
      <c r="B3880" s="72" t="str">
        <f t="shared" si="130"/>
        <v>Feb</v>
      </c>
      <c r="C3880" s="74">
        <v>39489</v>
      </c>
      <c r="D3880" s="47">
        <v>20.629999000000002</v>
      </c>
      <c r="E3880" s="47">
        <v>21.440000999999999</v>
      </c>
      <c r="F3880" s="47">
        <v>20.51</v>
      </c>
      <c r="G3880" s="47">
        <v>20.66</v>
      </c>
      <c r="H3880" s="73">
        <v>17.921914999999998</v>
      </c>
      <c r="I3880" s="73">
        <v>2047800</v>
      </c>
    </row>
    <row r="3881" spans="1:9" x14ac:dyDescent="0.3">
      <c r="A3881" s="72" t="str">
        <f t="shared" si="129"/>
        <v>2008</v>
      </c>
      <c r="B3881" s="72" t="str">
        <f t="shared" si="130"/>
        <v>Feb</v>
      </c>
      <c r="C3881" s="74">
        <v>39490</v>
      </c>
      <c r="D3881" s="47">
        <v>20.73</v>
      </c>
      <c r="E3881" s="47">
        <v>21.049999</v>
      </c>
      <c r="F3881" s="47">
        <v>20.27</v>
      </c>
      <c r="G3881" s="47">
        <v>20.450001</v>
      </c>
      <c r="H3881" s="73">
        <v>17.739746</v>
      </c>
      <c r="I3881" s="73">
        <v>1689600</v>
      </c>
    </row>
    <row r="3882" spans="1:9" x14ac:dyDescent="0.3">
      <c r="A3882" s="72" t="str">
        <f t="shared" si="129"/>
        <v>2008</v>
      </c>
      <c r="B3882" s="72" t="str">
        <f t="shared" si="130"/>
        <v>Feb</v>
      </c>
      <c r="C3882" s="74">
        <v>39491</v>
      </c>
      <c r="D3882" s="47">
        <v>20.65</v>
      </c>
      <c r="E3882" s="47">
        <v>21.120000999999998</v>
      </c>
      <c r="F3882" s="47">
        <v>20.65</v>
      </c>
      <c r="G3882" s="47">
        <v>20.709999</v>
      </c>
      <c r="H3882" s="73">
        <v>17.96529</v>
      </c>
      <c r="I3882" s="73">
        <v>1772000</v>
      </c>
    </row>
    <row r="3883" spans="1:9" x14ac:dyDescent="0.3">
      <c r="A3883" s="72" t="str">
        <f t="shared" si="129"/>
        <v>2008</v>
      </c>
      <c r="B3883" s="72" t="str">
        <f t="shared" si="130"/>
        <v>Feb</v>
      </c>
      <c r="C3883" s="74">
        <v>39492</v>
      </c>
      <c r="D3883" s="47">
        <v>20.780000999999999</v>
      </c>
      <c r="E3883" s="47">
        <v>21.120000999999998</v>
      </c>
      <c r="F3883" s="47">
        <v>20.120000999999998</v>
      </c>
      <c r="G3883" s="47">
        <v>20.329999999999998</v>
      </c>
      <c r="H3883" s="73">
        <v>17.635649000000001</v>
      </c>
      <c r="I3883" s="73">
        <v>1194300</v>
      </c>
    </row>
    <row r="3884" spans="1:9" x14ac:dyDescent="0.3">
      <c r="A3884" s="72" t="str">
        <f t="shared" si="129"/>
        <v>2008</v>
      </c>
      <c r="B3884" s="72" t="str">
        <f t="shared" si="130"/>
        <v>Feb</v>
      </c>
      <c r="C3884" s="74">
        <v>39493</v>
      </c>
      <c r="D3884" s="47">
        <v>20.25</v>
      </c>
      <c r="E3884" s="47">
        <v>20.75</v>
      </c>
      <c r="F3884" s="47">
        <v>20.09</v>
      </c>
      <c r="G3884" s="47">
        <v>20.530000999999999</v>
      </c>
      <c r="H3884" s="73">
        <v>17.809135000000001</v>
      </c>
      <c r="I3884" s="73">
        <v>1243800</v>
      </c>
    </row>
    <row r="3885" spans="1:9" x14ac:dyDescent="0.3">
      <c r="A3885" s="72" t="str">
        <f t="shared" si="129"/>
        <v>2008</v>
      </c>
      <c r="B3885" s="72" t="str">
        <f t="shared" si="130"/>
        <v>Feb</v>
      </c>
      <c r="C3885" s="74">
        <v>39497</v>
      </c>
      <c r="D3885" s="47">
        <v>20.639999</v>
      </c>
      <c r="E3885" s="47">
        <v>20.790001</v>
      </c>
      <c r="F3885" s="47">
        <v>20.389999</v>
      </c>
      <c r="G3885" s="47">
        <v>20.549999</v>
      </c>
      <c r="H3885" s="73">
        <v>17.826494</v>
      </c>
      <c r="I3885" s="73">
        <v>835200</v>
      </c>
    </row>
    <row r="3886" spans="1:9" x14ac:dyDescent="0.3">
      <c r="A3886" s="72" t="str">
        <f t="shared" si="129"/>
        <v>2008</v>
      </c>
      <c r="B3886" s="72" t="str">
        <f t="shared" si="130"/>
        <v>Feb</v>
      </c>
      <c r="C3886" s="74">
        <v>39498</v>
      </c>
      <c r="D3886" s="47">
        <v>20.530000999999999</v>
      </c>
      <c r="E3886" s="47">
        <v>21.17</v>
      </c>
      <c r="F3886" s="47">
        <v>20.450001</v>
      </c>
      <c r="G3886" s="47">
        <v>20.99</v>
      </c>
      <c r="H3886" s="73">
        <v>18.208178</v>
      </c>
      <c r="I3886" s="73">
        <v>1285000</v>
      </c>
    </row>
    <row r="3887" spans="1:9" x14ac:dyDescent="0.3">
      <c r="A3887" s="72" t="str">
        <f t="shared" si="129"/>
        <v>2008</v>
      </c>
      <c r="B3887" s="72" t="str">
        <f t="shared" si="130"/>
        <v>Feb</v>
      </c>
      <c r="C3887" s="74">
        <v>39499</v>
      </c>
      <c r="D3887" s="47">
        <v>21.139999</v>
      </c>
      <c r="E3887" s="47">
        <v>21.51</v>
      </c>
      <c r="F3887" s="47">
        <v>20.77</v>
      </c>
      <c r="G3887" s="47">
        <v>20.870000999999998</v>
      </c>
      <c r="H3887" s="73">
        <v>18.104081999999998</v>
      </c>
      <c r="I3887" s="73">
        <v>1252200</v>
      </c>
    </row>
    <row r="3888" spans="1:9" x14ac:dyDescent="0.3">
      <c r="A3888" s="72" t="str">
        <f t="shared" si="129"/>
        <v>2008</v>
      </c>
      <c r="B3888" s="72" t="str">
        <f t="shared" si="130"/>
        <v>Feb</v>
      </c>
      <c r="C3888" s="74">
        <v>39500</v>
      </c>
      <c r="D3888" s="47">
        <v>20.950001</v>
      </c>
      <c r="E3888" s="47">
        <v>21.120000999999998</v>
      </c>
      <c r="F3888" s="47">
        <v>20.66</v>
      </c>
      <c r="G3888" s="47">
        <v>21.059999000000001</v>
      </c>
      <c r="H3888" s="73">
        <v>18.268896000000002</v>
      </c>
      <c r="I3888" s="73">
        <v>1128500</v>
      </c>
    </row>
    <row r="3889" spans="1:9" x14ac:dyDescent="0.3">
      <c r="A3889" s="72" t="str">
        <f t="shared" si="129"/>
        <v>2008</v>
      </c>
      <c r="B3889" s="72" t="str">
        <f t="shared" si="130"/>
        <v>Feb</v>
      </c>
      <c r="C3889" s="74">
        <v>39503</v>
      </c>
      <c r="D3889" s="47">
        <v>21.049999</v>
      </c>
      <c r="E3889" s="47">
        <v>21.860001</v>
      </c>
      <c r="F3889" s="47">
        <v>20.809999000000001</v>
      </c>
      <c r="G3889" s="47">
        <v>21.75</v>
      </c>
      <c r="H3889" s="73">
        <v>18.867456000000001</v>
      </c>
      <c r="I3889" s="73">
        <v>1076600</v>
      </c>
    </row>
    <row r="3890" spans="1:9" x14ac:dyDescent="0.3">
      <c r="A3890" s="72" t="str">
        <f t="shared" si="129"/>
        <v>2008</v>
      </c>
      <c r="B3890" s="72" t="str">
        <f t="shared" si="130"/>
        <v>Feb</v>
      </c>
      <c r="C3890" s="74">
        <v>39504</v>
      </c>
      <c r="D3890" s="47">
        <v>21.629999000000002</v>
      </c>
      <c r="E3890" s="47">
        <v>22.620000999999998</v>
      </c>
      <c r="F3890" s="47">
        <v>21.610001</v>
      </c>
      <c r="G3890" s="47">
        <v>22.24</v>
      </c>
      <c r="H3890" s="73">
        <v>19.292513</v>
      </c>
      <c r="I3890" s="73">
        <v>1747600</v>
      </c>
    </row>
    <row r="3891" spans="1:9" x14ac:dyDescent="0.3">
      <c r="A3891" s="72" t="str">
        <f t="shared" si="129"/>
        <v>2008</v>
      </c>
      <c r="B3891" s="72" t="str">
        <f t="shared" si="130"/>
        <v>Feb</v>
      </c>
      <c r="C3891" s="74">
        <v>39505</v>
      </c>
      <c r="D3891" s="47">
        <v>22.120000999999998</v>
      </c>
      <c r="E3891" s="47">
        <v>22.540001</v>
      </c>
      <c r="F3891" s="47">
        <v>21.780000999999999</v>
      </c>
      <c r="G3891" s="47">
        <v>21.809999000000001</v>
      </c>
      <c r="H3891" s="73">
        <v>18.919502000000001</v>
      </c>
      <c r="I3891" s="73">
        <v>758800</v>
      </c>
    </row>
    <row r="3892" spans="1:9" x14ac:dyDescent="0.3">
      <c r="A3892" s="72" t="str">
        <f t="shared" si="129"/>
        <v>2008</v>
      </c>
      <c r="B3892" s="72" t="str">
        <f t="shared" si="130"/>
        <v>Feb</v>
      </c>
      <c r="C3892" s="74">
        <v>39506</v>
      </c>
      <c r="D3892" s="47">
        <v>21.780000999999999</v>
      </c>
      <c r="E3892" s="47">
        <v>21.860001</v>
      </c>
      <c r="F3892" s="47">
        <v>21.200001</v>
      </c>
      <c r="G3892" s="47">
        <v>21.24</v>
      </c>
      <c r="H3892" s="73">
        <v>18.425046999999999</v>
      </c>
      <c r="I3892" s="73">
        <v>1065000</v>
      </c>
    </row>
    <row r="3893" spans="1:9" x14ac:dyDescent="0.3">
      <c r="A3893" s="72" t="str">
        <f t="shared" si="129"/>
        <v>2008</v>
      </c>
      <c r="B3893" s="72" t="str">
        <f t="shared" si="130"/>
        <v>Feb</v>
      </c>
      <c r="C3893" s="74">
        <v>39507</v>
      </c>
      <c r="D3893" s="47">
        <v>21.23</v>
      </c>
      <c r="E3893" s="47">
        <v>21.559999000000001</v>
      </c>
      <c r="F3893" s="47">
        <v>20.799999</v>
      </c>
      <c r="G3893" s="47">
        <v>20.91</v>
      </c>
      <c r="H3893" s="73">
        <v>18.138779</v>
      </c>
      <c r="I3893" s="73">
        <v>1373000</v>
      </c>
    </row>
    <row r="3894" spans="1:9" x14ac:dyDescent="0.3">
      <c r="A3894" s="72" t="str">
        <f t="shared" si="129"/>
        <v>2008</v>
      </c>
      <c r="B3894" s="72" t="str">
        <f t="shared" si="130"/>
        <v>Mar</v>
      </c>
      <c r="C3894" s="74">
        <v>39510</v>
      </c>
      <c r="D3894" s="47">
        <v>20.74</v>
      </c>
      <c r="E3894" s="47">
        <v>20.92</v>
      </c>
      <c r="F3894" s="47">
        <v>20.309999000000001</v>
      </c>
      <c r="G3894" s="47">
        <v>20.52</v>
      </c>
      <c r="H3894" s="73">
        <v>17.800464999999999</v>
      </c>
      <c r="I3894" s="73">
        <v>1375100</v>
      </c>
    </row>
    <row r="3895" spans="1:9" x14ac:dyDescent="0.3">
      <c r="A3895" s="72" t="str">
        <f t="shared" si="129"/>
        <v>2008</v>
      </c>
      <c r="B3895" s="72" t="str">
        <f t="shared" si="130"/>
        <v>Mar</v>
      </c>
      <c r="C3895" s="74">
        <v>39511</v>
      </c>
      <c r="D3895" s="47">
        <v>20.350000000000001</v>
      </c>
      <c r="E3895" s="47">
        <v>20.719999000000001</v>
      </c>
      <c r="F3895" s="47">
        <v>20.059999000000001</v>
      </c>
      <c r="G3895" s="47">
        <v>20.59</v>
      </c>
      <c r="H3895" s="73">
        <v>17.861191000000002</v>
      </c>
      <c r="I3895" s="73">
        <v>1446500</v>
      </c>
    </row>
    <row r="3896" spans="1:9" x14ac:dyDescent="0.3">
      <c r="A3896" s="72" t="str">
        <f t="shared" si="129"/>
        <v>2008</v>
      </c>
      <c r="B3896" s="72" t="str">
        <f t="shared" si="130"/>
        <v>Mar</v>
      </c>
      <c r="C3896" s="74">
        <v>39512</v>
      </c>
      <c r="D3896" s="47">
        <v>20.620000999999998</v>
      </c>
      <c r="E3896" s="47">
        <v>21.23</v>
      </c>
      <c r="F3896" s="47">
        <v>20.59</v>
      </c>
      <c r="G3896" s="47">
        <v>20.809999000000001</v>
      </c>
      <c r="H3896" s="73">
        <v>18.052030999999999</v>
      </c>
      <c r="I3896" s="73">
        <v>1118900</v>
      </c>
    </row>
    <row r="3897" spans="1:9" x14ac:dyDescent="0.3">
      <c r="A3897" s="72" t="str">
        <f t="shared" si="129"/>
        <v>2008</v>
      </c>
      <c r="B3897" s="72" t="str">
        <f t="shared" si="130"/>
        <v>Mar</v>
      </c>
      <c r="C3897" s="74">
        <v>39513</v>
      </c>
      <c r="D3897" s="47">
        <v>20.99</v>
      </c>
      <c r="E3897" s="47">
        <v>21.049999</v>
      </c>
      <c r="F3897" s="47">
        <v>19.870000999999998</v>
      </c>
      <c r="G3897" s="47">
        <v>19.93</v>
      </c>
      <c r="H3897" s="73">
        <v>17.288661999999999</v>
      </c>
      <c r="I3897" s="73">
        <v>1254700</v>
      </c>
    </row>
    <row r="3898" spans="1:9" x14ac:dyDescent="0.3">
      <c r="A3898" s="72" t="str">
        <f t="shared" si="129"/>
        <v>2008</v>
      </c>
      <c r="B3898" s="72" t="str">
        <f t="shared" si="130"/>
        <v>Mar</v>
      </c>
      <c r="C3898" s="74">
        <v>39514</v>
      </c>
      <c r="D3898" s="47">
        <v>19.75</v>
      </c>
      <c r="E3898" s="47">
        <v>20.23</v>
      </c>
      <c r="F3898" s="47">
        <v>19.559999000000001</v>
      </c>
      <c r="G3898" s="47">
        <v>19.899999999999999</v>
      </c>
      <c r="H3898" s="73">
        <v>17.262636000000001</v>
      </c>
      <c r="I3898" s="73">
        <v>1293500</v>
      </c>
    </row>
    <row r="3899" spans="1:9" x14ac:dyDescent="0.3">
      <c r="A3899" s="72" t="str">
        <f t="shared" si="129"/>
        <v>2008</v>
      </c>
      <c r="B3899" s="72" t="str">
        <f t="shared" si="130"/>
        <v>Mar</v>
      </c>
      <c r="C3899" s="74">
        <v>39517</v>
      </c>
      <c r="D3899" s="47">
        <v>19.950001</v>
      </c>
      <c r="E3899" s="47">
        <v>20.440000999999999</v>
      </c>
      <c r="F3899" s="47">
        <v>19.809999000000001</v>
      </c>
      <c r="G3899" s="47">
        <v>19.91</v>
      </c>
      <c r="H3899" s="73">
        <v>17.271311000000001</v>
      </c>
      <c r="I3899" s="73">
        <v>1461500</v>
      </c>
    </row>
    <row r="3900" spans="1:9" x14ac:dyDescent="0.3">
      <c r="A3900" s="72" t="str">
        <f t="shared" si="129"/>
        <v>2008</v>
      </c>
      <c r="B3900" s="72" t="str">
        <f t="shared" si="130"/>
        <v>Mar</v>
      </c>
      <c r="C3900" s="74">
        <v>39518</v>
      </c>
      <c r="D3900" s="47">
        <v>20.350000000000001</v>
      </c>
      <c r="E3900" s="47">
        <v>20.459999</v>
      </c>
      <c r="F3900" s="47">
        <v>19.73</v>
      </c>
      <c r="G3900" s="47">
        <v>20.41</v>
      </c>
      <c r="H3900" s="73">
        <v>17.705045999999999</v>
      </c>
      <c r="I3900" s="73">
        <v>1833400</v>
      </c>
    </row>
    <row r="3901" spans="1:9" x14ac:dyDescent="0.3">
      <c r="A3901" s="72" t="str">
        <f t="shared" si="129"/>
        <v>2008</v>
      </c>
      <c r="B3901" s="72" t="str">
        <f t="shared" si="130"/>
        <v>Mar</v>
      </c>
      <c r="C3901" s="74">
        <v>39519</v>
      </c>
      <c r="D3901" s="47">
        <v>20.280000999999999</v>
      </c>
      <c r="E3901" s="47">
        <v>21.379999000000002</v>
      </c>
      <c r="F3901" s="47">
        <v>20.190000999999999</v>
      </c>
      <c r="G3901" s="47">
        <v>20.67</v>
      </c>
      <c r="H3901" s="73">
        <v>17.930592000000001</v>
      </c>
      <c r="I3901" s="73">
        <v>1407100</v>
      </c>
    </row>
    <row r="3902" spans="1:9" x14ac:dyDescent="0.3">
      <c r="A3902" s="72" t="str">
        <f t="shared" si="129"/>
        <v>2008</v>
      </c>
      <c r="B3902" s="72" t="str">
        <f t="shared" si="130"/>
        <v>Mar</v>
      </c>
      <c r="C3902" s="74">
        <v>39520</v>
      </c>
      <c r="D3902" s="47">
        <v>20.5</v>
      </c>
      <c r="E3902" s="47">
        <v>20.75</v>
      </c>
      <c r="F3902" s="47">
        <v>19.850000000000001</v>
      </c>
      <c r="G3902" s="47">
        <v>20.68</v>
      </c>
      <c r="H3902" s="73">
        <v>17.939261999999999</v>
      </c>
      <c r="I3902" s="73">
        <v>1131400</v>
      </c>
    </row>
    <row r="3903" spans="1:9" x14ac:dyDescent="0.3">
      <c r="A3903" s="72" t="str">
        <f t="shared" si="129"/>
        <v>2008</v>
      </c>
      <c r="B3903" s="72" t="str">
        <f t="shared" si="130"/>
        <v>Mar</v>
      </c>
      <c r="C3903" s="74">
        <v>39521</v>
      </c>
      <c r="D3903" s="47">
        <v>20.83</v>
      </c>
      <c r="E3903" s="47">
        <v>21</v>
      </c>
      <c r="F3903" s="47">
        <v>19.950001</v>
      </c>
      <c r="G3903" s="47">
        <v>20.65</v>
      </c>
      <c r="H3903" s="73">
        <v>17.913239000000001</v>
      </c>
      <c r="I3903" s="73">
        <v>1011700</v>
      </c>
    </row>
    <row r="3904" spans="1:9" x14ac:dyDescent="0.3">
      <c r="A3904" s="72" t="str">
        <f t="shared" si="129"/>
        <v>2008</v>
      </c>
      <c r="B3904" s="72" t="str">
        <f t="shared" si="130"/>
        <v>Mar</v>
      </c>
      <c r="C3904" s="74">
        <v>39524</v>
      </c>
      <c r="D3904" s="47">
        <v>20.190000999999999</v>
      </c>
      <c r="E3904" s="47">
        <v>20.65</v>
      </c>
      <c r="F3904" s="47">
        <v>19.639999</v>
      </c>
      <c r="G3904" s="47">
        <v>19.969999000000001</v>
      </c>
      <c r="H3904" s="73">
        <v>17.323360000000001</v>
      </c>
      <c r="I3904" s="73">
        <v>1719300</v>
      </c>
    </row>
    <row r="3905" spans="1:9" x14ac:dyDescent="0.3">
      <c r="A3905" s="72" t="str">
        <f t="shared" si="129"/>
        <v>2008</v>
      </c>
      <c r="B3905" s="72" t="str">
        <f t="shared" si="130"/>
        <v>Mar</v>
      </c>
      <c r="C3905" s="74">
        <v>39525</v>
      </c>
      <c r="D3905" s="47">
        <v>20.139999</v>
      </c>
      <c r="E3905" s="47">
        <v>20.85</v>
      </c>
      <c r="F3905" s="47">
        <v>19.98</v>
      </c>
      <c r="G3905" s="47">
        <v>20.700001</v>
      </c>
      <c r="H3905" s="73">
        <v>17.956612</v>
      </c>
      <c r="I3905" s="73">
        <v>1281400</v>
      </c>
    </row>
    <row r="3906" spans="1:9" x14ac:dyDescent="0.3">
      <c r="A3906" s="72" t="str">
        <f t="shared" si="129"/>
        <v>2008</v>
      </c>
      <c r="B3906" s="72" t="str">
        <f t="shared" si="130"/>
        <v>Mar</v>
      </c>
      <c r="C3906" s="74">
        <v>39526</v>
      </c>
      <c r="D3906" s="47">
        <v>20.889999</v>
      </c>
      <c r="E3906" s="47">
        <v>21.18</v>
      </c>
      <c r="F3906" s="47">
        <v>20.51</v>
      </c>
      <c r="G3906" s="47">
        <v>20.52</v>
      </c>
      <c r="H3906" s="73">
        <v>17.800464999999999</v>
      </c>
      <c r="I3906" s="73">
        <v>704800</v>
      </c>
    </row>
    <row r="3907" spans="1:9" x14ac:dyDescent="0.3">
      <c r="A3907" s="72" t="str">
        <f t="shared" ref="A3907:A3970" si="131">TEXT(C3907,"YYYY")</f>
        <v>2008</v>
      </c>
      <c r="B3907" s="72" t="str">
        <f t="shared" ref="B3907:B3970" si="132">TEXT(C3907,"MMM")</f>
        <v>Mar</v>
      </c>
      <c r="C3907" s="74">
        <v>39527</v>
      </c>
      <c r="D3907" s="47">
        <v>20.57</v>
      </c>
      <c r="E3907" s="47">
        <v>21.780000999999999</v>
      </c>
      <c r="F3907" s="47">
        <v>20.459999</v>
      </c>
      <c r="G3907" s="47">
        <v>21.309999000000001</v>
      </c>
      <c r="H3907" s="73">
        <v>18.485766999999999</v>
      </c>
      <c r="I3907" s="73">
        <v>1742600</v>
      </c>
    </row>
    <row r="3908" spans="1:9" x14ac:dyDescent="0.3">
      <c r="A3908" s="72" t="str">
        <f t="shared" si="131"/>
        <v>2008</v>
      </c>
      <c r="B3908" s="72" t="str">
        <f t="shared" si="132"/>
        <v>Mar</v>
      </c>
      <c r="C3908" s="74">
        <v>39531</v>
      </c>
      <c r="D3908" s="47">
        <v>21.379999000000002</v>
      </c>
      <c r="E3908" s="47">
        <v>23.25</v>
      </c>
      <c r="F3908" s="47">
        <v>21.35</v>
      </c>
      <c r="G3908" s="47">
        <v>22.719999000000001</v>
      </c>
      <c r="H3908" s="73">
        <v>19.708901999999998</v>
      </c>
      <c r="I3908" s="73">
        <v>1800900</v>
      </c>
    </row>
    <row r="3909" spans="1:9" x14ac:dyDescent="0.3">
      <c r="A3909" s="72" t="str">
        <f t="shared" si="131"/>
        <v>2008</v>
      </c>
      <c r="B3909" s="72" t="str">
        <f t="shared" si="132"/>
        <v>Mar</v>
      </c>
      <c r="C3909" s="74">
        <v>39532</v>
      </c>
      <c r="D3909" s="47">
        <v>22.68</v>
      </c>
      <c r="E3909" s="47">
        <v>22.92</v>
      </c>
      <c r="F3909" s="47">
        <v>22.32</v>
      </c>
      <c r="G3909" s="47">
        <v>22.65</v>
      </c>
      <c r="H3909" s="73">
        <v>19.648174000000001</v>
      </c>
      <c r="I3909" s="73">
        <v>557100</v>
      </c>
    </row>
    <row r="3910" spans="1:9" x14ac:dyDescent="0.3">
      <c r="A3910" s="72" t="str">
        <f t="shared" si="131"/>
        <v>2008</v>
      </c>
      <c r="B3910" s="72" t="str">
        <f t="shared" si="132"/>
        <v>Mar</v>
      </c>
      <c r="C3910" s="74">
        <v>39533</v>
      </c>
      <c r="D3910" s="47">
        <v>22.59</v>
      </c>
      <c r="E3910" s="47">
        <v>22.59</v>
      </c>
      <c r="F3910" s="47">
        <v>21.52</v>
      </c>
      <c r="G3910" s="47">
        <v>21.700001</v>
      </c>
      <c r="H3910" s="73">
        <v>18.824079999999999</v>
      </c>
      <c r="I3910" s="73">
        <v>2099700</v>
      </c>
    </row>
    <row r="3911" spans="1:9" x14ac:dyDescent="0.3">
      <c r="A3911" s="72" t="str">
        <f t="shared" si="131"/>
        <v>2008</v>
      </c>
      <c r="B3911" s="72" t="str">
        <f t="shared" si="132"/>
        <v>Mar</v>
      </c>
      <c r="C3911" s="74">
        <v>39534</v>
      </c>
      <c r="D3911" s="47">
        <v>21.75</v>
      </c>
      <c r="E3911" s="47">
        <v>21.879999000000002</v>
      </c>
      <c r="F3911" s="47">
        <v>21.200001</v>
      </c>
      <c r="G3911" s="47">
        <v>21.309999000000001</v>
      </c>
      <c r="H3911" s="73">
        <v>18.485766999999999</v>
      </c>
      <c r="I3911" s="73">
        <v>865900</v>
      </c>
    </row>
    <row r="3912" spans="1:9" x14ac:dyDescent="0.3">
      <c r="A3912" s="72" t="str">
        <f t="shared" si="131"/>
        <v>2008</v>
      </c>
      <c r="B3912" s="72" t="str">
        <f t="shared" si="132"/>
        <v>Mar</v>
      </c>
      <c r="C3912" s="74">
        <v>39535</v>
      </c>
      <c r="D3912" s="47">
        <v>21.379999000000002</v>
      </c>
      <c r="E3912" s="47">
        <v>21.379999000000002</v>
      </c>
      <c r="F3912" s="47">
        <v>20.799999</v>
      </c>
      <c r="G3912" s="47">
        <v>20.889999</v>
      </c>
      <c r="H3912" s="73">
        <v>18.121431000000001</v>
      </c>
      <c r="I3912" s="73">
        <v>1254000</v>
      </c>
    </row>
    <row r="3913" spans="1:9" x14ac:dyDescent="0.3">
      <c r="A3913" s="72" t="str">
        <f t="shared" si="131"/>
        <v>2008</v>
      </c>
      <c r="B3913" s="72" t="str">
        <f t="shared" si="132"/>
        <v>Mar</v>
      </c>
      <c r="C3913" s="74">
        <v>39538</v>
      </c>
      <c r="D3913" s="47">
        <v>20.969999000000001</v>
      </c>
      <c r="E3913" s="47">
        <v>21.950001</v>
      </c>
      <c r="F3913" s="47">
        <v>20.58</v>
      </c>
      <c r="G3913" s="47">
        <v>21.790001</v>
      </c>
      <c r="H3913" s="73">
        <v>18.902155</v>
      </c>
      <c r="I3913" s="73">
        <v>1187900</v>
      </c>
    </row>
    <row r="3914" spans="1:9" x14ac:dyDescent="0.3">
      <c r="A3914" s="72" t="str">
        <f t="shared" si="131"/>
        <v>2008</v>
      </c>
      <c r="B3914" s="72" t="str">
        <f t="shared" si="132"/>
        <v>Apr</v>
      </c>
      <c r="C3914" s="74">
        <v>39539</v>
      </c>
      <c r="D3914" s="47">
        <v>21.77</v>
      </c>
      <c r="E3914" s="47">
        <v>22.549999</v>
      </c>
      <c r="F3914" s="47">
        <v>21.77</v>
      </c>
      <c r="G3914" s="47">
        <v>22.4</v>
      </c>
      <c r="H3914" s="73">
        <v>19.431311000000001</v>
      </c>
      <c r="I3914" s="73">
        <v>797000</v>
      </c>
    </row>
    <row r="3915" spans="1:9" x14ac:dyDescent="0.3">
      <c r="A3915" s="72" t="str">
        <f t="shared" si="131"/>
        <v>2008</v>
      </c>
      <c r="B3915" s="72" t="str">
        <f t="shared" si="132"/>
        <v>Apr</v>
      </c>
      <c r="C3915" s="74">
        <v>39540</v>
      </c>
      <c r="D3915" s="47">
        <v>22.48</v>
      </c>
      <c r="E3915" s="47">
        <v>23.16</v>
      </c>
      <c r="F3915" s="47">
        <v>22.17</v>
      </c>
      <c r="G3915" s="47">
        <v>22.68</v>
      </c>
      <c r="H3915" s="73">
        <v>19.674206000000002</v>
      </c>
      <c r="I3915" s="73">
        <v>813800</v>
      </c>
    </row>
    <row r="3916" spans="1:9" x14ac:dyDescent="0.3">
      <c r="A3916" s="72" t="str">
        <f t="shared" si="131"/>
        <v>2008</v>
      </c>
      <c r="B3916" s="72" t="str">
        <f t="shared" si="132"/>
        <v>Apr</v>
      </c>
      <c r="C3916" s="74">
        <v>39541</v>
      </c>
      <c r="D3916" s="47">
        <v>22.57</v>
      </c>
      <c r="E3916" s="47">
        <v>23.129999000000002</v>
      </c>
      <c r="F3916" s="47">
        <v>22.52</v>
      </c>
      <c r="G3916" s="47">
        <v>22.780000999999999</v>
      </c>
      <c r="H3916" s="73">
        <v>19.760950000000001</v>
      </c>
      <c r="I3916" s="73">
        <v>783100</v>
      </c>
    </row>
    <row r="3917" spans="1:9" x14ac:dyDescent="0.3">
      <c r="A3917" s="72" t="str">
        <f t="shared" si="131"/>
        <v>2008</v>
      </c>
      <c r="B3917" s="72" t="str">
        <f t="shared" si="132"/>
        <v>Apr</v>
      </c>
      <c r="C3917" s="74">
        <v>39542</v>
      </c>
      <c r="D3917" s="47">
        <v>22.879999000000002</v>
      </c>
      <c r="E3917" s="47">
        <v>22.98</v>
      </c>
      <c r="F3917" s="47">
        <v>22.42</v>
      </c>
      <c r="G3917" s="47">
        <v>22.77</v>
      </c>
      <c r="H3917" s="73">
        <v>19.752265999999999</v>
      </c>
      <c r="I3917" s="73">
        <v>562300</v>
      </c>
    </row>
    <row r="3918" spans="1:9" x14ac:dyDescent="0.3">
      <c r="A3918" s="72" t="str">
        <f t="shared" si="131"/>
        <v>2008</v>
      </c>
      <c r="B3918" s="72" t="str">
        <f t="shared" si="132"/>
        <v>Apr</v>
      </c>
      <c r="C3918" s="74">
        <v>39545</v>
      </c>
      <c r="D3918" s="47">
        <v>22.68</v>
      </c>
      <c r="E3918" s="47">
        <v>22.91</v>
      </c>
      <c r="F3918" s="47">
        <v>22.440000999999999</v>
      </c>
      <c r="G3918" s="47">
        <v>22.450001</v>
      </c>
      <c r="H3918" s="73">
        <v>19.474682000000001</v>
      </c>
      <c r="I3918" s="73">
        <v>694500</v>
      </c>
    </row>
    <row r="3919" spans="1:9" x14ac:dyDescent="0.3">
      <c r="A3919" s="72" t="str">
        <f t="shared" si="131"/>
        <v>2008</v>
      </c>
      <c r="B3919" s="72" t="str">
        <f t="shared" si="132"/>
        <v>Apr</v>
      </c>
      <c r="C3919" s="74">
        <v>39546</v>
      </c>
      <c r="D3919" s="47">
        <v>22.43</v>
      </c>
      <c r="E3919" s="47">
        <v>22.43</v>
      </c>
      <c r="F3919" s="47">
        <v>21.41</v>
      </c>
      <c r="G3919" s="47">
        <v>21.58</v>
      </c>
      <c r="H3919" s="73">
        <v>18.719984</v>
      </c>
      <c r="I3919" s="73">
        <v>1927500</v>
      </c>
    </row>
    <row r="3920" spans="1:9" x14ac:dyDescent="0.3">
      <c r="A3920" s="72" t="str">
        <f t="shared" si="131"/>
        <v>2008</v>
      </c>
      <c r="B3920" s="72" t="str">
        <f t="shared" si="132"/>
        <v>Apr</v>
      </c>
      <c r="C3920" s="74">
        <v>39547</v>
      </c>
      <c r="D3920" s="47">
        <v>21.690000999999999</v>
      </c>
      <c r="E3920" s="47">
        <v>22.4</v>
      </c>
      <c r="F3920" s="47">
        <v>20.98</v>
      </c>
      <c r="G3920" s="47">
        <v>21.15</v>
      </c>
      <c r="H3920" s="73">
        <v>18.346972000000001</v>
      </c>
      <c r="I3920" s="73">
        <v>1478800</v>
      </c>
    </row>
    <row r="3921" spans="1:9" x14ac:dyDescent="0.3">
      <c r="A3921" s="72" t="str">
        <f t="shared" si="131"/>
        <v>2008</v>
      </c>
      <c r="B3921" s="72" t="str">
        <f t="shared" si="132"/>
        <v>Apr</v>
      </c>
      <c r="C3921" s="74">
        <v>39548</v>
      </c>
      <c r="D3921" s="47">
        <v>21.24</v>
      </c>
      <c r="E3921" s="47">
        <v>21.67</v>
      </c>
      <c r="F3921" s="47">
        <v>21.07</v>
      </c>
      <c r="G3921" s="47">
        <v>21.4</v>
      </c>
      <c r="H3921" s="73">
        <v>18.563839000000002</v>
      </c>
      <c r="I3921" s="73">
        <v>875900</v>
      </c>
    </row>
    <row r="3922" spans="1:9" x14ac:dyDescent="0.3">
      <c r="A3922" s="72" t="str">
        <f t="shared" si="131"/>
        <v>2008</v>
      </c>
      <c r="B3922" s="72" t="str">
        <f t="shared" si="132"/>
        <v>Apr</v>
      </c>
      <c r="C3922" s="74">
        <v>39549</v>
      </c>
      <c r="D3922" s="47">
        <v>21.219999000000001</v>
      </c>
      <c r="E3922" s="47">
        <v>21.82</v>
      </c>
      <c r="F3922" s="47">
        <v>21.049999</v>
      </c>
      <c r="G3922" s="47">
        <v>21.200001</v>
      </c>
      <c r="H3922" s="73">
        <v>18.390343000000001</v>
      </c>
      <c r="I3922" s="73">
        <v>702900</v>
      </c>
    </row>
    <row r="3923" spans="1:9" x14ac:dyDescent="0.3">
      <c r="A3923" s="72" t="str">
        <f t="shared" si="131"/>
        <v>2008</v>
      </c>
      <c r="B3923" s="72" t="str">
        <f t="shared" si="132"/>
        <v>Apr</v>
      </c>
      <c r="C3923" s="74">
        <v>39552</v>
      </c>
      <c r="D3923" s="47">
        <v>21.16</v>
      </c>
      <c r="E3923" s="47">
        <v>21.469999000000001</v>
      </c>
      <c r="F3923" s="47">
        <v>20.98</v>
      </c>
      <c r="G3923" s="47">
        <v>21.09</v>
      </c>
      <c r="H3923" s="73">
        <v>18.294927999999999</v>
      </c>
      <c r="I3923" s="73">
        <v>701500</v>
      </c>
    </row>
    <row r="3924" spans="1:9" x14ac:dyDescent="0.3">
      <c r="A3924" s="72" t="str">
        <f t="shared" si="131"/>
        <v>2008</v>
      </c>
      <c r="B3924" s="72" t="str">
        <f t="shared" si="132"/>
        <v>Apr</v>
      </c>
      <c r="C3924" s="74">
        <v>39553</v>
      </c>
      <c r="D3924" s="47">
        <v>21.17</v>
      </c>
      <c r="E3924" s="47">
        <v>21.290001</v>
      </c>
      <c r="F3924" s="47">
        <v>21</v>
      </c>
      <c r="G3924" s="47">
        <v>21.190000999999999</v>
      </c>
      <c r="H3924" s="73">
        <v>18.381674</v>
      </c>
      <c r="I3924" s="73">
        <v>771600</v>
      </c>
    </row>
    <row r="3925" spans="1:9" x14ac:dyDescent="0.3">
      <c r="A3925" s="72" t="str">
        <f t="shared" si="131"/>
        <v>2008</v>
      </c>
      <c r="B3925" s="72" t="str">
        <f t="shared" si="132"/>
        <v>Apr</v>
      </c>
      <c r="C3925" s="74">
        <v>39554</v>
      </c>
      <c r="D3925" s="47">
        <v>21.309999000000001</v>
      </c>
      <c r="E3925" s="47">
        <v>21.91</v>
      </c>
      <c r="F3925" s="47">
        <v>21.24</v>
      </c>
      <c r="G3925" s="47">
        <v>21.65</v>
      </c>
      <c r="H3925" s="73">
        <v>18.780704</v>
      </c>
      <c r="I3925" s="73">
        <v>716300</v>
      </c>
    </row>
    <row r="3926" spans="1:9" x14ac:dyDescent="0.3">
      <c r="A3926" s="72" t="str">
        <f t="shared" si="131"/>
        <v>2008</v>
      </c>
      <c r="B3926" s="72" t="str">
        <f t="shared" si="132"/>
        <v>Apr</v>
      </c>
      <c r="C3926" s="74">
        <v>39555</v>
      </c>
      <c r="D3926" s="47">
        <v>21.51</v>
      </c>
      <c r="E3926" s="47">
        <v>21.51</v>
      </c>
      <c r="F3926" s="47">
        <v>21.139999</v>
      </c>
      <c r="G3926" s="47">
        <v>21.27</v>
      </c>
      <c r="H3926" s="73">
        <v>18.451063000000001</v>
      </c>
      <c r="I3926" s="73">
        <v>685100</v>
      </c>
    </row>
    <row r="3927" spans="1:9" x14ac:dyDescent="0.3">
      <c r="A3927" s="72" t="str">
        <f t="shared" si="131"/>
        <v>2008</v>
      </c>
      <c r="B3927" s="72" t="str">
        <f t="shared" si="132"/>
        <v>Apr</v>
      </c>
      <c r="C3927" s="74">
        <v>39556</v>
      </c>
      <c r="D3927" s="47">
        <v>21.52</v>
      </c>
      <c r="E3927" s="47">
        <v>22.17</v>
      </c>
      <c r="F3927" s="47">
        <v>21.35</v>
      </c>
      <c r="G3927" s="47">
        <v>21.59</v>
      </c>
      <c r="H3927" s="73">
        <v>18.728660999999999</v>
      </c>
      <c r="I3927" s="73">
        <v>1506400</v>
      </c>
    </row>
    <row r="3928" spans="1:9" x14ac:dyDescent="0.3">
      <c r="A3928" s="72" t="str">
        <f t="shared" si="131"/>
        <v>2008</v>
      </c>
      <c r="B3928" s="72" t="str">
        <f t="shared" si="132"/>
        <v>Apr</v>
      </c>
      <c r="C3928" s="74">
        <v>39559</v>
      </c>
      <c r="D3928" s="47">
        <v>21.51</v>
      </c>
      <c r="E3928" s="47">
        <v>21.68</v>
      </c>
      <c r="F3928" s="47">
        <v>21.41</v>
      </c>
      <c r="G3928" s="47">
        <v>21.6</v>
      </c>
      <c r="H3928" s="73">
        <v>18.737328000000002</v>
      </c>
      <c r="I3928" s="73">
        <v>1016300</v>
      </c>
    </row>
    <row r="3929" spans="1:9" x14ac:dyDescent="0.3">
      <c r="A3929" s="72" t="str">
        <f t="shared" si="131"/>
        <v>2008</v>
      </c>
      <c r="B3929" s="72" t="str">
        <f t="shared" si="132"/>
        <v>Apr</v>
      </c>
      <c r="C3929" s="74">
        <v>39560</v>
      </c>
      <c r="D3929" s="47">
        <v>21.35</v>
      </c>
      <c r="E3929" s="47">
        <v>21.49</v>
      </c>
      <c r="F3929" s="47">
        <v>20.690000999999999</v>
      </c>
      <c r="G3929" s="47">
        <v>21.43</v>
      </c>
      <c r="H3929" s="73">
        <v>18.589860999999999</v>
      </c>
      <c r="I3929" s="73">
        <v>1715500</v>
      </c>
    </row>
    <row r="3930" spans="1:9" x14ac:dyDescent="0.3">
      <c r="A3930" s="72" t="str">
        <f t="shared" si="131"/>
        <v>2008</v>
      </c>
      <c r="B3930" s="72" t="str">
        <f t="shared" si="132"/>
        <v>Apr</v>
      </c>
      <c r="C3930" s="74">
        <v>39561</v>
      </c>
      <c r="D3930" s="47">
        <v>21.5</v>
      </c>
      <c r="E3930" s="47">
        <v>22.4</v>
      </c>
      <c r="F3930" s="47">
        <v>21.389999</v>
      </c>
      <c r="G3930" s="47">
        <v>21.66</v>
      </c>
      <c r="H3930" s="73">
        <v>18.789379</v>
      </c>
      <c r="I3930" s="73">
        <v>1540000</v>
      </c>
    </row>
    <row r="3931" spans="1:9" x14ac:dyDescent="0.3">
      <c r="A3931" s="72" t="str">
        <f t="shared" si="131"/>
        <v>2008</v>
      </c>
      <c r="B3931" s="72" t="str">
        <f t="shared" si="132"/>
        <v>Apr</v>
      </c>
      <c r="C3931" s="74">
        <v>39562</v>
      </c>
      <c r="D3931" s="47">
        <v>21.540001</v>
      </c>
      <c r="E3931" s="47">
        <v>21.99</v>
      </c>
      <c r="F3931" s="47">
        <v>21.370000999999998</v>
      </c>
      <c r="G3931" s="47">
        <v>21.57</v>
      </c>
      <c r="H3931" s="73">
        <v>18.711306</v>
      </c>
      <c r="I3931" s="73">
        <v>1718900</v>
      </c>
    </row>
    <row r="3932" spans="1:9" x14ac:dyDescent="0.3">
      <c r="A3932" s="72" t="str">
        <f t="shared" si="131"/>
        <v>2008</v>
      </c>
      <c r="B3932" s="72" t="str">
        <f t="shared" si="132"/>
        <v>Apr</v>
      </c>
      <c r="C3932" s="74">
        <v>39563</v>
      </c>
      <c r="D3932" s="47">
        <v>21.530000999999999</v>
      </c>
      <c r="E3932" s="47">
        <v>21.530000999999999</v>
      </c>
      <c r="F3932" s="47">
        <v>20.120000999999998</v>
      </c>
      <c r="G3932" s="47">
        <v>21.17</v>
      </c>
      <c r="H3932" s="73">
        <v>18.364321</v>
      </c>
      <c r="I3932" s="73">
        <v>4576600</v>
      </c>
    </row>
    <row r="3933" spans="1:9" x14ac:dyDescent="0.3">
      <c r="A3933" s="72" t="str">
        <f t="shared" si="131"/>
        <v>2008</v>
      </c>
      <c r="B3933" s="72" t="str">
        <f t="shared" si="132"/>
        <v>Apr</v>
      </c>
      <c r="C3933" s="74">
        <v>39566</v>
      </c>
      <c r="D3933" s="47">
        <v>21.01</v>
      </c>
      <c r="E3933" s="47">
        <v>22</v>
      </c>
      <c r="F3933" s="47">
        <v>20.9</v>
      </c>
      <c r="G3933" s="47">
        <v>21.639999</v>
      </c>
      <c r="H3933" s="73">
        <v>18.772030000000001</v>
      </c>
      <c r="I3933" s="73">
        <v>2262600</v>
      </c>
    </row>
    <row r="3934" spans="1:9" x14ac:dyDescent="0.3">
      <c r="A3934" s="72" t="str">
        <f t="shared" si="131"/>
        <v>2008</v>
      </c>
      <c r="B3934" s="72" t="str">
        <f t="shared" si="132"/>
        <v>Apr</v>
      </c>
      <c r="C3934" s="74">
        <v>39567</v>
      </c>
      <c r="D3934" s="47">
        <v>21.540001</v>
      </c>
      <c r="E3934" s="47">
        <v>21.9</v>
      </c>
      <c r="F3934" s="47">
        <v>21.540001</v>
      </c>
      <c r="G3934" s="47">
        <v>21.700001</v>
      </c>
      <c r="H3934" s="73">
        <v>18.824079999999999</v>
      </c>
      <c r="I3934" s="73">
        <v>1078800</v>
      </c>
    </row>
    <row r="3935" spans="1:9" x14ac:dyDescent="0.3">
      <c r="A3935" s="72" t="str">
        <f t="shared" si="131"/>
        <v>2008</v>
      </c>
      <c r="B3935" s="72" t="str">
        <f t="shared" si="132"/>
        <v>Apr</v>
      </c>
      <c r="C3935" s="74">
        <v>39568</v>
      </c>
      <c r="D3935" s="47">
        <v>21.799999</v>
      </c>
      <c r="E3935" s="47">
        <v>22.950001</v>
      </c>
      <c r="F3935" s="47">
        <v>21.799999</v>
      </c>
      <c r="G3935" s="47">
        <v>22.629999000000002</v>
      </c>
      <c r="H3935" s="73">
        <v>19.630827</v>
      </c>
      <c r="I3935" s="73">
        <v>2624900</v>
      </c>
    </row>
    <row r="3936" spans="1:9" x14ac:dyDescent="0.3">
      <c r="A3936" s="72" t="str">
        <f t="shared" si="131"/>
        <v>2008</v>
      </c>
      <c r="B3936" s="72" t="str">
        <f t="shared" si="132"/>
        <v>May</v>
      </c>
      <c r="C3936" s="74">
        <v>39569</v>
      </c>
      <c r="D3936" s="47">
        <v>22.6</v>
      </c>
      <c r="E3936" s="47">
        <v>22.809999000000001</v>
      </c>
      <c r="F3936" s="47">
        <v>22.33</v>
      </c>
      <c r="G3936" s="47">
        <v>22.74</v>
      </c>
      <c r="H3936" s="73">
        <v>19.72625</v>
      </c>
      <c r="I3936" s="73">
        <v>1870800</v>
      </c>
    </row>
    <row r="3937" spans="1:9" x14ac:dyDescent="0.3">
      <c r="A3937" s="72" t="str">
        <f t="shared" si="131"/>
        <v>2008</v>
      </c>
      <c r="B3937" s="72" t="str">
        <f t="shared" si="132"/>
        <v>May</v>
      </c>
      <c r="C3937" s="74">
        <v>39570</v>
      </c>
      <c r="D3937" s="47">
        <v>22.799999</v>
      </c>
      <c r="E3937" s="47">
        <v>23.1</v>
      </c>
      <c r="F3937" s="47">
        <v>22.559999000000001</v>
      </c>
      <c r="G3937" s="47">
        <v>22.709999</v>
      </c>
      <c r="H3937" s="73">
        <v>19.700223999999999</v>
      </c>
      <c r="I3937" s="73">
        <v>867600</v>
      </c>
    </row>
    <row r="3938" spans="1:9" x14ac:dyDescent="0.3">
      <c r="A3938" s="72" t="str">
        <f t="shared" si="131"/>
        <v>2008</v>
      </c>
      <c r="B3938" s="72" t="str">
        <f t="shared" si="132"/>
        <v>May</v>
      </c>
      <c r="C3938" s="74">
        <v>39573</v>
      </c>
      <c r="D3938" s="47">
        <v>22.530000999999999</v>
      </c>
      <c r="E3938" s="47">
        <v>22.68</v>
      </c>
      <c r="F3938" s="47">
        <v>22.120000999999998</v>
      </c>
      <c r="G3938" s="47">
        <v>22.290001</v>
      </c>
      <c r="H3938" s="73">
        <v>19.335885999999999</v>
      </c>
      <c r="I3938" s="73">
        <v>912700</v>
      </c>
    </row>
    <row r="3939" spans="1:9" x14ac:dyDescent="0.3">
      <c r="A3939" s="72" t="str">
        <f t="shared" si="131"/>
        <v>2008</v>
      </c>
      <c r="B3939" s="72" t="str">
        <f t="shared" si="132"/>
        <v>May</v>
      </c>
      <c r="C3939" s="74">
        <v>39574</v>
      </c>
      <c r="D3939" s="47">
        <v>21.719999000000001</v>
      </c>
      <c r="E3939" s="47">
        <v>22.09</v>
      </c>
      <c r="F3939" s="47">
        <v>21.43</v>
      </c>
      <c r="G3939" s="47">
        <v>22.059999000000001</v>
      </c>
      <c r="H3939" s="73">
        <v>19.136369999999999</v>
      </c>
      <c r="I3939" s="73">
        <v>1298200</v>
      </c>
    </row>
    <row r="3940" spans="1:9" x14ac:dyDescent="0.3">
      <c r="A3940" s="72" t="str">
        <f t="shared" si="131"/>
        <v>2008</v>
      </c>
      <c r="B3940" s="72" t="str">
        <f t="shared" si="132"/>
        <v>May</v>
      </c>
      <c r="C3940" s="74">
        <v>39575</v>
      </c>
      <c r="D3940" s="47">
        <v>22.049999</v>
      </c>
      <c r="E3940" s="47">
        <v>22.549999</v>
      </c>
      <c r="F3940" s="47">
        <v>21.75</v>
      </c>
      <c r="G3940" s="47">
        <v>21.75</v>
      </c>
      <c r="H3940" s="73">
        <v>18.867456000000001</v>
      </c>
      <c r="I3940" s="73">
        <v>627200</v>
      </c>
    </row>
    <row r="3941" spans="1:9" x14ac:dyDescent="0.3">
      <c r="A3941" s="72" t="str">
        <f t="shared" si="131"/>
        <v>2008</v>
      </c>
      <c r="B3941" s="72" t="str">
        <f t="shared" si="132"/>
        <v>May</v>
      </c>
      <c r="C3941" s="74">
        <v>39576</v>
      </c>
      <c r="D3941" s="47">
        <v>21.9</v>
      </c>
      <c r="E3941" s="47">
        <v>21.9</v>
      </c>
      <c r="F3941" s="47">
        <v>21.5</v>
      </c>
      <c r="G3941" s="47">
        <v>21.809999000000001</v>
      </c>
      <c r="H3941" s="73">
        <v>18.919502000000001</v>
      </c>
      <c r="I3941" s="73">
        <v>932200</v>
      </c>
    </row>
    <row r="3942" spans="1:9" x14ac:dyDescent="0.3">
      <c r="A3942" s="72" t="str">
        <f t="shared" si="131"/>
        <v>2008</v>
      </c>
      <c r="B3942" s="72" t="str">
        <f t="shared" si="132"/>
        <v>May</v>
      </c>
      <c r="C3942" s="74">
        <v>39577</v>
      </c>
      <c r="D3942" s="47">
        <v>21.57</v>
      </c>
      <c r="E3942" s="47">
        <v>21.950001</v>
      </c>
      <c r="F3942" s="47">
        <v>21.469999000000001</v>
      </c>
      <c r="G3942" s="47">
        <v>21.709999</v>
      </c>
      <c r="H3942" s="73">
        <v>18.832756</v>
      </c>
      <c r="I3942" s="73">
        <v>856100</v>
      </c>
    </row>
    <row r="3943" spans="1:9" x14ac:dyDescent="0.3">
      <c r="A3943" s="72" t="str">
        <f t="shared" si="131"/>
        <v>2008</v>
      </c>
      <c r="B3943" s="72" t="str">
        <f t="shared" si="132"/>
        <v>May</v>
      </c>
      <c r="C3943" s="74">
        <v>39580</v>
      </c>
      <c r="D3943" s="47">
        <v>21.780000999999999</v>
      </c>
      <c r="E3943" s="47">
        <v>22.08</v>
      </c>
      <c r="F3943" s="47">
        <v>21.719999000000001</v>
      </c>
      <c r="G3943" s="47">
        <v>22.02</v>
      </c>
      <c r="H3943" s="73">
        <v>19.101673000000002</v>
      </c>
      <c r="I3943" s="73">
        <v>1298500</v>
      </c>
    </row>
    <row r="3944" spans="1:9" x14ac:dyDescent="0.3">
      <c r="A3944" s="72" t="str">
        <f t="shared" si="131"/>
        <v>2008</v>
      </c>
      <c r="B3944" s="72" t="str">
        <f t="shared" si="132"/>
        <v>May</v>
      </c>
      <c r="C3944" s="74">
        <v>39581</v>
      </c>
      <c r="D3944" s="47">
        <v>22</v>
      </c>
      <c r="E3944" s="47">
        <v>22.780000999999999</v>
      </c>
      <c r="F3944" s="47">
        <v>22</v>
      </c>
      <c r="G3944" s="47">
        <v>22.49</v>
      </c>
      <c r="H3944" s="73">
        <v>19.50938</v>
      </c>
      <c r="I3944" s="73">
        <v>1587400</v>
      </c>
    </row>
    <row r="3945" spans="1:9" x14ac:dyDescent="0.3">
      <c r="A3945" s="72" t="str">
        <f t="shared" si="131"/>
        <v>2008</v>
      </c>
      <c r="B3945" s="72" t="str">
        <f t="shared" si="132"/>
        <v>May</v>
      </c>
      <c r="C3945" s="74">
        <v>39582</v>
      </c>
      <c r="D3945" s="47">
        <v>22.59</v>
      </c>
      <c r="E3945" s="47">
        <v>22.690000999999999</v>
      </c>
      <c r="F3945" s="47">
        <v>22.040001</v>
      </c>
      <c r="G3945" s="47">
        <v>22.110001</v>
      </c>
      <c r="H3945" s="73">
        <v>19.179741</v>
      </c>
      <c r="I3945" s="73">
        <v>1137400</v>
      </c>
    </row>
    <row r="3946" spans="1:9" x14ac:dyDescent="0.3">
      <c r="A3946" s="72" t="str">
        <f t="shared" si="131"/>
        <v>2008</v>
      </c>
      <c r="B3946" s="72" t="str">
        <f t="shared" si="132"/>
        <v>May</v>
      </c>
      <c r="C3946" s="74">
        <v>39583</v>
      </c>
      <c r="D3946" s="47">
        <v>22.15</v>
      </c>
      <c r="E3946" s="47">
        <v>22.629999000000002</v>
      </c>
      <c r="F3946" s="47">
        <v>22.1</v>
      </c>
      <c r="G3946" s="47">
        <v>22.43</v>
      </c>
      <c r="H3946" s="73">
        <v>19.457332999999998</v>
      </c>
      <c r="I3946" s="73">
        <v>1203100</v>
      </c>
    </row>
    <row r="3947" spans="1:9" x14ac:dyDescent="0.3">
      <c r="A3947" s="72" t="str">
        <f t="shared" si="131"/>
        <v>2008</v>
      </c>
      <c r="B3947" s="72" t="str">
        <f t="shared" si="132"/>
        <v>May</v>
      </c>
      <c r="C3947" s="74">
        <v>39584</v>
      </c>
      <c r="D3947" s="47">
        <v>22.559999000000001</v>
      </c>
      <c r="E3947" s="47">
        <v>22.75</v>
      </c>
      <c r="F3947" s="47">
        <v>22.059999000000001</v>
      </c>
      <c r="G3947" s="47">
        <v>22.370000999999998</v>
      </c>
      <c r="H3947" s="73">
        <v>19.405287000000001</v>
      </c>
      <c r="I3947" s="73">
        <v>1020000</v>
      </c>
    </row>
    <row r="3948" spans="1:9" x14ac:dyDescent="0.3">
      <c r="A3948" s="72" t="str">
        <f t="shared" si="131"/>
        <v>2008</v>
      </c>
      <c r="B3948" s="72" t="str">
        <f t="shared" si="132"/>
        <v>May</v>
      </c>
      <c r="C3948" s="74">
        <v>39587</v>
      </c>
      <c r="D3948" s="47">
        <v>22.190000999999999</v>
      </c>
      <c r="E3948" s="47">
        <v>22.76</v>
      </c>
      <c r="F3948" s="47">
        <v>22.190000999999999</v>
      </c>
      <c r="G3948" s="47">
        <v>22.26</v>
      </c>
      <c r="H3948" s="73">
        <v>19.309864000000001</v>
      </c>
      <c r="I3948" s="73">
        <v>724800</v>
      </c>
    </row>
    <row r="3949" spans="1:9" x14ac:dyDescent="0.3">
      <c r="A3949" s="72" t="str">
        <f t="shared" si="131"/>
        <v>2008</v>
      </c>
      <c r="B3949" s="72" t="str">
        <f t="shared" si="132"/>
        <v>May</v>
      </c>
      <c r="C3949" s="74">
        <v>39588</v>
      </c>
      <c r="D3949" s="47">
        <v>22.26</v>
      </c>
      <c r="E3949" s="47">
        <v>22.33</v>
      </c>
      <c r="F3949" s="47">
        <v>21.549999</v>
      </c>
      <c r="G3949" s="47">
        <v>21.719999000000001</v>
      </c>
      <c r="H3949" s="73">
        <v>18.841429000000002</v>
      </c>
      <c r="I3949" s="73">
        <v>1355500</v>
      </c>
    </row>
    <row r="3950" spans="1:9" x14ac:dyDescent="0.3">
      <c r="A3950" s="72" t="str">
        <f t="shared" si="131"/>
        <v>2008</v>
      </c>
      <c r="B3950" s="72" t="str">
        <f t="shared" si="132"/>
        <v>May</v>
      </c>
      <c r="C3950" s="74">
        <v>39589</v>
      </c>
      <c r="D3950" s="47">
        <v>21.719999000000001</v>
      </c>
      <c r="E3950" s="47">
        <v>21.92</v>
      </c>
      <c r="F3950" s="47">
        <v>20.52</v>
      </c>
      <c r="G3950" s="47">
        <v>20.620000999999998</v>
      </c>
      <c r="H3950" s="73">
        <v>17.887215000000001</v>
      </c>
      <c r="I3950" s="73">
        <v>1739200</v>
      </c>
    </row>
    <row r="3951" spans="1:9" x14ac:dyDescent="0.3">
      <c r="A3951" s="72" t="str">
        <f t="shared" si="131"/>
        <v>2008</v>
      </c>
      <c r="B3951" s="72" t="str">
        <f t="shared" si="132"/>
        <v>May</v>
      </c>
      <c r="C3951" s="74">
        <v>39590</v>
      </c>
      <c r="D3951" s="47">
        <v>20.68</v>
      </c>
      <c r="E3951" s="47">
        <v>21.4</v>
      </c>
      <c r="F3951" s="47">
        <v>20.68</v>
      </c>
      <c r="G3951" s="47">
        <v>20.870000999999998</v>
      </c>
      <c r="H3951" s="73">
        <v>18.104081999999998</v>
      </c>
      <c r="I3951" s="73">
        <v>1444100</v>
      </c>
    </row>
    <row r="3952" spans="1:9" x14ac:dyDescent="0.3">
      <c r="A3952" s="72" t="str">
        <f t="shared" si="131"/>
        <v>2008</v>
      </c>
      <c r="B3952" s="72" t="str">
        <f t="shared" si="132"/>
        <v>May</v>
      </c>
      <c r="C3952" s="74">
        <v>39591</v>
      </c>
      <c r="D3952" s="47">
        <v>19.93</v>
      </c>
      <c r="E3952" s="47">
        <v>20.040001</v>
      </c>
      <c r="F3952" s="47">
        <v>19.420000000000002</v>
      </c>
      <c r="G3952" s="47">
        <v>19.530000999999999</v>
      </c>
      <c r="H3952" s="73">
        <v>16.941675</v>
      </c>
      <c r="I3952" s="73">
        <v>2975900</v>
      </c>
    </row>
    <row r="3953" spans="1:9" x14ac:dyDescent="0.3">
      <c r="A3953" s="72" t="str">
        <f t="shared" si="131"/>
        <v>2008</v>
      </c>
      <c r="B3953" s="72" t="str">
        <f t="shared" si="132"/>
        <v>May</v>
      </c>
      <c r="C3953" s="74">
        <v>39595</v>
      </c>
      <c r="D3953" s="47">
        <v>19.610001</v>
      </c>
      <c r="E3953" s="47">
        <v>20.49</v>
      </c>
      <c r="F3953" s="47">
        <v>19.530000999999999</v>
      </c>
      <c r="G3953" s="47">
        <v>19.899999999999999</v>
      </c>
      <c r="H3953" s="73">
        <v>17.262636000000001</v>
      </c>
      <c r="I3953" s="73">
        <v>5743400</v>
      </c>
    </row>
    <row r="3954" spans="1:9" x14ac:dyDescent="0.3">
      <c r="A3954" s="72" t="str">
        <f t="shared" si="131"/>
        <v>2008</v>
      </c>
      <c r="B3954" s="72" t="str">
        <f t="shared" si="132"/>
        <v>May</v>
      </c>
      <c r="C3954" s="74">
        <v>39596</v>
      </c>
      <c r="D3954" s="47">
        <v>20.010000000000002</v>
      </c>
      <c r="E3954" s="47">
        <v>20.48</v>
      </c>
      <c r="F3954" s="47">
        <v>19.91</v>
      </c>
      <c r="G3954" s="47">
        <v>20.260000000000002</v>
      </c>
      <c r="H3954" s="73">
        <v>17.574923999999999</v>
      </c>
      <c r="I3954" s="73">
        <v>2046700</v>
      </c>
    </row>
    <row r="3955" spans="1:9" x14ac:dyDescent="0.3">
      <c r="A3955" s="72" t="str">
        <f t="shared" si="131"/>
        <v>2008</v>
      </c>
      <c r="B3955" s="72" t="str">
        <f t="shared" si="132"/>
        <v>May</v>
      </c>
      <c r="C3955" s="74">
        <v>39597</v>
      </c>
      <c r="D3955" s="47">
        <v>20.299999</v>
      </c>
      <c r="E3955" s="47">
        <v>20.379999000000002</v>
      </c>
      <c r="F3955" s="47">
        <v>19.850000000000001</v>
      </c>
      <c r="G3955" s="47">
        <v>20.100000000000001</v>
      </c>
      <c r="H3955" s="73">
        <v>17.436129000000001</v>
      </c>
      <c r="I3955" s="73">
        <v>1539600</v>
      </c>
    </row>
    <row r="3956" spans="1:9" x14ac:dyDescent="0.3">
      <c r="A3956" s="72" t="str">
        <f t="shared" si="131"/>
        <v>2008</v>
      </c>
      <c r="B3956" s="72" t="str">
        <f t="shared" si="132"/>
        <v>May</v>
      </c>
      <c r="C3956" s="74">
        <v>39598</v>
      </c>
      <c r="D3956" s="47">
        <v>20.170000000000002</v>
      </c>
      <c r="E3956" s="47">
        <v>20.170000000000002</v>
      </c>
      <c r="F3956" s="47">
        <v>19.790001</v>
      </c>
      <c r="G3956" s="47">
        <v>20.030000999999999</v>
      </c>
      <c r="H3956" s="73">
        <v>17.375408</v>
      </c>
      <c r="I3956" s="73">
        <v>803000</v>
      </c>
    </row>
    <row r="3957" spans="1:9" x14ac:dyDescent="0.3">
      <c r="A3957" s="72" t="str">
        <f t="shared" si="131"/>
        <v>2008</v>
      </c>
      <c r="B3957" s="72" t="str">
        <f t="shared" si="132"/>
        <v>Jun</v>
      </c>
      <c r="C3957" s="74">
        <v>39601</v>
      </c>
      <c r="D3957" s="47">
        <v>19.940000999999999</v>
      </c>
      <c r="E3957" s="47">
        <v>20.040001</v>
      </c>
      <c r="F3957" s="47">
        <v>19.350000000000001</v>
      </c>
      <c r="G3957" s="47">
        <v>19.5</v>
      </c>
      <c r="H3957" s="73">
        <v>16.915652999999999</v>
      </c>
      <c r="I3957" s="73">
        <v>1232500</v>
      </c>
    </row>
    <row r="3958" spans="1:9" x14ac:dyDescent="0.3">
      <c r="A3958" s="72" t="str">
        <f t="shared" si="131"/>
        <v>2008</v>
      </c>
      <c r="B3958" s="72" t="str">
        <f t="shared" si="132"/>
        <v>Jun</v>
      </c>
      <c r="C3958" s="74">
        <v>39602</v>
      </c>
      <c r="D3958" s="47">
        <v>19.48</v>
      </c>
      <c r="E3958" s="47">
        <v>19.530000999999999</v>
      </c>
      <c r="F3958" s="47">
        <v>18.82</v>
      </c>
      <c r="G3958" s="47">
        <v>19</v>
      </c>
      <c r="H3958" s="73">
        <v>16.481911</v>
      </c>
      <c r="I3958" s="73">
        <v>2035400</v>
      </c>
    </row>
    <row r="3959" spans="1:9" x14ac:dyDescent="0.3">
      <c r="A3959" s="72" t="str">
        <f t="shared" si="131"/>
        <v>2008</v>
      </c>
      <c r="B3959" s="72" t="str">
        <f t="shared" si="132"/>
        <v>Jun</v>
      </c>
      <c r="C3959" s="74">
        <v>39603</v>
      </c>
      <c r="D3959" s="47">
        <v>19.010000000000002</v>
      </c>
      <c r="E3959" s="47">
        <v>19.309999000000001</v>
      </c>
      <c r="F3959" s="47">
        <v>18.75</v>
      </c>
      <c r="G3959" s="47">
        <v>18.870000999999998</v>
      </c>
      <c r="H3959" s="73">
        <v>16.369143000000001</v>
      </c>
      <c r="I3959" s="73">
        <v>2200300</v>
      </c>
    </row>
    <row r="3960" spans="1:9" x14ac:dyDescent="0.3">
      <c r="A3960" s="72" t="str">
        <f t="shared" si="131"/>
        <v>2008</v>
      </c>
      <c r="B3960" s="72" t="str">
        <f t="shared" si="132"/>
        <v>Jun</v>
      </c>
      <c r="C3960" s="74">
        <v>39604</v>
      </c>
      <c r="D3960" s="47">
        <v>18.799999</v>
      </c>
      <c r="E3960" s="47">
        <v>19.239999999999998</v>
      </c>
      <c r="F3960" s="47">
        <v>18.399999999999999</v>
      </c>
      <c r="G3960" s="47">
        <v>18.52</v>
      </c>
      <c r="H3960" s="73">
        <v>16.065529000000002</v>
      </c>
      <c r="I3960" s="73">
        <v>2727800</v>
      </c>
    </row>
    <row r="3961" spans="1:9" x14ac:dyDescent="0.3">
      <c r="A3961" s="72" t="str">
        <f t="shared" si="131"/>
        <v>2008</v>
      </c>
      <c r="B3961" s="72" t="str">
        <f t="shared" si="132"/>
        <v>Jun</v>
      </c>
      <c r="C3961" s="74">
        <v>39605</v>
      </c>
      <c r="D3961" s="47">
        <v>18.450001</v>
      </c>
      <c r="E3961" s="47">
        <v>18.450001</v>
      </c>
      <c r="F3961" s="47">
        <v>17.920000000000002</v>
      </c>
      <c r="G3961" s="47">
        <v>17.98</v>
      </c>
      <c r="H3961" s="73">
        <v>15.597094</v>
      </c>
      <c r="I3961" s="73">
        <v>2429600</v>
      </c>
    </row>
    <row r="3962" spans="1:9" x14ac:dyDescent="0.3">
      <c r="A3962" s="72" t="str">
        <f t="shared" si="131"/>
        <v>2008</v>
      </c>
      <c r="B3962" s="72" t="str">
        <f t="shared" si="132"/>
        <v>Jun</v>
      </c>
      <c r="C3962" s="74">
        <v>39608</v>
      </c>
      <c r="D3962" s="47">
        <v>18.07</v>
      </c>
      <c r="E3962" s="47">
        <v>18.32</v>
      </c>
      <c r="F3962" s="47">
        <v>17.690000999999999</v>
      </c>
      <c r="G3962" s="47">
        <v>18.149999999999999</v>
      </c>
      <c r="H3962" s="73">
        <v>15.744565</v>
      </c>
      <c r="I3962" s="73">
        <v>2192200</v>
      </c>
    </row>
    <row r="3963" spans="1:9" x14ac:dyDescent="0.3">
      <c r="A3963" s="72" t="str">
        <f t="shared" si="131"/>
        <v>2008</v>
      </c>
      <c r="B3963" s="72" t="str">
        <f t="shared" si="132"/>
        <v>Jun</v>
      </c>
      <c r="C3963" s="74">
        <v>39609</v>
      </c>
      <c r="D3963" s="47">
        <v>17.98</v>
      </c>
      <c r="E3963" s="47">
        <v>18.450001</v>
      </c>
      <c r="F3963" s="47">
        <v>17.77</v>
      </c>
      <c r="G3963" s="47">
        <v>18.200001</v>
      </c>
      <c r="H3963" s="73">
        <v>15.787936999999999</v>
      </c>
      <c r="I3963" s="73">
        <v>1717200</v>
      </c>
    </row>
    <row r="3964" spans="1:9" x14ac:dyDescent="0.3">
      <c r="A3964" s="72" t="str">
        <f t="shared" si="131"/>
        <v>2008</v>
      </c>
      <c r="B3964" s="72" t="str">
        <f t="shared" si="132"/>
        <v>Jun</v>
      </c>
      <c r="C3964" s="74">
        <v>39610</v>
      </c>
      <c r="D3964" s="47">
        <v>18.209999</v>
      </c>
      <c r="E3964" s="47">
        <v>18.280000999999999</v>
      </c>
      <c r="F3964" s="47">
        <v>17.709999</v>
      </c>
      <c r="G3964" s="47">
        <v>17.760000000000002</v>
      </c>
      <c r="H3964" s="73">
        <v>15.406248</v>
      </c>
      <c r="I3964" s="73">
        <v>1105800</v>
      </c>
    </row>
    <row r="3965" spans="1:9" x14ac:dyDescent="0.3">
      <c r="A3965" s="72" t="str">
        <f t="shared" si="131"/>
        <v>2008</v>
      </c>
      <c r="B3965" s="72" t="str">
        <f t="shared" si="132"/>
        <v>Jun</v>
      </c>
      <c r="C3965" s="74">
        <v>39611</v>
      </c>
      <c r="D3965" s="47">
        <v>17.77</v>
      </c>
      <c r="E3965" s="47">
        <v>17.77</v>
      </c>
      <c r="F3965" s="47">
        <v>17.27</v>
      </c>
      <c r="G3965" s="47">
        <v>17.360001</v>
      </c>
      <c r="H3965" s="73">
        <v>15.059267</v>
      </c>
      <c r="I3965" s="73">
        <v>1798300</v>
      </c>
    </row>
    <row r="3966" spans="1:9" x14ac:dyDescent="0.3">
      <c r="A3966" s="72" t="str">
        <f t="shared" si="131"/>
        <v>2008</v>
      </c>
      <c r="B3966" s="72" t="str">
        <f t="shared" si="132"/>
        <v>Jun</v>
      </c>
      <c r="C3966" s="74">
        <v>39612</v>
      </c>
      <c r="D3966" s="47">
        <v>17.5</v>
      </c>
      <c r="E3966" s="47">
        <v>17.860001</v>
      </c>
      <c r="F3966" s="47">
        <v>17.379999000000002</v>
      </c>
      <c r="G3966" s="47">
        <v>17.5</v>
      </c>
      <c r="H3966" s="73">
        <v>15.180707</v>
      </c>
      <c r="I3966" s="73">
        <v>1840400</v>
      </c>
    </row>
    <row r="3967" spans="1:9" x14ac:dyDescent="0.3">
      <c r="A3967" s="72" t="str">
        <f t="shared" si="131"/>
        <v>2008</v>
      </c>
      <c r="B3967" s="72" t="str">
        <f t="shared" si="132"/>
        <v>Jun</v>
      </c>
      <c r="C3967" s="74">
        <v>39615</v>
      </c>
      <c r="D3967" s="47">
        <v>17.43</v>
      </c>
      <c r="E3967" s="47">
        <v>17.709999</v>
      </c>
      <c r="F3967" s="47">
        <v>17.329999999999998</v>
      </c>
      <c r="G3967" s="47">
        <v>17.379999000000002</v>
      </c>
      <c r="H3967" s="73">
        <v>15.076613999999999</v>
      </c>
      <c r="I3967" s="73">
        <v>1894100</v>
      </c>
    </row>
    <row r="3968" spans="1:9" x14ac:dyDescent="0.3">
      <c r="A3968" s="72" t="str">
        <f t="shared" si="131"/>
        <v>2008</v>
      </c>
      <c r="B3968" s="72" t="str">
        <f t="shared" si="132"/>
        <v>Jun</v>
      </c>
      <c r="C3968" s="74">
        <v>39616</v>
      </c>
      <c r="D3968" s="47">
        <v>17.469999000000001</v>
      </c>
      <c r="E3968" s="47">
        <v>17.629999000000002</v>
      </c>
      <c r="F3968" s="47">
        <v>17.350000000000001</v>
      </c>
      <c r="G3968" s="47">
        <v>17.48</v>
      </c>
      <c r="H3968" s="73">
        <v>15.163356</v>
      </c>
      <c r="I3968" s="73">
        <v>1747300</v>
      </c>
    </row>
    <row r="3969" spans="1:9" x14ac:dyDescent="0.3">
      <c r="A3969" s="72" t="str">
        <f t="shared" si="131"/>
        <v>2008</v>
      </c>
      <c r="B3969" s="72" t="str">
        <f t="shared" si="132"/>
        <v>Jun</v>
      </c>
      <c r="C3969" s="74">
        <v>39617</v>
      </c>
      <c r="D3969" s="47">
        <v>17.41</v>
      </c>
      <c r="E3969" s="47">
        <v>17.600000000000001</v>
      </c>
      <c r="F3969" s="47">
        <v>17.110001</v>
      </c>
      <c r="G3969" s="47">
        <v>17.27</v>
      </c>
      <c r="H3969" s="73">
        <v>14.981189000000001</v>
      </c>
      <c r="I3969" s="73">
        <v>1080700</v>
      </c>
    </row>
    <row r="3970" spans="1:9" x14ac:dyDescent="0.3">
      <c r="A3970" s="72" t="str">
        <f t="shared" si="131"/>
        <v>2008</v>
      </c>
      <c r="B3970" s="72" t="str">
        <f t="shared" si="132"/>
        <v>Jun</v>
      </c>
      <c r="C3970" s="74">
        <v>39618</v>
      </c>
      <c r="D3970" s="47">
        <v>16.760000000000002</v>
      </c>
      <c r="E3970" s="47">
        <v>17.149999999999999</v>
      </c>
      <c r="F3970" s="47">
        <v>16.59</v>
      </c>
      <c r="G3970" s="47">
        <v>17.079999999999998</v>
      </c>
      <c r="H3970" s="73">
        <v>14.816371999999999</v>
      </c>
      <c r="I3970" s="73">
        <v>2617400</v>
      </c>
    </row>
    <row r="3971" spans="1:9" x14ac:dyDescent="0.3">
      <c r="A3971" s="72" t="str">
        <f t="shared" ref="A3971:A4034" si="133">TEXT(C3971,"YYYY")</f>
        <v>2008</v>
      </c>
      <c r="B3971" s="72" t="str">
        <f t="shared" ref="B3971:B4034" si="134">TEXT(C3971,"MMM")</f>
        <v>Jun</v>
      </c>
      <c r="C3971" s="74">
        <v>39619</v>
      </c>
      <c r="D3971" s="47">
        <v>17</v>
      </c>
      <c r="E3971" s="47">
        <v>17.040001</v>
      </c>
      <c r="F3971" s="47">
        <v>16.620000999999998</v>
      </c>
      <c r="G3971" s="47">
        <v>16.98</v>
      </c>
      <c r="H3971" s="73">
        <v>14.729625</v>
      </c>
      <c r="I3971" s="73">
        <v>2281100</v>
      </c>
    </row>
    <row r="3972" spans="1:9" x14ac:dyDescent="0.3">
      <c r="A3972" s="72" t="str">
        <f t="shared" si="133"/>
        <v>2008</v>
      </c>
      <c r="B3972" s="72" t="str">
        <f t="shared" si="134"/>
        <v>Jun</v>
      </c>
      <c r="C3972" s="74">
        <v>39622</v>
      </c>
      <c r="D3972" s="47">
        <v>16.98</v>
      </c>
      <c r="E3972" s="47">
        <v>17.139999</v>
      </c>
      <c r="F3972" s="47">
        <v>16.219999000000001</v>
      </c>
      <c r="G3972" s="47">
        <v>16.41</v>
      </c>
      <c r="H3972" s="73">
        <v>14.235168</v>
      </c>
      <c r="I3972" s="73">
        <v>2459600</v>
      </c>
    </row>
    <row r="3973" spans="1:9" x14ac:dyDescent="0.3">
      <c r="A3973" s="72" t="str">
        <f t="shared" si="133"/>
        <v>2008</v>
      </c>
      <c r="B3973" s="72" t="str">
        <f t="shared" si="134"/>
        <v>Jun</v>
      </c>
      <c r="C3973" s="74">
        <v>39623</v>
      </c>
      <c r="D3973" s="47">
        <v>17.239999999999998</v>
      </c>
      <c r="E3973" s="47">
        <v>17.950001</v>
      </c>
      <c r="F3973" s="47">
        <v>17.049999</v>
      </c>
      <c r="G3973" s="47">
        <v>17.450001</v>
      </c>
      <c r="H3973" s="73">
        <v>15.137335999999999</v>
      </c>
      <c r="I3973" s="73">
        <v>3465800</v>
      </c>
    </row>
    <row r="3974" spans="1:9" x14ac:dyDescent="0.3">
      <c r="A3974" s="72" t="str">
        <f t="shared" si="133"/>
        <v>2008</v>
      </c>
      <c r="B3974" s="72" t="str">
        <f t="shared" si="134"/>
        <v>Jun</v>
      </c>
      <c r="C3974" s="74">
        <v>39624</v>
      </c>
      <c r="D3974" s="47">
        <v>17.629999000000002</v>
      </c>
      <c r="E3974" s="47">
        <v>18.16</v>
      </c>
      <c r="F3974" s="47">
        <v>17.5</v>
      </c>
      <c r="G3974" s="47">
        <v>17.629999000000002</v>
      </c>
      <c r="H3974" s="73">
        <v>15.293479</v>
      </c>
      <c r="I3974" s="73">
        <v>2222400</v>
      </c>
    </row>
    <row r="3975" spans="1:9" x14ac:dyDescent="0.3">
      <c r="A3975" s="72" t="str">
        <f t="shared" si="133"/>
        <v>2008</v>
      </c>
      <c r="B3975" s="72" t="str">
        <f t="shared" si="134"/>
        <v>Jun</v>
      </c>
      <c r="C3975" s="74">
        <v>39625</v>
      </c>
      <c r="D3975" s="47">
        <v>17.5</v>
      </c>
      <c r="E3975" s="47">
        <v>17.5</v>
      </c>
      <c r="F3975" s="47">
        <v>16.620000999999998</v>
      </c>
      <c r="G3975" s="47">
        <v>16.829999999999998</v>
      </c>
      <c r="H3975" s="73">
        <v>14.599504</v>
      </c>
      <c r="I3975" s="73">
        <v>3188200</v>
      </c>
    </row>
    <row r="3976" spans="1:9" x14ac:dyDescent="0.3">
      <c r="A3976" s="72" t="str">
        <f t="shared" si="133"/>
        <v>2008</v>
      </c>
      <c r="B3976" s="72" t="str">
        <f t="shared" si="134"/>
        <v>Jun</v>
      </c>
      <c r="C3976" s="74">
        <v>39626</v>
      </c>
      <c r="D3976" s="47">
        <v>16.799999</v>
      </c>
      <c r="E3976" s="47">
        <v>16.850000000000001</v>
      </c>
      <c r="F3976" s="47">
        <v>16</v>
      </c>
      <c r="G3976" s="47">
        <v>16.110001</v>
      </c>
      <c r="H3976" s="73">
        <v>13.974928999999999</v>
      </c>
      <c r="I3976" s="73">
        <v>9109700</v>
      </c>
    </row>
    <row r="3977" spans="1:9" x14ac:dyDescent="0.3">
      <c r="A3977" s="72" t="str">
        <f t="shared" si="133"/>
        <v>2008</v>
      </c>
      <c r="B3977" s="72" t="str">
        <f t="shared" si="134"/>
        <v>Jun</v>
      </c>
      <c r="C3977" s="74">
        <v>39629</v>
      </c>
      <c r="D3977" s="47">
        <v>16.040001</v>
      </c>
      <c r="E3977" s="47">
        <v>16.329999999999998</v>
      </c>
      <c r="F3977" s="47">
        <v>15.78</v>
      </c>
      <c r="G3977" s="47">
        <v>15.91</v>
      </c>
      <c r="H3977" s="73">
        <v>13.801432999999999</v>
      </c>
      <c r="I3977" s="73">
        <v>2204900</v>
      </c>
    </row>
    <row r="3978" spans="1:9" x14ac:dyDescent="0.3">
      <c r="A3978" s="72" t="str">
        <f t="shared" si="133"/>
        <v>2008</v>
      </c>
      <c r="B3978" s="72" t="str">
        <f t="shared" si="134"/>
        <v>Jul</v>
      </c>
      <c r="C3978" s="74">
        <v>39630</v>
      </c>
      <c r="D3978" s="47">
        <v>15.72</v>
      </c>
      <c r="E3978" s="47">
        <v>16.02</v>
      </c>
      <c r="F3978" s="47">
        <v>15.43</v>
      </c>
      <c r="G3978" s="47">
        <v>15.88</v>
      </c>
      <c r="H3978" s="73">
        <v>13.775411</v>
      </c>
      <c r="I3978" s="73">
        <v>2375100</v>
      </c>
    </row>
    <row r="3979" spans="1:9" x14ac:dyDescent="0.3">
      <c r="A3979" s="72" t="str">
        <f t="shared" si="133"/>
        <v>2008</v>
      </c>
      <c r="B3979" s="72" t="str">
        <f t="shared" si="134"/>
        <v>Jul</v>
      </c>
      <c r="C3979" s="74">
        <v>39631</v>
      </c>
      <c r="D3979" s="47">
        <v>15.88</v>
      </c>
      <c r="E3979" s="47">
        <v>16.18</v>
      </c>
      <c r="F3979" s="47">
        <v>15.31</v>
      </c>
      <c r="G3979" s="47">
        <v>15.31</v>
      </c>
      <c r="H3979" s="73">
        <v>13.280951</v>
      </c>
      <c r="I3979" s="73">
        <v>2056900</v>
      </c>
    </row>
    <row r="3980" spans="1:9" x14ac:dyDescent="0.3">
      <c r="A3980" s="72" t="str">
        <f t="shared" si="133"/>
        <v>2008</v>
      </c>
      <c r="B3980" s="72" t="str">
        <f t="shared" si="134"/>
        <v>Jul</v>
      </c>
      <c r="C3980" s="74">
        <v>39632</v>
      </c>
      <c r="D3980" s="47">
        <v>15.38</v>
      </c>
      <c r="E3980" s="47">
        <v>15.74</v>
      </c>
      <c r="F3980" s="47">
        <v>15.2</v>
      </c>
      <c r="G3980" s="47">
        <v>15.33</v>
      </c>
      <c r="H3980" s="73">
        <v>13.298301</v>
      </c>
      <c r="I3980" s="73">
        <v>816300</v>
      </c>
    </row>
    <row r="3981" spans="1:9" x14ac:dyDescent="0.3">
      <c r="A3981" s="72" t="str">
        <f t="shared" si="133"/>
        <v>2008</v>
      </c>
      <c r="B3981" s="72" t="str">
        <f t="shared" si="134"/>
        <v>Jul</v>
      </c>
      <c r="C3981" s="74">
        <v>39636</v>
      </c>
      <c r="D3981" s="47">
        <v>15.45</v>
      </c>
      <c r="E3981" s="47">
        <v>15.82</v>
      </c>
      <c r="F3981" s="47">
        <v>15.24</v>
      </c>
      <c r="G3981" s="47">
        <v>15.56</v>
      </c>
      <c r="H3981" s="73">
        <v>13.497819</v>
      </c>
      <c r="I3981" s="73">
        <v>1478100</v>
      </c>
    </row>
    <row r="3982" spans="1:9" x14ac:dyDescent="0.3">
      <c r="A3982" s="72" t="str">
        <f t="shared" si="133"/>
        <v>2008</v>
      </c>
      <c r="B3982" s="72" t="str">
        <f t="shared" si="134"/>
        <v>Jul</v>
      </c>
      <c r="C3982" s="74">
        <v>39637</v>
      </c>
      <c r="D3982" s="47">
        <v>15.74</v>
      </c>
      <c r="E3982" s="47">
        <v>16.239999999999998</v>
      </c>
      <c r="F3982" s="47">
        <v>15.58</v>
      </c>
      <c r="G3982" s="47">
        <v>16.09</v>
      </c>
      <c r="H3982" s="73">
        <v>13.957577000000001</v>
      </c>
      <c r="I3982" s="73">
        <v>2399200</v>
      </c>
    </row>
    <row r="3983" spans="1:9" x14ac:dyDescent="0.3">
      <c r="A3983" s="72" t="str">
        <f t="shared" si="133"/>
        <v>2008</v>
      </c>
      <c r="B3983" s="72" t="str">
        <f t="shared" si="134"/>
        <v>Jul</v>
      </c>
      <c r="C3983" s="74">
        <v>39638</v>
      </c>
      <c r="D3983" s="47">
        <v>15.97</v>
      </c>
      <c r="E3983" s="47">
        <v>16.200001</v>
      </c>
      <c r="F3983" s="47">
        <v>15.38</v>
      </c>
      <c r="G3983" s="47">
        <v>15.46</v>
      </c>
      <c r="H3983" s="73">
        <v>13.411073999999999</v>
      </c>
      <c r="I3983" s="73">
        <v>1726500</v>
      </c>
    </row>
    <row r="3984" spans="1:9" x14ac:dyDescent="0.3">
      <c r="A3984" s="72" t="str">
        <f t="shared" si="133"/>
        <v>2008</v>
      </c>
      <c r="B3984" s="72" t="str">
        <f t="shared" si="134"/>
        <v>Jul</v>
      </c>
      <c r="C3984" s="74">
        <v>39639</v>
      </c>
      <c r="D3984" s="47">
        <v>15.49</v>
      </c>
      <c r="E3984" s="47">
        <v>15.61</v>
      </c>
      <c r="F3984" s="47">
        <v>14.83</v>
      </c>
      <c r="G3984" s="47">
        <v>15.1</v>
      </c>
      <c r="H3984" s="73">
        <v>13.098782999999999</v>
      </c>
      <c r="I3984" s="73">
        <v>2954000</v>
      </c>
    </row>
    <row r="3985" spans="1:9" x14ac:dyDescent="0.3">
      <c r="A3985" s="72" t="str">
        <f t="shared" si="133"/>
        <v>2008</v>
      </c>
      <c r="B3985" s="72" t="str">
        <f t="shared" si="134"/>
        <v>Jul</v>
      </c>
      <c r="C3985" s="74">
        <v>39640</v>
      </c>
      <c r="D3985" s="47">
        <v>14.91</v>
      </c>
      <c r="E3985" s="47">
        <v>14.99</v>
      </c>
      <c r="F3985" s="47">
        <v>14.41</v>
      </c>
      <c r="G3985" s="47">
        <v>14.87</v>
      </c>
      <c r="H3985" s="73">
        <v>12.899264000000001</v>
      </c>
      <c r="I3985" s="73">
        <v>2794500</v>
      </c>
    </row>
    <row r="3986" spans="1:9" x14ac:dyDescent="0.3">
      <c r="A3986" s="72" t="str">
        <f t="shared" si="133"/>
        <v>2008</v>
      </c>
      <c r="B3986" s="72" t="str">
        <f t="shared" si="134"/>
        <v>Jul</v>
      </c>
      <c r="C3986" s="74">
        <v>39643</v>
      </c>
      <c r="D3986" s="47">
        <v>15.08</v>
      </c>
      <c r="E3986" s="47">
        <v>15.3</v>
      </c>
      <c r="F3986" s="47">
        <v>14.62</v>
      </c>
      <c r="G3986" s="47">
        <v>14.9</v>
      </c>
      <c r="H3986" s="73">
        <v>12.925288</v>
      </c>
      <c r="I3986" s="73">
        <v>1887600</v>
      </c>
    </row>
    <row r="3987" spans="1:9" x14ac:dyDescent="0.3">
      <c r="A3987" s="72" t="str">
        <f t="shared" si="133"/>
        <v>2008</v>
      </c>
      <c r="B3987" s="72" t="str">
        <f t="shared" si="134"/>
        <v>Jul</v>
      </c>
      <c r="C3987" s="74">
        <v>39644</v>
      </c>
      <c r="D3987" s="47">
        <v>14.78</v>
      </c>
      <c r="E3987" s="47">
        <v>15.26</v>
      </c>
      <c r="F3987" s="47">
        <v>14.46</v>
      </c>
      <c r="G3987" s="47">
        <v>14.93</v>
      </c>
      <c r="H3987" s="73">
        <v>12.951316</v>
      </c>
      <c r="I3987" s="73">
        <v>2135200</v>
      </c>
    </row>
    <row r="3988" spans="1:9" x14ac:dyDescent="0.3">
      <c r="A3988" s="72" t="str">
        <f t="shared" si="133"/>
        <v>2008</v>
      </c>
      <c r="B3988" s="72" t="str">
        <f t="shared" si="134"/>
        <v>Jul</v>
      </c>
      <c r="C3988" s="74">
        <v>39645</v>
      </c>
      <c r="D3988" s="47">
        <v>15.05</v>
      </c>
      <c r="E3988" s="47">
        <v>15.87</v>
      </c>
      <c r="F3988" s="47">
        <v>14.41</v>
      </c>
      <c r="G3988" s="47">
        <v>15.65</v>
      </c>
      <c r="H3988" s="73">
        <v>13.575891</v>
      </c>
      <c r="I3988" s="73">
        <v>1672700</v>
      </c>
    </row>
    <row r="3989" spans="1:9" x14ac:dyDescent="0.3">
      <c r="A3989" s="72" t="str">
        <f t="shared" si="133"/>
        <v>2008</v>
      </c>
      <c r="B3989" s="72" t="str">
        <f t="shared" si="134"/>
        <v>Jul</v>
      </c>
      <c r="C3989" s="74">
        <v>39646</v>
      </c>
      <c r="D3989" s="47">
        <v>15.77</v>
      </c>
      <c r="E3989" s="47">
        <v>16.399999999999999</v>
      </c>
      <c r="F3989" s="47">
        <v>15.34</v>
      </c>
      <c r="G3989" s="47">
        <v>16.27</v>
      </c>
      <c r="H3989" s="73">
        <v>14.113721</v>
      </c>
      <c r="I3989" s="73">
        <v>3485700</v>
      </c>
    </row>
    <row r="3990" spans="1:9" x14ac:dyDescent="0.3">
      <c r="A3990" s="72" t="str">
        <f t="shared" si="133"/>
        <v>2008</v>
      </c>
      <c r="B3990" s="72" t="str">
        <f t="shared" si="134"/>
        <v>Jul</v>
      </c>
      <c r="C3990" s="74">
        <v>39647</v>
      </c>
      <c r="D3990" s="47">
        <v>16.32</v>
      </c>
      <c r="E3990" s="47">
        <v>16.940000999999999</v>
      </c>
      <c r="F3990" s="47">
        <v>16.309999000000001</v>
      </c>
      <c r="G3990" s="47">
        <v>16.649999999999999</v>
      </c>
      <c r="H3990" s="73">
        <v>14.443357000000001</v>
      </c>
      <c r="I3990" s="73">
        <v>2698800</v>
      </c>
    </row>
    <row r="3991" spans="1:9" x14ac:dyDescent="0.3">
      <c r="A3991" s="72" t="str">
        <f t="shared" si="133"/>
        <v>2008</v>
      </c>
      <c r="B3991" s="72" t="str">
        <f t="shared" si="134"/>
        <v>Jul</v>
      </c>
      <c r="C3991" s="74">
        <v>39650</v>
      </c>
      <c r="D3991" s="47">
        <v>16.790001</v>
      </c>
      <c r="E3991" s="47">
        <v>16.84</v>
      </c>
      <c r="F3991" s="47">
        <v>15.74</v>
      </c>
      <c r="G3991" s="47">
        <v>15.74</v>
      </c>
      <c r="H3991" s="73">
        <v>13.653962999999999</v>
      </c>
      <c r="I3991" s="73">
        <v>2732400</v>
      </c>
    </row>
    <row r="3992" spans="1:9" x14ac:dyDescent="0.3">
      <c r="A3992" s="72" t="str">
        <f t="shared" si="133"/>
        <v>2008</v>
      </c>
      <c r="B3992" s="72" t="str">
        <f t="shared" si="134"/>
        <v>Jul</v>
      </c>
      <c r="C3992" s="74">
        <v>39651</v>
      </c>
      <c r="D3992" s="47">
        <v>15.62</v>
      </c>
      <c r="E3992" s="47">
        <v>16.059999000000001</v>
      </c>
      <c r="F3992" s="47">
        <v>15.43</v>
      </c>
      <c r="G3992" s="47">
        <v>16.049999</v>
      </c>
      <c r="H3992" s="73">
        <v>13.922879</v>
      </c>
      <c r="I3992" s="73">
        <v>3447900</v>
      </c>
    </row>
    <row r="3993" spans="1:9" x14ac:dyDescent="0.3">
      <c r="A3993" s="72" t="str">
        <f t="shared" si="133"/>
        <v>2008</v>
      </c>
      <c r="B3993" s="72" t="str">
        <f t="shared" si="134"/>
        <v>Jul</v>
      </c>
      <c r="C3993" s="74">
        <v>39652</v>
      </c>
      <c r="D3993" s="47">
        <v>16.059999000000001</v>
      </c>
      <c r="E3993" s="47">
        <v>17.02</v>
      </c>
      <c r="F3993" s="47">
        <v>15.68</v>
      </c>
      <c r="G3993" s="47">
        <v>16.190000999999999</v>
      </c>
      <c r="H3993" s="73">
        <v>14.044326</v>
      </c>
      <c r="I3993" s="73">
        <v>3329800</v>
      </c>
    </row>
    <row r="3994" spans="1:9" x14ac:dyDescent="0.3">
      <c r="A3994" s="72" t="str">
        <f t="shared" si="133"/>
        <v>2008</v>
      </c>
      <c r="B3994" s="72" t="str">
        <f t="shared" si="134"/>
        <v>Jul</v>
      </c>
      <c r="C3994" s="74">
        <v>39653</v>
      </c>
      <c r="D3994" s="47">
        <v>15.75</v>
      </c>
      <c r="E3994" s="47">
        <v>15.75</v>
      </c>
      <c r="F3994" s="47">
        <v>14.51</v>
      </c>
      <c r="G3994" s="47">
        <v>15.08</v>
      </c>
      <c r="H3994" s="73">
        <v>13.081433000000001</v>
      </c>
      <c r="I3994" s="73">
        <v>4837600</v>
      </c>
    </row>
    <row r="3995" spans="1:9" x14ac:dyDescent="0.3">
      <c r="A3995" s="72" t="str">
        <f t="shared" si="133"/>
        <v>2008</v>
      </c>
      <c r="B3995" s="72" t="str">
        <f t="shared" si="134"/>
        <v>Jul</v>
      </c>
      <c r="C3995" s="74">
        <v>39654</v>
      </c>
      <c r="D3995" s="47">
        <v>14.5</v>
      </c>
      <c r="E3995" s="47">
        <v>14.94</v>
      </c>
      <c r="F3995" s="47">
        <v>13.84</v>
      </c>
      <c r="G3995" s="47">
        <v>14.01</v>
      </c>
      <c r="H3995" s="73">
        <v>12.153245</v>
      </c>
      <c r="I3995" s="73">
        <v>5167000</v>
      </c>
    </row>
    <row r="3996" spans="1:9" x14ac:dyDescent="0.3">
      <c r="A3996" s="72" t="str">
        <f t="shared" si="133"/>
        <v>2008</v>
      </c>
      <c r="B3996" s="72" t="str">
        <f t="shared" si="134"/>
        <v>Jul</v>
      </c>
      <c r="C3996" s="74">
        <v>39657</v>
      </c>
      <c r="D3996" s="47">
        <v>13.92</v>
      </c>
      <c r="E3996" s="47">
        <v>14.37</v>
      </c>
      <c r="F3996" s="47">
        <v>13.69</v>
      </c>
      <c r="G3996" s="47">
        <v>13.9</v>
      </c>
      <c r="H3996" s="73">
        <v>12.05782</v>
      </c>
      <c r="I3996" s="73">
        <v>2469300</v>
      </c>
    </row>
    <row r="3997" spans="1:9" x14ac:dyDescent="0.3">
      <c r="A3997" s="72" t="str">
        <f t="shared" si="133"/>
        <v>2008</v>
      </c>
      <c r="B3997" s="72" t="str">
        <f t="shared" si="134"/>
        <v>Jul</v>
      </c>
      <c r="C3997" s="74">
        <v>39658</v>
      </c>
      <c r="D3997" s="47">
        <v>13.95</v>
      </c>
      <c r="E3997" s="47">
        <v>14.46</v>
      </c>
      <c r="F3997" s="47">
        <v>13.92</v>
      </c>
      <c r="G3997" s="47">
        <v>14.24</v>
      </c>
      <c r="H3997" s="73">
        <v>12.352757</v>
      </c>
      <c r="I3997" s="73">
        <v>2452800</v>
      </c>
    </row>
    <row r="3998" spans="1:9" x14ac:dyDescent="0.3">
      <c r="A3998" s="72" t="str">
        <f t="shared" si="133"/>
        <v>2008</v>
      </c>
      <c r="B3998" s="72" t="str">
        <f t="shared" si="134"/>
        <v>Jul</v>
      </c>
      <c r="C3998" s="74">
        <v>39659</v>
      </c>
      <c r="D3998" s="47">
        <v>14.3</v>
      </c>
      <c r="E3998" s="47">
        <v>14.8</v>
      </c>
      <c r="F3998" s="47">
        <v>14.11</v>
      </c>
      <c r="G3998" s="47">
        <v>14.32</v>
      </c>
      <c r="H3998" s="73">
        <v>12.422155999999999</v>
      </c>
      <c r="I3998" s="73">
        <v>2354600</v>
      </c>
    </row>
    <row r="3999" spans="1:9" x14ac:dyDescent="0.3">
      <c r="A3999" s="72" t="str">
        <f t="shared" si="133"/>
        <v>2008</v>
      </c>
      <c r="B3999" s="72" t="str">
        <f t="shared" si="134"/>
        <v>Jul</v>
      </c>
      <c r="C3999" s="74">
        <v>39660</v>
      </c>
      <c r="D3999" s="47">
        <v>14.19</v>
      </c>
      <c r="E3999" s="47">
        <v>14.49</v>
      </c>
      <c r="F3999" s="47">
        <v>14.06</v>
      </c>
      <c r="G3999" s="47">
        <v>14.08</v>
      </c>
      <c r="H3999" s="73">
        <v>12.213965999999999</v>
      </c>
      <c r="I3999" s="73">
        <v>1916400</v>
      </c>
    </row>
    <row r="4000" spans="1:9" x14ac:dyDescent="0.3">
      <c r="A4000" s="72" t="str">
        <f t="shared" si="133"/>
        <v>2008</v>
      </c>
      <c r="B4000" s="72" t="str">
        <f t="shared" si="134"/>
        <v>Aug</v>
      </c>
      <c r="C4000" s="74">
        <v>39661</v>
      </c>
      <c r="D4000" s="47">
        <v>14.07</v>
      </c>
      <c r="E4000" s="47">
        <v>14.36</v>
      </c>
      <c r="F4000" s="47">
        <v>13.86</v>
      </c>
      <c r="G4000" s="47">
        <v>14.16</v>
      </c>
      <c r="H4000" s="73">
        <v>12.283362</v>
      </c>
      <c r="I4000" s="73">
        <v>1802700</v>
      </c>
    </row>
    <row r="4001" spans="1:9" x14ac:dyDescent="0.3">
      <c r="A4001" s="72" t="str">
        <f t="shared" si="133"/>
        <v>2008</v>
      </c>
      <c r="B4001" s="72" t="str">
        <f t="shared" si="134"/>
        <v>Aug</v>
      </c>
      <c r="C4001" s="74">
        <v>39664</v>
      </c>
      <c r="D4001" s="47">
        <v>14.25</v>
      </c>
      <c r="E4001" s="47">
        <v>14.45</v>
      </c>
      <c r="F4001" s="47">
        <v>13.97</v>
      </c>
      <c r="G4001" s="47">
        <v>14.28</v>
      </c>
      <c r="H4001" s="73">
        <v>12.387461</v>
      </c>
      <c r="I4001" s="73">
        <v>1938200</v>
      </c>
    </row>
    <row r="4002" spans="1:9" x14ac:dyDescent="0.3">
      <c r="A4002" s="72" t="str">
        <f t="shared" si="133"/>
        <v>2008</v>
      </c>
      <c r="B4002" s="72" t="str">
        <f t="shared" si="134"/>
        <v>Aug</v>
      </c>
      <c r="C4002" s="74">
        <v>39665</v>
      </c>
      <c r="D4002" s="47">
        <v>14.56</v>
      </c>
      <c r="E4002" s="47">
        <v>15.39</v>
      </c>
      <c r="F4002" s="47">
        <v>14.5</v>
      </c>
      <c r="G4002" s="47">
        <v>15.29</v>
      </c>
      <c r="H4002" s="73">
        <v>13.263603</v>
      </c>
      <c r="I4002" s="73">
        <v>2584600</v>
      </c>
    </row>
    <row r="4003" spans="1:9" x14ac:dyDescent="0.3">
      <c r="A4003" s="72" t="str">
        <f t="shared" si="133"/>
        <v>2008</v>
      </c>
      <c r="B4003" s="72" t="str">
        <f t="shared" si="134"/>
        <v>Aug</v>
      </c>
      <c r="C4003" s="74">
        <v>39666</v>
      </c>
      <c r="D4003" s="47">
        <v>15.23</v>
      </c>
      <c r="E4003" s="47">
        <v>15.44</v>
      </c>
      <c r="F4003" s="47">
        <v>14.95</v>
      </c>
      <c r="G4003" s="47">
        <v>15.38</v>
      </c>
      <c r="H4003" s="73">
        <v>13.341675</v>
      </c>
      <c r="I4003" s="73">
        <v>1608900</v>
      </c>
    </row>
    <row r="4004" spans="1:9" x14ac:dyDescent="0.3">
      <c r="A4004" s="72" t="str">
        <f t="shared" si="133"/>
        <v>2008</v>
      </c>
      <c r="B4004" s="72" t="str">
        <f t="shared" si="134"/>
        <v>Aug</v>
      </c>
      <c r="C4004" s="74">
        <v>39667</v>
      </c>
      <c r="D4004" s="47">
        <v>15.3</v>
      </c>
      <c r="E4004" s="47">
        <v>15.81</v>
      </c>
      <c r="F4004" s="47">
        <v>15.25</v>
      </c>
      <c r="G4004" s="47">
        <v>15.54</v>
      </c>
      <c r="H4004" s="73">
        <v>13.480468999999999</v>
      </c>
      <c r="I4004" s="73">
        <v>1970300</v>
      </c>
    </row>
    <row r="4005" spans="1:9" x14ac:dyDescent="0.3">
      <c r="A4005" s="72" t="str">
        <f t="shared" si="133"/>
        <v>2008</v>
      </c>
      <c r="B4005" s="72" t="str">
        <f t="shared" si="134"/>
        <v>Aug</v>
      </c>
      <c r="C4005" s="74">
        <v>39668</v>
      </c>
      <c r="D4005" s="47">
        <v>15.58</v>
      </c>
      <c r="E4005" s="47">
        <v>16.639999</v>
      </c>
      <c r="F4005" s="47">
        <v>15.58</v>
      </c>
      <c r="G4005" s="47">
        <v>16.510000000000002</v>
      </c>
      <c r="H4005" s="73">
        <v>14.321918</v>
      </c>
      <c r="I4005" s="73">
        <v>1676400</v>
      </c>
    </row>
    <row r="4006" spans="1:9" x14ac:dyDescent="0.3">
      <c r="A4006" s="72" t="str">
        <f t="shared" si="133"/>
        <v>2008</v>
      </c>
      <c r="B4006" s="72" t="str">
        <f t="shared" si="134"/>
        <v>Aug</v>
      </c>
      <c r="C4006" s="74">
        <v>39671</v>
      </c>
      <c r="D4006" s="47">
        <v>16.329999999999998</v>
      </c>
      <c r="E4006" s="47">
        <v>17.329999999999998</v>
      </c>
      <c r="F4006" s="47">
        <v>16.299999</v>
      </c>
      <c r="G4006" s="47">
        <v>16.670000000000002</v>
      </c>
      <c r="H4006" s="73">
        <v>14.460710000000001</v>
      </c>
      <c r="I4006" s="73">
        <v>2153300</v>
      </c>
    </row>
    <row r="4007" spans="1:9" x14ac:dyDescent="0.3">
      <c r="A4007" s="72" t="str">
        <f t="shared" si="133"/>
        <v>2008</v>
      </c>
      <c r="B4007" s="72" t="str">
        <f t="shared" si="134"/>
        <v>Aug</v>
      </c>
      <c r="C4007" s="74">
        <v>39672</v>
      </c>
      <c r="D4007" s="47">
        <v>16.620000999999998</v>
      </c>
      <c r="E4007" s="47">
        <v>16.969999000000001</v>
      </c>
      <c r="F4007" s="47">
        <v>16.32</v>
      </c>
      <c r="G4007" s="47">
        <v>16.93</v>
      </c>
      <c r="H4007" s="73">
        <v>14.686249999999999</v>
      </c>
      <c r="I4007" s="73">
        <v>1998700</v>
      </c>
    </row>
    <row r="4008" spans="1:9" x14ac:dyDescent="0.3">
      <c r="A4008" s="72" t="str">
        <f t="shared" si="133"/>
        <v>2008</v>
      </c>
      <c r="B4008" s="72" t="str">
        <f t="shared" si="134"/>
        <v>Aug</v>
      </c>
      <c r="C4008" s="74">
        <v>39673</v>
      </c>
      <c r="D4008" s="47">
        <v>16.860001</v>
      </c>
      <c r="E4008" s="47">
        <v>16.860001</v>
      </c>
      <c r="F4008" s="47">
        <v>16.420000000000002</v>
      </c>
      <c r="G4008" s="47">
        <v>16.77</v>
      </c>
      <c r="H4008" s="73">
        <v>14.547459999999999</v>
      </c>
      <c r="I4008" s="73">
        <v>1956700</v>
      </c>
    </row>
    <row r="4009" spans="1:9" x14ac:dyDescent="0.3">
      <c r="A4009" s="72" t="str">
        <f t="shared" si="133"/>
        <v>2008</v>
      </c>
      <c r="B4009" s="72" t="str">
        <f t="shared" si="134"/>
        <v>Aug</v>
      </c>
      <c r="C4009" s="74">
        <v>39674</v>
      </c>
      <c r="D4009" s="47">
        <v>16.52</v>
      </c>
      <c r="E4009" s="47">
        <v>17.32</v>
      </c>
      <c r="F4009" s="47">
        <v>16.52</v>
      </c>
      <c r="G4009" s="47">
        <v>17.09</v>
      </c>
      <c r="H4009" s="73">
        <v>14.825048000000001</v>
      </c>
      <c r="I4009" s="73">
        <v>1163400</v>
      </c>
    </row>
    <row r="4010" spans="1:9" x14ac:dyDescent="0.3">
      <c r="A4010" s="72" t="str">
        <f t="shared" si="133"/>
        <v>2008</v>
      </c>
      <c r="B4010" s="72" t="str">
        <f t="shared" si="134"/>
        <v>Aug</v>
      </c>
      <c r="C4010" s="74">
        <v>39675</v>
      </c>
      <c r="D4010" s="47">
        <v>17.280000999999999</v>
      </c>
      <c r="E4010" s="47">
        <v>17.5</v>
      </c>
      <c r="F4010" s="47">
        <v>16.899999999999999</v>
      </c>
      <c r="G4010" s="47">
        <v>17.049999</v>
      </c>
      <c r="H4010" s="73">
        <v>14.790350999999999</v>
      </c>
      <c r="I4010" s="73">
        <v>1129300</v>
      </c>
    </row>
    <row r="4011" spans="1:9" x14ac:dyDescent="0.3">
      <c r="A4011" s="72" t="str">
        <f t="shared" si="133"/>
        <v>2008</v>
      </c>
      <c r="B4011" s="72" t="str">
        <f t="shared" si="134"/>
        <v>Aug</v>
      </c>
      <c r="C4011" s="74">
        <v>39678</v>
      </c>
      <c r="D4011" s="47">
        <v>17.059999000000001</v>
      </c>
      <c r="E4011" s="47">
        <v>17.139999</v>
      </c>
      <c r="F4011" s="47">
        <v>16.450001</v>
      </c>
      <c r="G4011" s="47">
        <v>16.5</v>
      </c>
      <c r="H4011" s="73">
        <v>14.313238999999999</v>
      </c>
      <c r="I4011" s="73">
        <v>1085700</v>
      </c>
    </row>
    <row r="4012" spans="1:9" x14ac:dyDescent="0.3">
      <c r="A4012" s="72" t="str">
        <f t="shared" si="133"/>
        <v>2008</v>
      </c>
      <c r="B4012" s="72" t="str">
        <f t="shared" si="134"/>
        <v>Aug</v>
      </c>
      <c r="C4012" s="74">
        <v>39679</v>
      </c>
      <c r="D4012" s="47">
        <v>16.260000000000002</v>
      </c>
      <c r="E4012" s="47">
        <v>16.299999</v>
      </c>
      <c r="F4012" s="47">
        <v>15.78</v>
      </c>
      <c r="G4012" s="47">
        <v>15.91</v>
      </c>
      <c r="H4012" s="73">
        <v>13.801432999999999</v>
      </c>
      <c r="I4012" s="73">
        <v>1301600</v>
      </c>
    </row>
    <row r="4013" spans="1:9" x14ac:dyDescent="0.3">
      <c r="A4013" s="72" t="str">
        <f t="shared" si="133"/>
        <v>2008</v>
      </c>
      <c r="B4013" s="72" t="str">
        <f t="shared" si="134"/>
        <v>Aug</v>
      </c>
      <c r="C4013" s="74">
        <v>39680</v>
      </c>
      <c r="D4013" s="47">
        <v>15.97</v>
      </c>
      <c r="E4013" s="47">
        <v>16.010000000000002</v>
      </c>
      <c r="F4013" s="47">
        <v>15.5</v>
      </c>
      <c r="G4013" s="47">
        <v>15.64</v>
      </c>
      <c r="H4013" s="73">
        <v>13.567216</v>
      </c>
      <c r="I4013" s="73">
        <v>1554000</v>
      </c>
    </row>
    <row r="4014" spans="1:9" x14ac:dyDescent="0.3">
      <c r="A4014" s="72" t="str">
        <f t="shared" si="133"/>
        <v>2008</v>
      </c>
      <c r="B4014" s="72" t="str">
        <f t="shared" si="134"/>
        <v>Aug</v>
      </c>
      <c r="C4014" s="74">
        <v>39681</v>
      </c>
      <c r="D4014" s="47">
        <v>15.67</v>
      </c>
      <c r="E4014" s="47">
        <v>15.72</v>
      </c>
      <c r="F4014" s="47">
        <v>15.38</v>
      </c>
      <c r="G4014" s="47">
        <v>15.49</v>
      </c>
      <c r="H4014" s="73">
        <v>13.437098000000001</v>
      </c>
      <c r="I4014" s="73">
        <v>1386900</v>
      </c>
    </row>
    <row r="4015" spans="1:9" x14ac:dyDescent="0.3">
      <c r="A4015" s="72" t="str">
        <f t="shared" si="133"/>
        <v>2008</v>
      </c>
      <c r="B4015" s="72" t="str">
        <f t="shared" si="134"/>
        <v>Aug</v>
      </c>
      <c r="C4015" s="74">
        <v>39682</v>
      </c>
      <c r="D4015" s="47">
        <v>15.59</v>
      </c>
      <c r="E4015" s="47">
        <v>16.18</v>
      </c>
      <c r="F4015" s="47">
        <v>15.55</v>
      </c>
      <c r="G4015" s="47">
        <v>16.079999999999998</v>
      </c>
      <c r="H4015" s="73">
        <v>13.948904000000001</v>
      </c>
      <c r="I4015" s="73">
        <v>893400</v>
      </c>
    </row>
    <row r="4016" spans="1:9" x14ac:dyDescent="0.3">
      <c r="A4016" s="72" t="str">
        <f t="shared" si="133"/>
        <v>2008</v>
      </c>
      <c r="B4016" s="72" t="str">
        <f t="shared" si="134"/>
        <v>Aug</v>
      </c>
      <c r="C4016" s="74">
        <v>39685</v>
      </c>
      <c r="D4016" s="47">
        <v>16</v>
      </c>
      <c r="E4016" s="47">
        <v>16.120000999999998</v>
      </c>
      <c r="F4016" s="47">
        <v>15.62</v>
      </c>
      <c r="G4016" s="47">
        <v>15.69</v>
      </c>
      <c r="H4016" s="73">
        <v>13.61059</v>
      </c>
      <c r="I4016" s="73">
        <v>767200</v>
      </c>
    </row>
    <row r="4017" spans="1:9" x14ac:dyDescent="0.3">
      <c r="A4017" s="72" t="str">
        <f t="shared" si="133"/>
        <v>2008</v>
      </c>
      <c r="B4017" s="72" t="str">
        <f t="shared" si="134"/>
        <v>Aug</v>
      </c>
      <c r="C4017" s="74">
        <v>39686</v>
      </c>
      <c r="D4017" s="47">
        <v>15.39</v>
      </c>
      <c r="E4017" s="47">
        <v>15.43</v>
      </c>
      <c r="F4017" s="47">
        <v>14.63</v>
      </c>
      <c r="G4017" s="47">
        <v>14.83</v>
      </c>
      <c r="H4017" s="73">
        <v>12.864565000000001</v>
      </c>
      <c r="I4017" s="73">
        <v>2780800</v>
      </c>
    </row>
    <row r="4018" spans="1:9" x14ac:dyDescent="0.3">
      <c r="A4018" s="72" t="str">
        <f t="shared" si="133"/>
        <v>2008</v>
      </c>
      <c r="B4018" s="72" t="str">
        <f t="shared" si="134"/>
        <v>Aug</v>
      </c>
      <c r="C4018" s="74">
        <v>39687</v>
      </c>
      <c r="D4018" s="47">
        <v>14.77</v>
      </c>
      <c r="E4018" s="47">
        <v>15</v>
      </c>
      <c r="F4018" s="47">
        <v>14.63</v>
      </c>
      <c r="G4018" s="47">
        <v>14.83</v>
      </c>
      <c r="H4018" s="73">
        <v>12.864565000000001</v>
      </c>
      <c r="I4018" s="73">
        <v>1470200</v>
      </c>
    </row>
    <row r="4019" spans="1:9" x14ac:dyDescent="0.3">
      <c r="A4019" s="72" t="str">
        <f t="shared" si="133"/>
        <v>2008</v>
      </c>
      <c r="B4019" s="72" t="str">
        <f t="shared" si="134"/>
        <v>Aug</v>
      </c>
      <c r="C4019" s="74">
        <v>39688</v>
      </c>
      <c r="D4019" s="47">
        <v>14.8</v>
      </c>
      <c r="E4019" s="47">
        <v>15.35</v>
      </c>
      <c r="F4019" s="47">
        <v>14.8</v>
      </c>
      <c r="G4019" s="47">
        <v>15.29</v>
      </c>
      <c r="H4019" s="73">
        <v>13.263603</v>
      </c>
      <c r="I4019" s="73">
        <v>1353700</v>
      </c>
    </row>
    <row r="4020" spans="1:9" x14ac:dyDescent="0.3">
      <c r="A4020" s="72" t="str">
        <f t="shared" si="133"/>
        <v>2008</v>
      </c>
      <c r="B4020" s="72" t="str">
        <f t="shared" si="134"/>
        <v>Aug</v>
      </c>
      <c r="C4020" s="74">
        <v>39689</v>
      </c>
      <c r="D4020" s="47">
        <v>15.25</v>
      </c>
      <c r="E4020" s="47">
        <v>15.54</v>
      </c>
      <c r="F4020" s="47">
        <v>15.25</v>
      </c>
      <c r="G4020" s="47">
        <v>15.37</v>
      </c>
      <c r="H4020" s="73">
        <v>13.333000999999999</v>
      </c>
      <c r="I4020" s="73">
        <v>800400</v>
      </c>
    </row>
    <row r="4021" spans="1:9" x14ac:dyDescent="0.3">
      <c r="A4021" s="72" t="str">
        <f t="shared" si="133"/>
        <v>2008</v>
      </c>
      <c r="B4021" s="72" t="str">
        <f t="shared" si="134"/>
        <v>Sep</v>
      </c>
      <c r="C4021" s="74">
        <v>39693</v>
      </c>
      <c r="D4021" s="47">
        <v>15.74</v>
      </c>
      <c r="E4021" s="47">
        <v>16.209999</v>
      </c>
      <c r="F4021" s="47">
        <v>15.26</v>
      </c>
      <c r="G4021" s="47">
        <v>15.41</v>
      </c>
      <c r="H4021" s="73">
        <v>13.367699</v>
      </c>
      <c r="I4021" s="73">
        <v>1520700</v>
      </c>
    </row>
    <row r="4022" spans="1:9" x14ac:dyDescent="0.3">
      <c r="A4022" s="72" t="str">
        <f t="shared" si="133"/>
        <v>2008</v>
      </c>
      <c r="B4022" s="72" t="str">
        <f t="shared" si="134"/>
        <v>Sep</v>
      </c>
      <c r="C4022" s="74">
        <v>39694</v>
      </c>
      <c r="D4022" s="47">
        <v>15.41</v>
      </c>
      <c r="E4022" s="47">
        <v>15.86</v>
      </c>
      <c r="F4022" s="47">
        <v>15.22</v>
      </c>
      <c r="G4022" s="47">
        <v>15.7</v>
      </c>
      <c r="H4022" s="73">
        <v>13.619266</v>
      </c>
      <c r="I4022" s="73">
        <v>1816000</v>
      </c>
    </row>
    <row r="4023" spans="1:9" x14ac:dyDescent="0.3">
      <c r="A4023" s="72" t="str">
        <f t="shared" si="133"/>
        <v>2008</v>
      </c>
      <c r="B4023" s="72" t="str">
        <f t="shared" si="134"/>
        <v>Sep</v>
      </c>
      <c r="C4023" s="74">
        <v>39695</v>
      </c>
      <c r="D4023" s="47">
        <v>15.55</v>
      </c>
      <c r="E4023" s="47">
        <v>15.55</v>
      </c>
      <c r="F4023" s="47">
        <v>15.16</v>
      </c>
      <c r="G4023" s="47">
        <v>15.32</v>
      </c>
      <c r="H4023" s="73">
        <v>13.289626999999999</v>
      </c>
      <c r="I4023" s="73">
        <v>1281300</v>
      </c>
    </row>
    <row r="4024" spans="1:9" x14ac:dyDescent="0.3">
      <c r="A4024" s="72" t="str">
        <f t="shared" si="133"/>
        <v>2008</v>
      </c>
      <c r="B4024" s="72" t="str">
        <f t="shared" si="134"/>
        <v>Sep</v>
      </c>
      <c r="C4024" s="74">
        <v>39696</v>
      </c>
      <c r="D4024" s="47">
        <v>15.25</v>
      </c>
      <c r="E4024" s="47">
        <v>15.53</v>
      </c>
      <c r="F4024" s="47">
        <v>15.05</v>
      </c>
      <c r="G4024" s="47">
        <v>15.4</v>
      </c>
      <c r="H4024" s="73">
        <v>13.359024</v>
      </c>
      <c r="I4024" s="73">
        <v>1098900</v>
      </c>
    </row>
    <row r="4025" spans="1:9" x14ac:dyDescent="0.3">
      <c r="A4025" s="72" t="str">
        <f t="shared" si="133"/>
        <v>2008</v>
      </c>
      <c r="B4025" s="72" t="str">
        <f t="shared" si="134"/>
        <v>Sep</v>
      </c>
      <c r="C4025" s="74">
        <v>39699</v>
      </c>
      <c r="D4025" s="47">
        <v>15.78</v>
      </c>
      <c r="E4025" s="47">
        <v>16.23</v>
      </c>
      <c r="F4025" s="47">
        <v>15.56</v>
      </c>
      <c r="G4025" s="47">
        <v>16</v>
      </c>
      <c r="H4025" s="73">
        <v>13.879505</v>
      </c>
      <c r="I4025" s="73">
        <v>1714900</v>
      </c>
    </row>
    <row r="4026" spans="1:9" x14ac:dyDescent="0.3">
      <c r="A4026" s="72" t="str">
        <f t="shared" si="133"/>
        <v>2008</v>
      </c>
      <c r="B4026" s="72" t="str">
        <f t="shared" si="134"/>
        <v>Sep</v>
      </c>
      <c r="C4026" s="74">
        <v>39700</v>
      </c>
      <c r="D4026" s="47">
        <v>16.010000000000002</v>
      </c>
      <c r="E4026" s="47">
        <v>16.57</v>
      </c>
      <c r="F4026" s="47">
        <v>15.86</v>
      </c>
      <c r="G4026" s="47">
        <v>15.89</v>
      </c>
      <c r="H4026" s="73">
        <v>13.784087</v>
      </c>
      <c r="I4026" s="73">
        <v>1604800</v>
      </c>
    </row>
    <row r="4027" spans="1:9" x14ac:dyDescent="0.3">
      <c r="A4027" s="72" t="str">
        <f t="shared" si="133"/>
        <v>2008</v>
      </c>
      <c r="B4027" s="72" t="str">
        <f t="shared" si="134"/>
        <v>Sep</v>
      </c>
      <c r="C4027" s="74">
        <v>39701</v>
      </c>
      <c r="D4027" s="47">
        <v>15.07</v>
      </c>
      <c r="E4027" s="47">
        <v>15.32</v>
      </c>
      <c r="F4027" s="47">
        <v>14.52</v>
      </c>
      <c r="G4027" s="47">
        <v>15.13</v>
      </c>
      <c r="H4027" s="73">
        <v>13.124806</v>
      </c>
      <c r="I4027" s="73">
        <v>2977100</v>
      </c>
    </row>
    <row r="4028" spans="1:9" x14ac:dyDescent="0.3">
      <c r="A4028" s="72" t="str">
        <f t="shared" si="133"/>
        <v>2008</v>
      </c>
      <c r="B4028" s="72" t="str">
        <f t="shared" si="134"/>
        <v>Sep</v>
      </c>
      <c r="C4028" s="74">
        <v>39702</v>
      </c>
      <c r="D4028" s="47">
        <v>14.96</v>
      </c>
      <c r="E4028" s="47">
        <v>15.38</v>
      </c>
      <c r="F4028" s="47">
        <v>14.9</v>
      </c>
      <c r="G4028" s="47">
        <v>15.22</v>
      </c>
      <c r="H4028" s="73">
        <v>13.20288</v>
      </c>
      <c r="I4028" s="73">
        <v>1494900</v>
      </c>
    </row>
    <row r="4029" spans="1:9" x14ac:dyDescent="0.3">
      <c r="A4029" s="72" t="str">
        <f t="shared" si="133"/>
        <v>2008</v>
      </c>
      <c r="B4029" s="72" t="str">
        <f t="shared" si="134"/>
        <v>Sep</v>
      </c>
      <c r="C4029" s="74">
        <v>39703</v>
      </c>
      <c r="D4029" s="47">
        <v>14.68</v>
      </c>
      <c r="E4029" s="47">
        <v>14.75</v>
      </c>
      <c r="F4029" s="47">
        <v>14.35</v>
      </c>
      <c r="G4029" s="47">
        <v>14.55</v>
      </c>
      <c r="H4029" s="73">
        <v>12.621675</v>
      </c>
      <c r="I4029" s="73">
        <v>1862800</v>
      </c>
    </row>
    <row r="4030" spans="1:9" x14ac:dyDescent="0.3">
      <c r="A4030" s="72" t="str">
        <f t="shared" si="133"/>
        <v>2008</v>
      </c>
      <c r="B4030" s="72" t="str">
        <f t="shared" si="134"/>
        <v>Sep</v>
      </c>
      <c r="C4030" s="74">
        <v>39706</v>
      </c>
      <c r="D4030" s="47">
        <v>14</v>
      </c>
      <c r="E4030" s="47">
        <v>14.76</v>
      </c>
      <c r="F4030" s="47">
        <v>13.85</v>
      </c>
      <c r="G4030" s="47">
        <v>14.16</v>
      </c>
      <c r="H4030" s="73">
        <v>12.283362</v>
      </c>
      <c r="I4030" s="73">
        <v>1353800</v>
      </c>
    </row>
    <row r="4031" spans="1:9" x14ac:dyDescent="0.3">
      <c r="A4031" s="72" t="str">
        <f t="shared" si="133"/>
        <v>2008</v>
      </c>
      <c r="B4031" s="72" t="str">
        <f t="shared" si="134"/>
        <v>Sep</v>
      </c>
      <c r="C4031" s="74">
        <v>39707</v>
      </c>
      <c r="D4031" s="47">
        <v>14.1</v>
      </c>
      <c r="E4031" s="47">
        <v>14.77</v>
      </c>
      <c r="F4031" s="47">
        <v>14.1</v>
      </c>
      <c r="G4031" s="47">
        <v>14.7</v>
      </c>
      <c r="H4031" s="73">
        <v>12.751796000000001</v>
      </c>
      <c r="I4031" s="73">
        <v>1966600</v>
      </c>
    </row>
    <row r="4032" spans="1:9" x14ac:dyDescent="0.3">
      <c r="A4032" s="72" t="str">
        <f t="shared" si="133"/>
        <v>2008</v>
      </c>
      <c r="B4032" s="72" t="str">
        <f t="shared" si="134"/>
        <v>Sep</v>
      </c>
      <c r="C4032" s="74">
        <v>39708</v>
      </c>
      <c r="D4032" s="47">
        <v>14.71</v>
      </c>
      <c r="E4032" s="47">
        <v>14.95</v>
      </c>
      <c r="F4032" s="47">
        <v>14.2</v>
      </c>
      <c r="G4032" s="47">
        <v>14.76</v>
      </c>
      <c r="H4032" s="73">
        <v>12.803846999999999</v>
      </c>
      <c r="I4032" s="73">
        <v>2633200</v>
      </c>
    </row>
    <row r="4033" spans="1:9" x14ac:dyDescent="0.3">
      <c r="A4033" s="72" t="str">
        <f t="shared" si="133"/>
        <v>2008</v>
      </c>
      <c r="B4033" s="72" t="str">
        <f t="shared" si="134"/>
        <v>Sep</v>
      </c>
      <c r="C4033" s="74">
        <v>39709</v>
      </c>
      <c r="D4033" s="47">
        <v>15</v>
      </c>
      <c r="E4033" s="47">
        <v>16.879999000000002</v>
      </c>
      <c r="F4033" s="47">
        <v>14.95</v>
      </c>
      <c r="G4033" s="47">
        <v>16.739999999999998</v>
      </c>
      <c r="H4033" s="73">
        <v>14.521435</v>
      </c>
      <c r="I4033" s="73">
        <v>3602800</v>
      </c>
    </row>
    <row r="4034" spans="1:9" x14ac:dyDescent="0.3">
      <c r="A4034" s="72" t="str">
        <f t="shared" si="133"/>
        <v>2008</v>
      </c>
      <c r="B4034" s="72" t="str">
        <f t="shared" si="134"/>
        <v>Sep</v>
      </c>
      <c r="C4034" s="74">
        <v>39710</v>
      </c>
      <c r="D4034" s="47">
        <v>17.700001</v>
      </c>
      <c r="E4034" s="47">
        <v>18.370000999999998</v>
      </c>
      <c r="F4034" s="47">
        <v>16.32</v>
      </c>
      <c r="G4034" s="47">
        <v>16.940000999999999</v>
      </c>
      <c r="H4034" s="73">
        <v>14.694929</v>
      </c>
      <c r="I4034" s="73">
        <v>3474600</v>
      </c>
    </row>
    <row r="4035" spans="1:9" x14ac:dyDescent="0.3">
      <c r="A4035" s="72" t="str">
        <f t="shared" ref="A4035:A4098" si="135">TEXT(C4035,"YYYY")</f>
        <v>2008</v>
      </c>
      <c r="B4035" s="72" t="str">
        <f t="shared" ref="B4035:B4098" si="136">TEXT(C4035,"MMM")</f>
        <v>Sep</v>
      </c>
      <c r="C4035" s="74">
        <v>39713</v>
      </c>
      <c r="D4035" s="47">
        <v>16.690000999999999</v>
      </c>
      <c r="E4035" s="47">
        <v>16.879999000000002</v>
      </c>
      <c r="F4035" s="47">
        <v>15.35</v>
      </c>
      <c r="G4035" s="47">
        <v>15.39</v>
      </c>
      <c r="H4035" s="73">
        <v>13.350351</v>
      </c>
      <c r="I4035" s="73">
        <v>1267000</v>
      </c>
    </row>
    <row r="4036" spans="1:9" x14ac:dyDescent="0.3">
      <c r="A4036" s="72" t="str">
        <f t="shared" si="135"/>
        <v>2008</v>
      </c>
      <c r="B4036" s="72" t="str">
        <f t="shared" si="136"/>
        <v>Sep</v>
      </c>
      <c r="C4036" s="74">
        <v>39714</v>
      </c>
      <c r="D4036" s="47">
        <v>15.5</v>
      </c>
      <c r="E4036" s="47">
        <v>15.9</v>
      </c>
      <c r="F4036" s="47">
        <v>15.26</v>
      </c>
      <c r="G4036" s="47">
        <v>15.35</v>
      </c>
      <c r="H4036" s="73">
        <v>13.315651000000001</v>
      </c>
      <c r="I4036" s="73">
        <v>1146900</v>
      </c>
    </row>
    <row r="4037" spans="1:9" x14ac:dyDescent="0.3">
      <c r="A4037" s="72" t="str">
        <f t="shared" si="135"/>
        <v>2008</v>
      </c>
      <c r="B4037" s="72" t="str">
        <f t="shared" si="136"/>
        <v>Sep</v>
      </c>
      <c r="C4037" s="74">
        <v>39715</v>
      </c>
      <c r="D4037" s="47">
        <v>15.36</v>
      </c>
      <c r="E4037" s="47">
        <v>15.83</v>
      </c>
      <c r="F4037" s="47">
        <v>14.77</v>
      </c>
      <c r="G4037" s="47">
        <v>14.85</v>
      </c>
      <c r="H4037" s="73">
        <v>12.881914999999999</v>
      </c>
      <c r="I4037" s="73">
        <v>959400</v>
      </c>
    </row>
    <row r="4038" spans="1:9" x14ac:dyDescent="0.3">
      <c r="A4038" s="72" t="str">
        <f t="shared" si="135"/>
        <v>2008</v>
      </c>
      <c r="B4038" s="72" t="str">
        <f t="shared" si="136"/>
        <v>Sep</v>
      </c>
      <c r="C4038" s="74">
        <v>39716</v>
      </c>
      <c r="D4038" s="47">
        <v>15</v>
      </c>
      <c r="E4038" s="47">
        <v>15.34</v>
      </c>
      <c r="F4038" s="47">
        <v>14.99</v>
      </c>
      <c r="G4038" s="47">
        <v>15.13</v>
      </c>
      <c r="H4038" s="73">
        <v>13.124806</v>
      </c>
      <c r="I4038" s="73">
        <v>1529600</v>
      </c>
    </row>
    <row r="4039" spans="1:9" x14ac:dyDescent="0.3">
      <c r="A4039" s="72" t="str">
        <f t="shared" si="135"/>
        <v>2008</v>
      </c>
      <c r="B4039" s="72" t="str">
        <f t="shared" si="136"/>
        <v>Sep</v>
      </c>
      <c r="C4039" s="74">
        <v>39717</v>
      </c>
      <c r="D4039" s="47">
        <v>14.93</v>
      </c>
      <c r="E4039" s="47">
        <v>15.41</v>
      </c>
      <c r="F4039" s="47">
        <v>14.93</v>
      </c>
      <c r="G4039" s="47">
        <v>15.16</v>
      </c>
      <c r="H4039" s="73">
        <v>13.150831999999999</v>
      </c>
      <c r="I4039" s="73">
        <v>1958100</v>
      </c>
    </row>
    <row r="4040" spans="1:9" x14ac:dyDescent="0.3">
      <c r="A4040" s="72" t="str">
        <f t="shared" si="135"/>
        <v>2008</v>
      </c>
      <c r="B4040" s="72" t="str">
        <f t="shared" si="136"/>
        <v>Sep</v>
      </c>
      <c r="C4040" s="74">
        <v>39720</v>
      </c>
      <c r="D4040" s="47">
        <v>14.81</v>
      </c>
      <c r="E4040" s="47">
        <v>15.17</v>
      </c>
      <c r="F4040" s="47">
        <v>14.12</v>
      </c>
      <c r="G4040" s="47">
        <v>14.14</v>
      </c>
      <c r="H4040" s="73">
        <v>12.266012999999999</v>
      </c>
      <c r="I4040" s="73">
        <v>1253700</v>
      </c>
    </row>
    <row r="4041" spans="1:9" x14ac:dyDescent="0.3">
      <c r="A4041" s="72" t="str">
        <f t="shared" si="135"/>
        <v>2008</v>
      </c>
      <c r="B4041" s="72" t="str">
        <f t="shared" si="136"/>
        <v>Sep</v>
      </c>
      <c r="C4041" s="74">
        <v>39721</v>
      </c>
      <c r="D4041" s="47">
        <v>14.4</v>
      </c>
      <c r="E4041" s="47">
        <v>15</v>
      </c>
      <c r="F4041" s="47">
        <v>14.05</v>
      </c>
      <c r="G4041" s="47">
        <v>14.62</v>
      </c>
      <c r="H4041" s="73">
        <v>12.682397999999999</v>
      </c>
      <c r="I4041" s="73">
        <v>783200</v>
      </c>
    </row>
    <row r="4042" spans="1:9" x14ac:dyDescent="0.3">
      <c r="A4042" s="72" t="str">
        <f t="shared" si="135"/>
        <v>2008</v>
      </c>
      <c r="B4042" s="72" t="str">
        <f t="shared" si="136"/>
        <v>Oct</v>
      </c>
      <c r="C4042" s="74">
        <v>39722</v>
      </c>
      <c r="D4042" s="47">
        <v>14.47</v>
      </c>
      <c r="E4042" s="47">
        <v>14.82</v>
      </c>
      <c r="F4042" s="47">
        <v>14.32</v>
      </c>
      <c r="G4042" s="47">
        <v>14.51</v>
      </c>
      <c r="H4042" s="73">
        <v>12.586976999999999</v>
      </c>
      <c r="I4042" s="73">
        <v>692200</v>
      </c>
    </row>
    <row r="4043" spans="1:9" x14ac:dyDescent="0.3">
      <c r="A4043" s="72" t="str">
        <f t="shared" si="135"/>
        <v>2008</v>
      </c>
      <c r="B4043" s="72" t="str">
        <f t="shared" si="136"/>
        <v>Oct</v>
      </c>
      <c r="C4043" s="74">
        <v>39723</v>
      </c>
      <c r="D4043" s="47">
        <v>14.34</v>
      </c>
      <c r="E4043" s="47">
        <v>14.5</v>
      </c>
      <c r="F4043" s="47">
        <v>13.52</v>
      </c>
      <c r="G4043" s="47">
        <v>13.83</v>
      </c>
      <c r="H4043" s="73">
        <v>11.997099</v>
      </c>
      <c r="I4043" s="73">
        <v>1055400</v>
      </c>
    </row>
    <row r="4044" spans="1:9" x14ac:dyDescent="0.3">
      <c r="A4044" s="72" t="str">
        <f t="shared" si="135"/>
        <v>2008</v>
      </c>
      <c r="B4044" s="72" t="str">
        <f t="shared" si="136"/>
        <v>Oct</v>
      </c>
      <c r="C4044" s="74">
        <v>39724</v>
      </c>
      <c r="D4044" s="47">
        <v>13.98</v>
      </c>
      <c r="E4044" s="47">
        <v>14</v>
      </c>
      <c r="F4044" s="47">
        <v>12.72</v>
      </c>
      <c r="G4044" s="47">
        <v>12.8</v>
      </c>
      <c r="H4044" s="73">
        <v>11.103604000000001</v>
      </c>
      <c r="I4044" s="73">
        <v>2304500</v>
      </c>
    </row>
    <row r="4045" spans="1:9" x14ac:dyDescent="0.3">
      <c r="A4045" s="72" t="str">
        <f t="shared" si="135"/>
        <v>2008</v>
      </c>
      <c r="B4045" s="72" t="str">
        <f t="shared" si="136"/>
        <v>Oct</v>
      </c>
      <c r="C4045" s="74">
        <v>39727</v>
      </c>
      <c r="D4045" s="47">
        <v>12.57</v>
      </c>
      <c r="E4045" s="47">
        <v>12.57</v>
      </c>
      <c r="F4045" s="47">
        <v>11.59</v>
      </c>
      <c r="G4045" s="47">
        <v>12.17</v>
      </c>
      <c r="H4045" s="73">
        <v>10.5571</v>
      </c>
      <c r="I4045" s="73">
        <v>2543400</v>
      </c>
    </row>
    <row r="4046" spans="1:9" x14ac:dyDescent="0.3">
      <c r="A4046" s="72" t="str">
        <f t="shared" si="135"/>
        <v>2008</v>
      </c>
      <c r="B4046" s="72" t="str">
        <f t="shared" si="136"/>
        <v>Oct</v>
      </c>
      <c r="C4046" s="74">
        <v>39728</v>
      </c>
      <c r="D4046" s="47">
        <v>12.16</v>
      </c>
      <c r="E4046" s="47">
        <v>12.31</v>
      </c>
      <c r="F4046" s="47">
        <v>11.6</v>
      </c>
      <c r="G4046" s="47">
        <v>11.74</v>
      </c>
      <c r="H4046" s="73">
        <v>10.184089999999999</v>
      </c>
      <c r="I4046" s="73">
        <v>1907000</v>
      </c>
    </row>
    <row r="4047" spans="1:9" x14ac:dyDescent="0.3">
      <c r="A4047" s="72" t="str">
        <f t="shared" si="135"/>
        <v>2008</v>
      </c>
      <c r="B4047" s="72" t="str">
        <f t="shared" si="136"/>
        <v>Oct</v>
      </c>
      <c r="C4047" s="74">
        <v>39729</v>
      </c>
      <c r="D4047" s="47">
        <v>11.46</v>
      </c>
      <c r="E4047" s="47">
        <v>12.08</v>
      </c>
      <c r="F4047" s="47">
        <v>11.34</v>
      </c>
      <c r="G4047" s="47">
        <v>11.59</v>
      </c>
      <c r="H4047" s="73">
        <v>10.053967999999999</v>
      </c>
      <c r="I4047" s="73">
        <v>2369300</v>
      </c>
    </row>
    <row r="4048" spans="1:9" x14ac:dyDescent="0.3">
      <c r="A4048" s="72" t="str">
        <f t="shared" si="135"/>
        <v>2008</v>
      </c>
      <c r="B4048" s="72" t="str">
        <f t="shared" si="136"/>
        <v>Oct</v>
      </c>
      <c r="C4048" s="74">
        <v>39730</v>
      </c>
      <c r="D4048" s="47">
        <v>11.63</v>
      </c>
      <c r="E4048" s="47">
        <v>11.84</v>
      </c>
      <c r="F4048" s="47">
        <v>10.9</v>
      </c>
      <c r="G4048" s="47">
        <v>10.9</v>
      </c>
      <c r="H4048" s="73">
        <v>9.4554139999999993</v>
      </c>
      <c r="I4048" s="73">
        <v>2105300</v>
      </c>
    </row>
    <row r="4049" spans="1:9" x14ac:dyDescent="0.3">
      <c r="A4049" s="72" t="str">
        <f t="shared" si="135"/>
        <v>2008</v>
      </c>
      <c r="B4049" s="72" t="str">
        <f t="shared" si="136"/>
        <v>Oct</v>
      </c>
      <c r="C4049" s="74">
        <v>39731</v>
      </c>
      <c r="D4049" s="47">
        <v>10.74</v>
      </c>
      <c r="E4049" s="47">
        <v>11.31</v>
      </c>
      <c r="F4049" s="47">
        <v>9.84</v>
      </c>
      <c r="G4049" s="47">
        <v>10.96</v>
      </c>
      <c r="H4049" s="73">
        <v>9.5074609999999993</v>
      </c>
      <c r="I4049" s="73">
        <v>3358600</v>
      </c>
    </row>
    <row r="4050" spans="1:9" x14ac:dyDescent="0.3">
      <c r="A4050" s="72" t="str">
        <f t="shared" si="135"/>
        <v>2008</v>
      </c>
      <c r="B4050" s="72" t="str">
        <f t="shared" si="136"/>
        <v>Oct</v>
      </c>
      <c r="C4050" s="74">
        <v>39734</v>
      </c>
      <c r="D4050" s="47">
        <v>11.39</v>
      </c>
      <c r="E4050" s="47">
        <v>11.74</v>
      </c>
      <c r="F4050" s="47">
        <v>11.06</v>
      </c>
      <c r="G4050" s="47">
        <v>11.72</v>
      </c>
      <c r="H4050" s="73">
        <v>10.166739</v>
      </c>
      <c r="I4050" s="73">
        <v>1538400</v>
      </c>
    </row>
    <row r="4051" spans="1:9" x14ac:dyDescent="0.3">
      <c r="A4051" s="72" t="str">
        <f t="shared" si="135"/>
        <v>2008</v>
      </c>
      <c r="B4051" s="72" t="str">
        <f t="shared" si="136"/>
        <v>Oct</v>
      </c>
      <c r="C4051" s="74">
        <v>39735</v>
      </c>
      <c r="D4051" s="47">
        <v>11.79</v>
      </c>
      <c r="E4051" s="47">
        <v>11.9</v>
      </c>
      <c r="F4051" s="47">
        <v>10.52</v>
      </c>
      <c r="G4051" s="47">
        <v>10.8</v>
      </c>
      <c r="H4051" s="73">
        <v>9.3686640000000008</v>
      </c>
      <c r="I4051" s="73">
        <v>1689900</v>
      </c>
    </row>
    <row r="4052" spans="1:9" x14ac:dyDescent="0.3">
      <c r="A4052" s="72" t="str">
        <f t="shared" si="135"/>
        <v>2008</v>
      </c>
      <c r="B4052" s="72" t="str">
        <f t="shared" si="136"/>
        <v>Oct</v>
      </c>
      <c r="C4052" s="74">
        <v>39736</v>
      </c>
      <c r="D4052" s="47">
        <v>10.73</v>
      </c>
      <c r="E4052" s="47">
        <v>10.75</v>
      </c>
      <c r="F4052" s="47">
        <v>9.6999999999999993</v>
      </c>
      <c r="G4052" s="47">
        <v>9.91</v>
      </c>
      <c r="H4052" s="73">
        <v>8.596622</v>
      </c>
      <c r="I4052" s="73">
        <v>2797200</v>
      </c>
    </row>
    <row r="4053" spans="1:9" x14ac:dyDescent="0.3">
      <c r="A4053" s="72" t="str">
        <f t="shared" si="135"/>
        <v>2008</v>
      </c>
      <c r="B4053" s="72" t="str">
        <f t="shared" si="136"/>
        <v>Oct</v>
      </c>
      <c r="C4053" s="74">
        <v>39737</v>
      </c>
      <c r="D4053" s="47">
        <v>9.9700000000000006</v>
      </c>
      <c r="E4053" s="47">
        <v>10.1</v>
      </c>
      <c r="F4053" s="47">
        <v>9.2799999999999994</v>
      </c>
      <c r="G4053" s="47">
        <v>9.89</v>
      </c>
      <c r="H4053" s="73">
        <v>8.5792730000000006</v>
      </c>
      <c r="I4053" s="73">
        <v>2893900</v>
      </c>
    </row>
    <row r="4054" spans="1:9" x14ac:dyDescent="0.3">
      <c r="A4054" s="72" t="str">
        <f t="shared" si="135"/>
        <v>2008</v>
      </c>
      <c r="B4054" s="72" t="str">
        <f t="shared" si="136"/>
        <v>Oct</v>
      </c>
      <c r="C4054" s="74">
        <v>39738</v>
      </c>
      <c r="D4054" s="47">
        <v>9.5500000000000007</v>
      </c>
      <c r="E4054" s="47">
        <v>12.05</v>
      </c>
      <c r="F4054" s="47">
        <v>9.34</v>
      </c>
      <c r="G4054" s="47">
        <v>9.8800000000000008</v>
      </c>
      <c r="H4054" s="73">
        <v>8.5705960000000001</v>
      </c>
      <c r="I4054" s="73">
        <v>1684000</v>
      </c>
    </row>
    <row r="4055" spans="1:9" x14ac:dyDescent="0.3">
      <c r="A4055" s="72" t="str">
        <f t="shared" si="135"/>
        <v>2008</v>
      </c>
      <c r="B4055" s="72" t="str">
        <f t="shared" si="136"/>
        <v>Oct</v>
      </c>
      <c r="C4055" s="74">
        <v>39741</v>
      </c>
      <c r="D4055" s="47">
        <v>10</v>
      </c>
      <c r="E4055" s="47">
        <v>10.51</v>
      </c>
      <c r="F4055" s="47">
        <v>10</v>
      </c>
      <c r="G4055" s="47">
        <v>10.48</v>
      </c>
      <c r="H4055" s="73">
        <v>9.0910759999999993</v>
      </c>
      <c r="I4055" s="73">
        <v>1566900</v>
      </c>
    </row>
    <row r="4056" spans="1:9" x14ac:dyDescent="0.3">
      <c r="A4056" s="72" t="str">
        <f t="shared" si="135"/>
        <v>2008</v>
      </c>
      <c r="B4056" s="72" t="str">
        <f t="shared" si="136"/>
        <v>Oct</v>
      </c>
      <c r="C4056" s="74">
        <v>39742</v>
      </c>
      <c r="D4056" s="47">
        <v>10</v>
      </c>
      <c r="E4056" s="47">
        <v>10.35</v>
      </c>
      <c r="F4056" s="47">
        <v>9.76</v>
      </c>
      <c r="G4056" s="47">
        <v>9.82</v>
      </c>
      <c r="H4056" s="73">
        <v>8.5185460000000006</v>
      </c>
      <c r="I4056" s="73">
        <v>1565600</v>
      </c>
    </row>
    <row r="4057" spans="1:9" x14ac:dyDescent="0.3">
      <c r="A4057" s="72" t="str">
        <f t="shared" si="135"/>
        <v>2008</v>
      </c>
      <c r="B4057" s="72" t="str">
        <f t="shared" si="136"/>
        <v>Oct</v>
      </c>
      <c r="C4057" s="74">
        <v>39743</v>
      </c>
      <c r="D4057" s="47">
        <v>9.6</v>
      </c>
      <c r="E4057" s="47">
        <v>9.75</v>
      </c>
      <c r="F4057" s="47">
        <v>9.3000000000000007</v>
      </c>
      <c r="G4057" s="47">
        <v>9.58</v>
      </c>
      <c r="H4057" s="73">
        <v>8.3103560000000005</v>
      </c>
      <c r="I4057" s="73">
        <v>2668400</v>
      </c>
    </row>
    <row r="4058" spans="1:9" x14ac:dyDescent="0.3">
      <c r="A4058" s="72" t="str">
        <f t="shared" si="135"/>
        <v>2008</v>
      </c>
      <c r="B4058" s="72" t="str">
        <f t="shared" si="136"/>
        <v>Oct</v>
      </c>
      <c r="C4058" s="74">
        <v>39744</v>
      </c>
      <c r="D4058" s="47">
        <v>9.66</v>
      </c>
      <c r="E4058" s="47">
        <v>9.92</v>
      </c>
      <c r="F4058" s="47">
        <v>9.2799999999999994</v>
      </c>
      <c r="G4058" s="47">
        <v>9.69</v>
      </c>
      <c r="H4058" s="73">
        <v>8.4057770000000005</v>
      </c>
      <c r="I4058" s="73">
        <v>2602900</v>
      </c>
    </row>
    <row r="4059" spans="1:9" x14ac:dyDescent="0.3">
      <c r="A4059" s="72" t="str">
        <f t="shared" si="135"/>
        <v>2008</v>
      </c>
      <c r="B4059" s="72" t="str">
        <f t="shared" si="136"/>
        <v>Oct</v>
      </c>
      <c r="C4059" s="74">
        <v>39745</v>
      </c>
      <c r="D4059" s="47">
        <v>8.91</v>
      </c>
      <c r="E4059" s="47">
        <v>8.99</v>
      </c>
      <c r="F4059" s="47">
        <v>8.39</v>
      </c>
      <c r="G4059" s="47">
        <v>8.5299999999999994</v>
      </c>
      <c r="H4059" s="73">
        <v>7.3995119999999996</v>
      </c>
      <c r="I4059" s="73">
        <v>2545400</v>
      </c>
    </row>
    <row r="4060" spans="1:9" x14ac:dyDescent="0.3">
      <c r="A4060" s="72" t="str">
        <f t="shared" si="135"/>
        <v>2008</v>
      </c>
      <c r="B4060" s="72" t="str">
        <f t="shared" si="136"/>
        <v>Oct</v>
      </c>
      <c r="C4060" s="74">
        <v>39748</v>
      </c>
      <c r="D4060" s="47">
        <v>8.5</v>
      </c>
      <c r="E4060" s="47">
        <v>8.9</v>
      </c>
      <c r="F4060" s="47">
        <v>8.3699999999999992</v>
      </c>
      <c r="G4060" s="47">
        <v>8.3800000000000008</v>
      </c>
      <c r="H4060" s="73">
        <v>7.2693919999999999</v>
      </c>
      <c r="I4060" s="73">
        <v>1685800</v>
      </c>
    </row>
    <row r="4061" spans="1:9" x14ac:dyDescent="0.3">
      <c r="A4061" s="72" t="str">
        <f t="shared" si="135"/>
        <v>2008</v>
      </c>
      <c r="B4061" s="72" t="str">
        <f t="shared" si="136"/>
        <v>Oct</v>
      </c>
      <c r="C4061" s="74">
        <v>39749</v>
      </c>
      <c r="D4061" s="47">
        <v>8.5299999999999994</v>
      </c>
      <c r="E4061" s="47">
        <v>8.7200000000000006</v>
      </c>
      <c r="F4061" s="47">
        <v>7.72</v>
      </c>
      <c r="G4061" s="47">
        <v>8</v>
      </c>
      <c r="H4061" s="73">
        <v>6.9397529999999996</v>
      </c>
      <c r="I4061" s="73">
        <v>2834800</v>
      </c>
    </row>
    <row r="4062" spans="1:9" x14ac:dyDescent="0.3">
      <c r="A4062" s="72" t="str">
        <f t="shared" si="135"/>
        <v>2008</v>
      </c>
      <c r="B4062" s="72" t="str">
        <f t="shared" si="136"/>
        <v>Oct</v>
      </c>
      <c r="C4062" s="74">
        <v>39750</v>
      </c>
      <c r="D4062" s="47">
        <v>8.02</v>
      </c>
      <c r="E4062" s="47">
        <v>8.48</v>
      </c>
      <c r="F4062" s="47">
        <v>7.96</v>
      </c>
      <c r="G4062" s="47">
        <v>8.19</v>
      </c>
      <c r="H4062" s="73">
        <v>7.1045720000000001</v>
      </c>
      <c r="I4062" s="73">
        <v>2923000</v>
      </c>
    </row>
    <row r="4063" spans="1:9" x14ac:dyDescent="0.3">
      <c r="A4063" s="72" t="str">
        <f t="shared" si="135"/>
        <v>2008</v>
      </c>
      <c r="B4063" s="72" t="str">
        <f t="shared" si="136"/>
        <v>Oct</v>
      </c>
      <c r="C4063" s="74">
        <v>39751</v>
      </c>
      <c r="D4063" s="47">
        <v>8.49</v>
      </c>
      <c r="E4063" s="47">
        <v>8.7799999999999994</v>
      </c>
      <c r="F4063" s="47">
        <v>8.26</v>
      </c>
      <c r="G4063" s="47">
        <v>8.75</v>
      </c>
      <c r="H4063" s="73">
        <v>7.5903530000000003</v>
      </c>
      <c r="I4063" s="73">
        <v>2680200</v>
      </c>
    </row>
    <row r="4064" spans="1:9" x14ac:dyDescent="0.3">
      <c r="A4064" s="72" t="str">
        <f t="shared" si="135"/>
        <v>2008</v>
      </c>
      <c r="B4064" s="72" t="str">
        <f t="shared" si="136"/>
        <v>Oct</v>
      </c>
      <c r="C4064" s="74">
        <v>39752</v>
      </c>
      <c r="D4064" s="47">
        <v>8.75</v>
      </c>
      <c r="E4064" s="47">
        <v>8.99</v>
      </c>
      <c r="F4064" s="47">
        <v>8.57</v>
      </c>
      <c r="G4064" s="47">
        <v>8.8000000000000007</v>
      </c>
      <c r="H4064" s="73">
        <v>7.6337270000000004</v>
      </c>
      <c r="I4064" s="73">
        <v>2245500</v>
      </c>
    </row>
    <row r="4065" spans="1:9" x14ac:dyDescent="0.3">
      <c r="A4065" s="72" t="str">
        <f t="shared" si="135"/>
        <v>2008</v>
      </c>
      <c r="B4065" s="72" t="str">
        <f t="shared" si="136"/>
        <v>Nov</v>
      </c>
      <c r="C4065" s="74">
        <v>39755</v>
      </c>
      <c r="D4065" s="47">
        <v>8.76</v>
      </c>
      <c r="E4065" s="47">
        <v>9.11</v>
      </c>
      <c r="F4065" s="47">
        <v>8.6999999999999993</v>
      </c>
      <c r="G4065" s="47">
        <v>8.9700000000000006</v>
      </c>
      <c r="H4065" s="73">
        <v>7.781199</v>
      </c>
      <c r="I4065" s="73">
        <v>1570400</v>
      </c>
    </row>
    <row r="4066" spans="1:9" x14ac:dyDescent="0.3">
      <c r="A4066" s="72" t="str">
        <f t="shared" si="135"/>
        <v>2008</v>
      </c>
      <c r="B4066" s="72" t="str">
        <f t="shared" si="136"/>
        <v>Nov</v>
      </c>
      <c r="C4066" s="74">
        <v>39756</v>
      </c>
      <c r="D4066" s="47">
        <v>9.2100000000000009</v>
      </c>
      <c r="E4066" s="47">
        <v>9.2200000000000006</v>
      </c>
      <c r="F4066" s="47">
        <v>8.75</v>
      </c>
      <c r="G4066" s="47">
        <v>9</v>
      </c>
      <c r="H4066" s="73">
        <v>7.8072210000000002</v>
      </c>
      <c r="I4066" s="73">
        <v>1395300</v>
      </c>
    </row>
    <row r="4067" spans="1:9" x14ac:dyDescent="0.3">
      <c r="A4067" s="72" t="str">
        <f t="shared" si="135"/>
        <v>2008</v>
      </c>
      <c r="B4067" s="72" t="str">
        <f t="shared" si="136"/>
        <v>Nov</v>
      </c>
      <c r="C4067" s="74">
        <v>39757</v>
      </c>
      <c r="D4067" s="47">
        <v>8.8800000000000008</v>
      </c>
      <c r="E4067" s="47">
        <v>9.07</v>
      </c>
      <c r="F4067" s="47">
        <v>8.64</v>
      </c>
      <c r="G4067" s="47">
        <v>8.65</v>
      </c>
      <c r="H4067" s="73">
        <v>7.5036069999999997</v>
      </c>
      <c r="I4067" s="73">
        <v>1149800</v>
      </c>
    </row>
    <row r="4068" spans="1:9" x14ac:dyDescent="0.3">
      <c r="A4068" s="72" t="str">
        <f t="shared" si="135"/>
        <v>2008</v>
      </c>
      <c r="B4068" s="72" t="str">
        <f t="shared" si="136"/>
        <v>Nov</v>
      </c>
      <c r="C4068" s="74">
        <v>39758</v>
      </c>
      <c r="D4068" s="47">
        <v>8.6</v>
      </c>
      <c r="E4068" s="47">
        <v>8.77</v>
      </c>
      <c r="F4068" s="47">
        <v>8.18</v>
      </c>
      <c r="G4068" s="47">
        <v>8.2100000000000009</v>
      </c>
      <c r="H4068" s="73">
        <v>7.1219219999999996</v>
      </c>
      <c r="I4068" s="73">
        <v>1056500</v>
      </c>
    </row>
    <row r="4069" spans="1:9" x14ac:dyDescent="0.3">
      <c r="A4069" s="72" t="str">
        <f t="shared" si="135"/>
        <v>2008</v>
      </c>
      <c r="B4069" s="72" t="str">
        <f t="shared" si="136"/>
        <v>Nov</v>
      </c>
      <c r="C4069" s="74">
        <v>39759</v>
      </c>
      <c r="D4069" s="47">
        <v>8.25</v>
      </c>
      <c r="E4069" s="47">
        <v>8.42</v>
      </c>
      <c r="F4069" s="47">
        <v>8.11</v>
      </c>
      <c r="G4069" s="47">
        <v>8.41</v>
      </c>
      <c r="H4069" s="73">
        <v>7.2954140000000001</v>
      </c>
      <c r="I4069" s="73">
        <v>1233100</v>
      </c>
    </row>
    <row r="4070" spans="1:9" x14ac:dyDescent="0.3">
      <c r="A4070" s="72" t="str">
        <f t="shared" si="135"/>
        <v>2008</v>
      </c>
      <c r="B4070" s="72" t="str">
        <f t="shared" si="136"/>
        <v>Nov</v>
      </c>
      <c r="C4070" s="74">
        <v>39762</v>
      </c>
      <c r="D4070" s="47">
        <v>8.4600000000000009</v>
      </c>
      <c r="E4070" s="47">
        <v>8.61</v>
      </c>
      <c r="F4070" s="47">
        <v>7.81</v>
      </c>
      <c r="G4070" s="47">
        <v>7.89</v>
      </c>
      <c r="H4070" s="73">
        <v>6.8443310000000004</v>
      </c>
      <c r="I4070" s="73">
        <v>1325300</v>
      </c>
    </row>
    <row r="4071" spans="1:9" x14ac:dyDescent="0.3">
      <c r="A4071" s="72" t="str">
        <f t="shared" si="135"/>
        <v>2008</v>
      </c>
      <c r="B4071" s="72" t="str">
        <f t="shared" si="136"/>
        <v>Nov</v>
      </c>
      <c r="C4071" s="74">
        <v>39763</v>
      </c>
      <c r="D4071" s="47">
        <v>7.8</v>
      </c>
      <c r="E4071" s="47">
        <v>8.1300000000000008</v>
      </c>
      <c r="F4071" s="47">
        <v>7.58</v>
      </c>
      <c r="G4071" s="47">
        <v>7.75</v>
      </c>
      <c r="H4071" s="73">
        <v>6.7228859999999999</v>
      </c>
      <c r="I4071" s="73">
        <v>1764100</v>
      </c>
    </row>
    <row r="4072" spans="1:9" x14ac:dyDescent="0.3">
      <c r="A4072" s="72" t="str">
        <f t="shared" si="135"/>
        <v>2008</v>
      </c>
      <c r="B4072" s="72" t="str">
        <f t="shared" si="136"/>
        <v>Nov</v>
      </c>
      <c r="C4072" s="74">
        <v>39764</v>
      </c>
      <c r="D4072" s="47">
        <v>7.6</v>
      </c>
      <c r="E4072" s="47">
        <v>7.61</v>
      </c>
      <c r="F4072" s="47">
        <v>7.25</v>
      </c>
      <c r="G4072" s="47">
        <v>7.25</v>
      </c>
      <c r="H4072" s="73">
        <v>6.2891510000000004</v>
      </c>
      <c r="I4072" s="73">
        <v>1168500</v>
      </c>
    </row>
    <row r="4073" spans="1:9" x14ac:dyDescent="0.3">
      <c r="A4073" s="72" t="str">
        <f t="shared" si="135"/>
        <v>2008</v>
      </c>
      <c r="B4073" s="72" t="str">
        <f t="shared" si="136"/>
        <v>Nov</v>
      </c>
      <c r="C4073" s="74">
        <v>39765</v>
      </c>
      <c r="D4073" s="47">
        <v>7.23</v>
      </c>
      <c r="E4073" s="47">
        <v>7.48</v>
      </c>
      <c r="F4073" s="47">
        <v>6.76</v>
      </c>
      <c r="G4073" s="47">
        <v>7.26</v>
      </c>
      <c r="H4073" s="73">
        <v>6.2978259999999997</v>
      </c>
      <c r="I4073" s="73">
        <v>2969500</v>
      </c>
    </row>
    <row r="4074" spans="1:9" x14ac:dyDescent="0.3">
      <c r="A4074" s="72" t="str">
        <f t="shared" si="135"/>
        <v>2008</v>
      </c>
      <c r="B4074" s="72" t="str">
        <f t="shared" si="136"/>
        <v>Nov</v>
      </c>
      <c r="C4074" s="74">
        <v>39766</v>
      </c>
      <c r="D4074" s="47">
        <v>7.16</v>
      </c>
      <c r="E4074" s="47">
        <v>7.27</v>
      </c>
      <c r="F4074" s="47">
        <v>6.66</v>
      </c>
      <c r="G4074" s="47">
        <v>6.69</v>
      </c>
      <c r="H4074" s="73">
        <v>5.803369</v>
      </c>
      <c r="I4074" s="73">
        <v>2518900</v>
      </c>
    </row>
    <row r="4075" spans="1:9" x14ac:dyDescent="0.3">
      <c r="A4075" s="72" t="str">
        <f t="shared" si="135"/>
        <v>2008</v>
      </c>
      <c r="B4075" s="72" t="str">
        <f t="shared" si="136"/>
        <v>Nov</v>
      </c>
      <c r="C4075" s="74">
        <v>39769</v>
      </c>
      <c r="D4075" s="47">
        <v>6.67</v>
      </c>
      <c r="E4075" s="47">
        <v>6.84</v>
      </c>
      <c r="F4075" s="47">
        <v>6.54</v>
      </c>
      <c r="G4075" s="47">
        <v>6.66</v>
      </c>
      <c r="H4075" s="73">
        <v>5.7773440000000003</v>
      </c>
      <c r="I4075" s="73">
        <v>1346900</v>
      </c>
    </row>
    <row r="4076" spans="1:9" x14ac:dyDescent="0.3">
      <c r="A4076" s="72" t="str">
        <f t="shared" si="135"/>
        <v>2008</v>
      </c>
      <c r="B4076" s="72" t="str">
        <f t="shared" si="136"/>
        <v>Nov</v>
      </c>
      <c r="C4076" s="74">
        <v>39770</v>
      </c>
      <c r="D4076" s="47">
        <v>6.66</v>
      </c>
      <c r="E4076" s="47">
        <v>6.89</v>
      </c>
      <c r="F4076" s="47">
        <v>6.25</v>
      </c>
      <c r="G4076" s="47">
        <v>6.48</v>
      </c>
      <c r="H4076" s="73">
        <v>5.6212</v>
      </c>
      <c r="I4076" s="73">
        <v>1122600</v>
      </c>
    </row>
    <row r="4077" spans="1:9" x14ac:dyDescent="0.3">
      <c r="A4077" s="72" t="str">
        <f t="shared" si="135"/>
        <v>2008</v>
      </c>
      <c r="B4077" s="72" t="str">
        <f t="shared" si="136"/>
        <v>Nov</v>
      </c>
      <c r="C4077" s="74">
        <v>39771</v>
      </c>
      <c r="D4077" s="47">
        <v>6.39</v>
      </c>
      <c r="E4077" s="47">
        <v>6.66</v>
      </c>
      <c r="F4077" s="47">
        <v>5.81</v>
      </c>
      <c r="G4077" s="47">
        <v>5.88</v>
      </c>
      <c r="H4077" s="73">
        <v>5.1007179999999996</v>
      </c>
      <c r="I4077" s="73">
        <v>1864900</v>
      </c>
    </row>
    <row r="4078" spans="1:9" x14ac:dyDescent="0.3">
      <c r="A4078" s="72" t="str">
        <f t="shared" si="135"/>
        <v>2008</v>
      </c>
      <c r="B4078" s="72" t="str">
        <f t="shared" si="136"/>
        <v>Nov</v>
      </c>
      <c r="C4078" s="74">
        <v>39772</v>
      </c>
      <c r="D4078" s="47">
        <v>5.79</v>
      </c>
      <c r="E4078" s="47">
        <v>5.93</v>
      </c>
      <c r="F4078" s="47">
        <v>5.32</v>
      </c>
      <c r="G4078" s="47">
        <v>5.32</v>
      </c>
      <c r="H4078" s="73">
        <v>4.6149360000000001</v>
      </c>
      <c r="I4078" s="73">
        <v>1972400</v>
      </c>
    </row>
    <row r="4079" spans="1:9" x14ac:dyDescent="0.3">
      <c r="A4079" s="72" t="str">
        <f t="shared" si="135"/>
        <v>2008</v>
      </c>
      <c r="B4079" s="72" t="str">
        <f t="shared" si="136"/>
        <v>Nov</v>
      </c>
      <c r="C4079" s="74">
        <v>39773</v>
      </c>
      <c r="D4079" s="47">
        <v>5.34</v>
      </c>
      <c r="E4079" s="47">
        <v>5.49</v>
      </c>
      <c r="F4079" s="47">
        <v>4.96</v>
      </c>
      <c r="G4079" s="47">
        <v>5.42</v>
      </c>
      <c r="H4079" s="73">
        <v>4.7016830000000001</v>
      </c>
      <c r="I4079" s="73">
        <v>1996200</v>
      </c>
    </row>
    <row r="4080" spans="1:9" x14ac:dyDescent="0.3">
      <c r="A4080" s="72" t="str">
        <f t="shared" si="135"/>
        <v>2008</v>
      </c>
      <c r="B4080" s="72" t="str">
        <f t="shared" si="136"/>
        <v>Nov</v>
      </c>
      <c r="C4080" s="74">
        <v>39776</v>
      </c>
      <c r="D4080" s="47">
        <v>5.45</v>
      </c>
      <c r="E4080" s="47">
        <v>6.22</v>
      </c>
      <c r="F4080" s="47">
        <v>5.28</v>
      </c>
      <c r="G4080" s="47">
        <v>6.1</v>
      </c>
      <c r="H4080" s="73">
        <v>5.2915609999999997</v>
      </c>
      <c r="I4080" s="73">
        <v>2135600</v>
      </c>
    </row>
    <row r="4081" spans="1:9" x14ac:dyDescent="0.3">
      <c r="A4081" s="72" t="str">
        <f t="shared" si="135"/>
        <v>2008</v>
      </c>
      <c r="B4081" s="72" t="str">
        <f t="shared" si="136"/>
        <v>Nov</v>
      </c>
      <c r="C4081" s="74">
        <v>39777</v>
      </c>
      <c r="D4081" s="47">
        <v>6.19</v>
      </c>
      <c r="E4081" s="47">
        <v>6.59</v>
      </c>
      <c r="F4081" s="47">
        <v>6.01</v>
      </c>
      <c r="G4081" s="47">
        <v>6.56</v>
      </c>
      <c r="H4081" s="73">
        <v>5.6905979999999996</v>
      </c>
      <c r="I4081" s="73">
        <v>1873600</v>
      </c>
    </row>
    <row r="4082" spans="1:9" x14ac:dyDescent="0.3">
      <c r="A4082" s="72" t="str">
        <f t="shared" si="135"/>
        <v>2008</v>
      </c>
      <c r="B4082" s="72" t="str">
        <f t="shared" si="136"/>
        <v>Nov</v>
      </c>
      <c r="C4082" s="74">
        <v>39778</v>
      </c>
      <c r="D4082" s="47">
        <v>6.39</v>
      </c>
      <c r="E4082" s="47">
        <v>7.28</v>
      </c>
      <c r="F4082" s="47">
        <v>6.35</v>
      </c>
      <c r="G4082" s="47">
        <v>7.25</v>
      </c>
      <c r="H4082" s="73">
        <v>6.2891510000000004</v>
      </c>
      <c r="I4082" s="73">
        <v>1627300</v>
      </c>
    </row>
    <row r="4083" spans="1:9" x14ac:dyDescent="0.3">
      <c r="A4083" s="72" t="str">
        <f t="shared" si="135"/>
        <v>2008</v>
      </c>
      <c r="B4083" s="72" t="str">
        <f t="shared" si="136"/>
        <v>Nov</v>
      </c>
      <c r="C4083" s="74">
        <v>39780</v>
      </c>
      <c r="D4083" s="47">
        <v>7.12</v>
      </c>
      <c r="E4083" s="47">
        <v>7.3</v>
      </c>
      <c r="F4083" s="47">
        <v>7</v>
      </c>
      <c r="G4083" s="47">
        <v>7.28</v>
      </c>
      <c r="H4083" s="73">
        <v>6.315175</v>
      </c>
      <c r="I4083" s="73">
        <v>362000</v>
      </c>
    </row>
    <row r="4084" spans="1:9" x14ac:dyDescent="0.3">
      <c r="A4084" s="72" t="str">
        <f t="shared" si="135"/>
        <v>2008</v>
      </c>
      <c r="B4084" s="72" t="str">
        <f t="shared" si="136"/>
        <v>Dec</v>
      </c>
      <c r="C4084" s="74">
        <v>39783</v>
      </c>
      <c r="D4084" s="47">
        <v>7.06</v>
      </c>
      <c r="E4084" s="47">
        <v>7.3</v>
      </c>
      <c r="F4084" s="47">
        <v>6.25</v>
      </c>
      <c r="G4084" s="47">
        <v>6.28</v>
      </c>
      <c r="H4084" s="73">
        <v>5.4477060000000002</v>
      </c>
      <c r="I4084" s="73">
        <v>1670400</v>
      </c>
    </row>
    <row r="4085" spans="1:9" x14ac:dyDescent="0.3">
      <c r="A4085" s="72" t="str">
        <f t="shared" si="135"/>
        <v>2008</v>
      </c>
      <c r="B4085" s="72" t="str">
        <f t="shared" si="136"/>
        <v>Dec</v>
      </c>
      <c r="C4085" s="74">
        <v>39784</v>
      </c>
      <c r="D4085" s="47">
        <v>6.4</v>
      </c>
      <c r="E4085" s="47">
        <v>6.74</v>
      </c>
      <c r="F4085" s="47">
        <v>6.28</v>
      </c>
      <c r="G4085" s="47">
        <v>6.59</v>
      </c>
      <c r="H4085" s="73">
        <v>5.7166220000000001</v>
      </c>
      <c r="I4085" s="73">
        <v>1436600</v>
      </c>
    </row>
    <row r="4086" spans="1:9" x14ac:dyDescent="0.3">
      <c r="A4086" s="72" t="str">
        <f t="shared" si="135"/>
        <v>2008</v>
      </c>
      <c r="B4086" s="72" t="str">
        <f t="shared" si="136"/>
        <v>Dec</v>
      </c>
      <c r="C4086" s="74">
        <v>39785</v>
      </c>
      <c r="D4086" s="47">
        <v>6.45</v>
      </c>
      <c r="E4086" s="47">
        <v>7.03</v>
      </c>
      <c r="F4086" s="47">
        <v>6.32</v>
      </c>
      <c r="G4086" s="47">
        <v>6.97</v>
      </c>
      <c r="H4086" s="73">
        <v>6.0462590000000001</v>
      </c>
      <c r="I4086" s="73">
        <v>1483100</v>
      </c>
    </row>
    <row r="4087" spans="1:9" x14ac:dyDescent="0.3">
      <c r="A4087" s="72" t="str">
        <f t="shared" si="135"/>
        <v>2008</v>
      </c>
      <c r="B4087" s="72" t="str">
        <f t="shared" si="136"/>
        <v>Dec</v>
      </c>
      <c r="C4087" s="74">
        <v>39786</v>
      </c>
      <c r="D4087" s="47">
        <v>6.86</v>
      </c>
      <c r="E4087" s="47">
        <v>7.36</v>
      </c>
      <c r="F4087" s="47">
        <v>6.7</v>
      </c>
      <c r="G4087" s="47">
        <v>7.01</v>
      </c>
      <c r="H4087" s="73">
        <v>6.080959</v>
      </c>
      <c r="I4087" s="73">
        <v>1596500</v>
      </c>
    </row>
    <row r="4088" spans="1:9" x14ac:dyDescent="0.3">
      <c r="A4088" s="72" t="str">
        <f t="shared" si="135"/>
        <v>2008</v>
      </c>
      <c r="B4088" s="72" t="str">
        <f t="shared" si="136"/>
        <v>Dec</v>
      </c>
      <c r="C4088" s="74">
        <v>39787</v>
      </c>
      <c r="D4088" s="47">
        <v>6.89</v>
      </c>
      <c r="E4088" s="47">
        <v>7.57</v>
      </c>
      <c r="F4088" s="47">
        <v>6.62</v>
      </c>
      <c r="G4088" s="47">
        <v>7.55</v>
      </c>
      <c r="H4088" s="73">
        <v>6.549391</v>
      </c>
      <c r="I4088" s="73">
        <v>1778900</v>
      </c>
    </row>
    <row r="4089" spans="1:9" x14ac:dyDescent="0.3">
      <c r="A4089" s="72" t="str">
        <f t="shared" si="135"/>
        <v>2008</v>
      </c>
      <c r="B4089" s="72" t="str">
        <f t="shared" si="136"/>
        <v>Dec</v>
      </c>
      <c r="C4089" s="74">
        <v>39790</v>
      </c>
      <c r="D4089" s="47">
        <v>7.72</v>
      </c>
      <c r="E4089" s="47">
        <v>8.14</v>
      </c>
      <c r="F4089" s="47">
        <v>7.67</v>
      </c>
      <c r="G4089" s="47">
        <v>7.99</v>
      </c>
      <c r="H4089" s="73">
        <v>6.9310770000000002</v>
      </c>
      <c r="I4089" s="73">
        <v>2080100</v>
      </c>
    </row>
    <row r="4090" spans="1:9" x14ac:dyDescent="0.3">
      <c r="A4090" s="72" t="str">
        <f t="shared" si="135"/>
        <v>2008</v>
      </c>
      <c r="B4090" s="72" t="str">
        <f t="shared" si="136"/>
        <v>Dec</v>
      </c>
      <c r="C4090" s="74">
        <v>39791</v>
      </c>
      <c r="D4090" s="47">
        <v>7.96</v>
      </c>
      <c r="E4090" s="47">
        <v>8.0500000000000007</v>
      </c>
      <c r="F4090" s="47">
        <v>7.51</v>
      </c>
      <c r="G4090" s="47">
        <v>7.61</v>
      </c>
      <c r="H4090" s="73">
        <v>6.6014400000000002</v>
      </c>
      <c r="I4090" s="73">
        <v>1772800</v>
      </c>
    </row>
    <row r="4091" spans="1:9" x14ac:dyDescent="0.3">
      <c r="A4091" s="72" t="str">
        <f t="shared" si="135"/>
        <v>2008</v>
      </c>
      <c r="B4091" s="72" t="str">
        <f t="shared" si="136"/>
        <v>Dec</v>
      </c>
      <c r="C4091" s="74">
        <v>39792</v>
      </c>
      <c r="D4091" s="47">
        <v>7.64</v>
      </c>
      <c r="E4091" s="47">
        <v>8.07</v>
      </c>
      <c r="F4091" s="47">
        <v>7.63</v>
      </c>
      <c r="G4091" s="47">
        <v>7.77</v>
      </c>
      <c r="H4091" s="73">
        <v>6.7402340000000001</v>
      </c>
      <c r="I4091" s="73">
        <v>1805800</v>
      </c>
    </row>
    <row r="4092" spans="1:9" x14ac:dyDescent="0.3">
      <c r="A4092" s="72" t="str">
        <f t="shared" si="135"/>
        <v>2008</v>
      </c>
      <c r="B4092" s="72" t="str">
        <f t="shared" si="136"/>
        <v>Dec</v>
      </c>
      <c r="C4092" s="74">
        <v>39793</v>
      </c>
      <c r="D4092" s="47">
        <v>7.66</v>
      </c>
      <c r="E4092" s="47">
        <v>7.75</v>
      </c>
      <c r="F4092" s="47">
        <v>7.14</v>
      </c>
      <c r="G4092" s="47">
        <v>7.22</v>
      </c>
      <c r="H4092" s="73">
        <v>6.2631259999999997</v>
      </c>
      <c r="I4092" s="73">
        <v>1211000</v>
      </c>
    </row>
    <row r="4093" spans="1:9" x14ac:dyDescent="0.3">
      <c r="A4093" s="72" t="str">
        <f t="shared" si="135"/>
        <v>2008</v>
      </c>
      <c r="B4093" s="72" t="str">
        <f t="shared" si="136"/>
        <v>Dec</v>
      </c>
      <c r="C4093" s="74">
        <v>39794</v>
      </c>
      <c r="D4093" s="47">
        <v>6.99</v>
      </c>
      <c r="E4093" s="47">
        <v>7.41</v>
      </c>
      <c r="F4093" s="47">
        <v>6.94</v>
      </c>
      <c r="G4093" s="47">
        <v>7.22</v>
      </c>
      <c r="H4093" s="73">
        <v>6.2631259999999997</v>
      </c>
      <c r="I4093" s="73">
        <v>1911800</v>
      </c>
    </row>
    <row r="4094" spans="1:9" x14ac:dyDescent="0.3">
      <c r="A4094" s="72" t="str">
        <f t="shared" si="135"/>
        <v>2008</v>
      </c>
      <c r="B4094" s="72" t="str">
        <f t="shared" si="136"/>
        <v>Dec</v>
      </c>
      <c r="C4094" s="74">
        <v>39797</v>
      </c>
      <c r="D4094" s="47">
        <v>7.23</v>
      </c>
      <c r="E4094" s="47">
        <v>7.33</v>
      </c>
      <c r="F4094" s="47">
        <v>6.76</v>
      </c>
      <c r="G4094" s="47">
        <v>6.95</v>
      </c>
      <c r="H4094" s="73">
        <v>6.0289099999999998</v>
      </c>
      <c r="I4094" s="73">
        <v>1598100</v>
      </c>
    </row>
    <row r="4095" spans="1:9" x14ac:dyDescent="0.3">
      <c r="A4095" s="72" t="str">
        <f t="shared" si="135"/>
        <v>2008</v>
      </c>
      <c r="B4095" s="72" t="str">
        <f t="shared" si="136"/>
        <v>Dec</v>
      </c>
      <c r="C4095" s="74">
        <v>39798</v>
      </c>
      <c r="D4095" s="47">
        <v>7.03</v>
      </c>
      <c r="E4095" s="47">
        <v>7.44</v>
      </c>
      <c r="F4095" s="47">
        <v>7.01</v>
      </c>
      <c r="G4095" s="47">
        <v>7.37</v>
      </c>
      <c r="H4095" s="73">
        <v>6.3932479999999998</v>
      </c>
      <c r="I4095" s="73">
        <v>2111800</v>
      </c>
    </row>
    <row r="4096" spans="1:9" x14ac:dyDescent="0.3">
      <c r="A4096" s="72" t="str">
        <f t="shared" si="135"/>
        <v>2008</v>
      </c>
      <c r="B4096" s="72" t="str">
        <f t="shared" si="136"/>
        <v>Dec</v>
      </c>
      <c r="C4096" s="74">
        <v>39799</v>
      </c>
      <c r="D4096" s="47">
        <v>7.38</v>
      </c>
      <c r="E4096" s="47">
        <v>8.3699999999999992</v>
      </c>
      <c r="F4096" s="47">
        <v>7.38</v>
      </c>
      <c r="G4096" s="47">
        <v>8.33</v>
      </c>
      <c r="H4096" s="73">
        <v>7.2260179999999998</v>
      </c>
      <c r="I4096" s="73">
        <v>2857700</v>
      </c>
    </row>
    <row r="4097" spans="1:9" x14ac:dyDescent="0.3">
      <c r="A4097" s="72" t="str">
        <f t="shared" si="135"/>
        <v>2008</v>
      </c>
      <c r="B4097" s="72" t="str">
        <f t="shared" si="136"/>
        <v>Dec</v>
      </c>
      <c r="C4097" s="74">
        <v>39800</v>
      </c>
      <c r="D4097" s="47">
        <v>8.61</v>
      </c>
      <c r="E4097" s="47">
        <v>9.1300000000000008</v>
      </c>
      <c r="F4097" s="47">
        <v>8.35</v>
      </c>
      <c r="G4097" s="47">
        <v>8.7799999999999994</v>
      </c>
      <c r="H4097" s="73">
        <v>7.6163780000000001</v>
      </c>
      <c r="I4097" s="73">
        <v>3461100</v>
      </c>
    </row>
    <row r="4098" spans="1:9" x14ac:dyDescent="0.3">
      <c r="A4098" s="72" t="str">
        <f t="shared" si="135"/>
        <v>2008</v>
      </c>
      <c r="B4098" s="72" t="str">
        <f t="shared" si="136"/>
        <v>Dec</v>
      </c>
      <c r="C4098" s="74">
        <v>39801</v>
      </c>
      <c r="D4098" s="47">
        <v>9</v>
      </c>
      <c r="E4098" s="47">
        <v>10.029999999999999</v>
      </c>
      <c r="F4098" s="47">
        <v>8.85</v>
      </c>
      <c r="G4098" s="47">
        <v>9.9499999999999993</v>
      </c>
      <c r="H4098" s="73">
        <v>8.6313180000000003</v>
      </c>
      <c r="I4098" s="73">
        <v>4406000</v>
      </c>
    </row>
    <row r="4099" spans="1:9" x14ac:dyDescent="0.3">
      <c r="A4099" s="72" t="str">
        <f t="shared" ref="A4099:A4162" si="137">TEXT(C4099,"YYYY")</f>
        <v>2008</v>
      </c>
      <c r="B4099" s="72" t="str">
        <f t="shared" ref="B4099:B4162" si="138">TEXT(C4099,"MMM")</f>
        <v>Dec</v>
      </c>
      <c r="C4099" s="74">
        <v>39804</v>
      </c>
      <c r="D4099" s="47">
        <v>9.94</v>
      </c>
      <c r="E4099" s="47">
        <v>9.9499999999999993</v>
      </c>
      <c r="F4099" s="47">
        <v>9.07</v>
      </c>
      <c r="G4099" s="47">
        <v>9.39</v>
      </c>
      <c r="H4099" s="73">
        <v>8.1455350000000006</v>
      </c>
      <c r="I4099" s="73">
        <v>2110800</v>
      </c>
    </row>
    <row r="4100" spans="1:9" x14ac:dyDescent="0.3">
      <c r="A4100" s="72" t="str">
        <f t="shared" si="137"/>
        <v>2008</v>
      </c>
      <c r="B4100" s="72" t="str">
        <f t="shared" si="138"/>
        <v>Dec</v>
      </c>
      <c r="C4100" s="74">
        <v>39805</v>
      </c>
      <c r="D4100" s="47">
        <v>9.4</v>
      </c>
      <c r="E4100" s="47">
        <v>9.8000000000000007</v>
      </c>
      <c r="F4100" s="47">
        <v>9.1999999999999993</v>
      </c>
      <c r="G4100" s="47">
        <v>9.23</v>
      </c>
      <c r="H4100" s="73">
        <v>8.0067400000000006</v>
      </c>
      <c r="I4100" s="73">
        <v>1179400</v>
      </c>
    </row>
    <row r="4101" spans="1:9" x14ac:dyDescent="0.3">
      <c r="A4101" s="72" t="str">
        <f t="shared" si="137"/>
        <v>2008</v>
      </c>
      <c r="B4101" s="72" t="str">
        <f t="shared" si="138"/>
        <v>Dec</v>
      </c>
      <c r="C4101" s="74">
        <v>39806</v>
      </c>
      <c r="D4101" s="47">
        <v>9.1999999999999993</v>
      </c>
      <c r="E4101" s="47">
        <v>9.32</v>
      </c>
      <c r="F4101" s="47">
        <v>9.0399999999999991</v>
      </c>
      <c r="G4101" s="47">
        <v>9.18</v>
      </c>
      <c r="H4101" s="73">
        <v>7.9633669999999999</v>
      </c>
      <c r="I4101" s="73">
        <v>426100</v>
      </c>
    </row>
    <row r="4102" spans="1:9" x14ac:dyDescent="0.3">
      <c r="A4102" s="72" t="str">
        <f t="shared" si="137"/>
        <v>2008</v>
      </c>
      <c r="B4102" s="72" t="str">
        <f t="shared" si="138"/>
        <v>Dec</v>
      </c>
      <c r="C4102" s="74">
        <v>39808</v>
      </c>
      <c r="D4102" s="47">
        <v>9.2200000000000006</v>
      </c>
      <c r="E4102" s="47">
        <v>9.43</v>
      </c>
      <c r="F4102" s="47">
        <v>9</v>
      </c>
      <c r="G4102" s="47">
        <v>9.36</v>
      </c>
      <c r="H4102" s="73">
        <v>8.1195109999999993</v>
      </c>
      <c r="I4102" s="73">
        <v>491600</v>
      </c>
    </row>
    <row r="4103" spans="1:9" x14ac:dyDescent="0.3">
      <c r="A4103" s="72" t="str">
        <f t="shared" si="137"/>
        <v>2008</v>
      </c>
      <c r="B4103" s="72" t="str">
        <f t="shared" si="138"/>
        <v>Dec</v>
      </c>
      <c r="C4103" s="74">
        <v>39811</v>
      </c>
      <c r="D4103" s="47">
        <v>9.3800000000000008</v>
      </c>
      <c r="E4103" s="47">
        <v>9.49</v>
      </c>
      <c r="F4103" s="47">
        <v>8.76</v>
      </c>
      <c r="G4103" s="47">
        <v>9.0299999999999994</v>
      </c>
      <c r="H4103" s="73">
        <v>7.8332490000000004</v>
      </c>
      <c r="I4103" s="73">
        <v>1132400</v>
      </c>
    </row>
    <row r="4104" spans="1:9" x14ac:dyDescent="0.3">
      <c r="A4104" s="72" t="str">
        <f t="shared" si="137"/>
        <v>2008</v>
      </c>
      <c r="B4104" s="72" t="str">
        <f t="shared" si="138"/>
        <v>Dec</v>
      </c>
      <c r="C4104" s="74">
        <v>39812</v>
      </c>
      <c r="D4104" s="47">
        <v>9.1</v>
      </c>
      <c r="E4104" s="47">
        <v>9.52</v>
      </c>
      <c r="F4104" s="47">
        <v>8.94</v>
      </c>
      <c r="G4104" s="47">
        <v>9.49</v>
      </c>
      <c r="H4104" s="73">
        <v>8.2322830000000007</v>
      </c>
      <c r="I4104" s="73">
        <v>781400</v>
      </c>
    </row>
    <row r="4105" spans="1:9" x14ac:dyDescent="0.3">
      <c r="A4105" s="72" t="str">
        <f t="shared" si="137"/>
        <v>2008</v>
      </c>
      <c r="B4105" s="72" t="str">
        <f t="shared" si="138"/>
        <v>Dec</v>
      </c>
      <c r="C4105" s="74">
        <v>39813</v>
      </c>
      <c r="D4105" s="47">
        <v>9.5500000000000007</v>
      </c>
      <c r="E4105" s="47">
        <v>10.27</v>
      </c>
      <c r="F4105" s="47">
        <v>9.41</v>
      </c>
      <c r="G4105" s="47">
        <v>10.1</v>
      </c>
      <c r="H4105" s="73">
        <v>8.7614370000000008</v>
      </c>
      <c r="I4105" s="73">
        <v>1194700</v>
      </c>
    </row>
    <row r="4106" spans="1:9" x14ac:dyDescent="0.3">
      <c r="A4106" s="72" t="str">
        <f t="shared" si="137"/>
        <v>2009</v>
      </c>
      <c r="B4106" s="72" t="str">
        <f t="shared" si="138"/>
        <v>Jan</v>
      </c>
      <c r="C4106" s="74">
        <v>39815</v>
      </c>
      <c r="D4106" s="47">
        <v>10.15</v>
      </c>
      <c r="E4106" s="47">
        <v>10.47</v>
      </c>
      <c r="F4106" s="47">
        <v>9.9499999999999993</v>
      </c>
      <c r="G4106" s="47">
        <v>10.35</v>
      </c>
      <c r="H4106" s="73">
        <v>8.9783059999999999</v>
      </c>
      <c r="I4106" s="73">
        <v>791300</v>
      </c>
    </row>
    <row r="4107" spans="1:9" x14ac:dyDescent="0.3">
      <c r="A4107" s="72" t="str">
        <f t="shared" si="137"/>
        <v>2009</v>
      </c>
      <c r="B4107" s="72" t="str">
        <f t="shared" si="138"/>
        <v>Jan</v>
      </c>
      <c r="C4107" s="74">
        <v>39818</v>
      </c>
      <c r="D4107" s="47">
        <v>10.16</v>
      </c>
      <c r="E4107" s="47">
        <v>10.4</v>
      </c>
      <c r="F4107" s="47">
        <v>9.8699999999999992</v>
      </c>
      <c r="G4107" s="47">
        <v>10.37</v>
      </c>
      <c r="H4107" s="73">
        <v>8.9956560000000003</v>
      </c>
      <c r="I4107" s="73">
        <v>1291000</v>
      </c>
    </row>
    <row r="4108" spans="1:9" x14ac:dyDescent="0.3">
      <c r="A4108" s="72" t="str">
        <f t="shared" si="137"/>
        <v>2009</v>
      </c>
      <c r="B4108" s="72" t="str">
        <f t="shared" si="138"/>
        <v>Jan</v>
      </c>
      <c r="C4108" s="74">
        <v>39819</v>
      </c>
      <c r="D4108" s="47">
        <v>10.49</v>
      </c>
      <c r="E4108" s="47">
        <v>11.02</v>
      </c>
      <c r="F4108" s="47">
        <v>10.31</v>
      </c>
      <c r="G4108" s="47">
        <v>10.91</v>
      </c>
      <c r="H4108" s="73">
        <v>9.4640869999999993</v>
      </c>
      <c r="I4108" s="73">
        <v>1607800</v>
      </c>
    </row>
    <row r="4109" spans="1:9" x14ac:dyDescent="0.3">
      <c r="A4109" s="72" t="str">
        <f t="shared" si="137"/>
        <v>2009</v>
      </c>
      <c r="B4109" s="72" t="str">
        <f t="shared" si="138"/>
        <v>Jan</v>
      </c>
      <c r="C4109" s="74">
        <v>39820</v>
      </c>
      <c r="D4109" s="47">
        <v>10.82</v>
      </c>
      <c r="E4109" s="47">
        <v>10.82</v>
      </c>
      <c r="F4109" s="47">
        <v>10.1</v>
      </c>
      <c r="G4109" s="47">
        <v>10.27</v>
      </c>
      <c r="H4109" s="73">
        <v>8.908906</v>
      </c>
      <c r="I4109" s="73">
        <v>1521600</v>
      </c>
    </row>
    <row r="4110" spans="1:9" x14ac:dyDescent="0.3">
      <c r="A4110" s="72" t="str">
        <f t="shared" si="137"/>
        <v>2009</v>
      </c>
      <c r="B4110" s="72" t="str">
        <f t="shared" si="138"/>
        <v>Jan</v>
      </c>
      <c r="C4110" s="74">
        <v>39821</v>
      </c>
      <c r="D4110" s="47">
        <v>10.26</v>
      </c>
      <c r="E4110" s="47">
        <v>10.4</v>
      </c>
      <c r="F4110" s="47">
        <v>9.93</v>
      </c>
      <c r="G4110" s="47">
        <v>10.34</v>
      </c>
      <c r="H4110" s="73">
        <v>8.9696309999999997</v>
      </c>
      <c r="I4110" s="73">
        <v>1413900</v>
      </c>
    </row>
    <row r="4111" spans="1:9" x14ac:dyDescent="0.3">
      <c r="A4111" s="72" t="str">
        <f t="shared" si="137"/>
        <v>2009</v>
      </c>
      <c r="B4111" s="72" t="str">
        <f t="shared" si="138"/>
        <v>Jan</v>
      </c>
      <c r="C4111" s="74">
        <v>39822</v>
      </c>
      <c r="D4111" s="47">
        <v>10.37</v>
      </c>
      <c r="E4111" s="47">
        <v>10.37</v>
      </c>
      <c r="F4111" s="47">
        <v>9.74</v>
      </c>
      <c r="G4111" s="47">
        <v>9.74</v>
      </c>
      <c r="H4111" s="73">
        <v>8.4491490000000002</v>
      </c>
      <c r="I4111" s="73">
        <v>1143200</v>
      </c>
    </row>
    <row r="4112" spans="1:9" x14ac:dyDescent="0.3">
      <c r="A4112" s="72" t="str">
        <f t="shared" si="137"/>
        <v>2009</v>
      </c>
      <c r="B4112" s="72" t="str">
        <f t="shared" si="138"/>
        <v>Jan</v>
      </c>
      <c r="C4112" s="74">
        <v>39825</v>
      </c>
      <c r="D4112" s="47">
        <v>9.59</v>
      </c>
      <c r="E4112" s="47">
        <v>9.75</v>
      </c>
      <c r="F4112" s="47">
        <v>9.3000000000000007</v>
      </c>
      <c r="G4112" s="47">
        <v>9.44</v>
      </c>
      <c r="H4112" s="73">
        <v>8.1889079999999996</v>
      </c>
      <c r="I4112" s="73">
        <v>1282000</v>
      </c>
    </row>
    <row r="4113" spans="1:9" x14ac:dyDescent="0.3">
      <c r="A4113" s="72" t="str">
        <f t="shared" si="137"/>
        <v>2009</v>
      </c>
      <c r="B4113" s="72" t="str">
        <f t="shared" si="138"/>
        <v>Jan</v>
      </c>
      <c r="C4113" s="74">
        <v>39826</v>
      </c>
      <c r="D4113" s="47">
        <v>9.42</v>
      </c>
      <c r="E4113" s="47">
        <v>9.57</v>
      </c>
      <c r="F4113" s="47">
        <v>8.8800000000000008</v>
      </c>
      <c r="G4113" s="47">
        <v>9.1</v>
      </c>
      <c r="H4113" s="73">
        <v>7.8939690000000002</v>
      </c>
      <c r="I4113" s="73">
        <v>1451500</v>
      </c>
    </row>
    <row r="4114" spans="1:9" x14ac:dyDescent="0.3">
      <c r="A4114" s="72" t="str">
        <f t="shared" si="137"/>
        <v>2009</v>
      </c>
      <c r="B4114" s="72" t="str">
        <f t="shared" si="138"/>
        <v>Jan</v>
      </c>
      <c r="C4114" s="74">
        <v>39827</v>
      </c>
      <c r="D4114" s="47">
        <v>9</v>
      </c>
      <c r="E4114" s="47">
        <v>9.01</v>
      </c>
      <c r="F4114" s="47">
        <v>8.34</v>
      </c>
      <c r="G4114" s="47">
        <v>8.41</v>
      </c>
      <c r="H4114" s="73">
        <v>7.2954140000000001</v>
      </c>
      <c r="I4114" s="73">
        <v>1600700</v>
      </c>
    </row>
    <row r="4115" spans="1:9" x14ac:dyDescent="0.3">
      <c r="A4115" s="72" t="str">
        <f t="shared" si="137"/>
        <v>2009</v>
      </c>
      <c r="B4115" s="72" t="str">
        <f t="shared" si="138"/>
        <v>Jan</v>
      </c>
      <c r="C4115" s="74">
        <v>39828</v>
      </c>
      <c r="D4115" s="47">
        <v>8.36</v>
      </c>
      <c r="E4115" s="47">
        <v>8.89</v>
      </c>
      <c r="F4115" s="47">
        <v>8.0399999999999991</v>
      </c>
      <c r="G4115" s="47">
        <v>8.66</v>
      </c>
      <c r="H4115" s="73">
        <v>7.512283</v>
      </c>
      <c r="I4115" s="73">
        <v>1761100</v>
      </c>
    </row>
    <row r="4116" spans="1:9" x14ac:dyDescent="0.3">
      <c r="A4116" s="72" t="str">
        <f t="shared" si="137"/>
        <v>2009</v>
      </c>
      <c r="B4116" s="72" t="str">
        <f t="shared" si="138"/>
        <v>Jan</v>
      </c>
      <c r="C4116" s="74">
        <v>39829</v>
      </c>
      <c r="D4116" s="47">
        <v>8.8699999999999992</v>
      </c>
      <c r="E4116" s="47">
        <v>8.98</v>
      </c>
      <c r="F4116" s="47">
        <v>8.39</v>
      </c>
      <c r="G4116" s="47">
        <v>8.7799999999999994</v>
      </c>
      <c r="H4116" s="73">
        <v>7.6163780000000001</v>
      </c>
      <c r="I4116" s="73">
        <v>1291000</v>
      </c>
    </row>
    <row r="4117" spans="1:9" x14ac:dyDescent="0.3">
      <c r="A4117" s="72" t="str">
        <f t="shared" si="137"/>
        <v>2009</v>
      </c>
      <c r="B4117" s="72" t="str">
        <f t="shared" si="138"/>
        <v>Jan</v>
      </c>
      <c r="C4117" s="74">
        <v>39833</v>
      </c>
      <c r="D4117" s="47">
        <v>8.77</v>
      </c>
      <c r="E4117" s="47">
        <v>8.8699999999999992</v>
      </c>
      <c r="F4117" s="47">
        <v>7.86</v>
      </c>
      <c r="G4117" s="47">
        <v>7.92</v>
      </c>
      <c r="H4117" s="73">
        <v>6.8703570000000003</v>
      </c>
      <c r="I4117" s="73">
        <v>1127800</v>
      </c>
    </row>
    <row r="4118" spans="1:9" x14ac:dyDescent="0.3">
      <c r="A4118" s="72" t="str">
        <f t="shared" si="137"/>
        <v>2009</v>
      </c>
      <c r="B4118" s="72" t="str">
        <f t="shared" si="138"/>
        <v>Jan</v>
      </c>
      <c r="C4118" s="74">
        <v>39834</v>
      </c>
      <c r="D4118" s="47">
        <v>8.06</v>
      </c>
      <c r="E4118" s="47">
        <v>8.51</v>
      </c>
      <c r="F4118" s="47">
        <v>7.87</v>
      </c>
      <c r="G4118" s="47">
        <v>8.48</v>
      </c>
      <c r="H4118" s="73">
        <v>7.3561370000000004</v>
      </c>
      <c r="I4118" s="73">
        <v>1185400</v>
      </c>
    </row>
    <row r="4119" spans="1:9" x14ac:dyDescent="0.3">
      <c r="A4119" s="72" t="str">
        <f t="shared" si="137"/>
        <v>2009</v>
      </c>
      <c r="B4119" s="72" t="str">
        <f t="shared" si="138"/>
        <v>Jan</v>
      </c>
      <c r="C4119" s="74">
        <v>39835</v>
      </c>
      <c r="D4119" s="47">
        <v>8.34</v>
      </c>
      <c r="E4119" s="47">
        <v>9.11</v>
      </c>
      <c r="F4119" s="47">
        <v>8.3000000000000007</v>
      </c>
      <c r="G4119" s="47">
        <v>8.8000000000000007</v>
      </c>
      <c r="H4119" s="73">
        <v>7.6337270000000004</v>
      </c>
      <c r="I4119" s="73">
        <v>2110000</v>
      </c>
    </row>
    <row r="4120" spans="1:9" x14ac:dyDescent="0.3">
      <c r="A4120" s="72" t="str">
        <f t="shared" si="137"/>
        <v>2009</v>
      </c>
      <c r="B4120" s="72" t="str">
        <f t="shared" si="138"/>
        <v>Jan</v>
      </c>
      <c r="C4120" s="74">
        <v>39836</v>
      </c>
      <c r="D4120" s="47">
        <v>8.56</v>
      </c>
      <c r="E4120" s="47">
        <v>8.98</v>
      </c>
      <c r="F4120" s="47">
        <v>8.39</v>
      </c>
      <c r="G4120" s="47">
        <v>8.7899999999999991</v>
      </c>
      <c r="H4120" s="73">
        <v>7.6250520000000002</v>
      </c>
      <c r="I4120" s="73">
        <v>1718700</v>
      </c>
    </row>
    <row r="4121" spans="1:9" x14ac:dyDescent="0.3">
      <c r="A4121" s="72" t="str">
        <f t="shared" si="137"/>
        <v>2009</v>
      </c>
      <c r="B4121" s="72" t="str">
        <f t="shared" si="138"/>
        <v>Jan</v>
      </c>
      <c r="C4121" s="74">
        <v>39839</v>
      </c>
      <c r="D4121" s="47">
        <v>8.85</v>
      </c>
      <c r="E4121" s="47">
        <v>9.1</v>
      </c>
      <c r="F4121" s="47">
        <v>8.5</v>
      </c>
      <c r="G4121" s="47">
        <v>8.8800000000000008</v>
      </c>
      <c r="H4121" s="73">
        <v>7.7031239999999999</v>
      </c>
      <c r="I4121" s="73">
        <v>963100</v>
      </c>
    </row>
    <row r="4122" spans="1:9" x14ac:dyDescent="0.3">
      <c r="A4122" s="72" t="str">
        <f t="shared" si="137"/>
        <v>2009</v>
      </c>
      <c r="B4122" s="72" t="str">
        <f t="shared" si="138"/>
        <v>Jan</v>
      </c>
      <c r="C4122" s="74">
        <v>39840</v>
      </c>
      <c r="D4122" s="47">
        <v>8.9499999999999993</v>
      </c>
      <c r="E4122" s="47">
        <v>9.2799999999999994</v>
      </c>
      <c r="F4122" s="47">
        <v>8.91</v>
      </c>
      <c r="G4122" s="47">
        <v>9.0500000000000007</v>
      </c>
      <c r="H4122" s="73">
        <v>7.8505950000000002</v>
      </c>
      <c r="I4122" s="73">
        <v>972300</v>
      </c>
    </row>
    <row r="4123" spans="1:9" x14ac:dyDescent="0.3">
      <c r="A4123" s="72" t="str">
        <f t="shared" si="137"/>
        <v>2009</v>
      </c>
      <c r="B4123" s="72" t="str">
        <f t="shared" si="138"/>
        <v>Jan</v>
      </c>
      <c r="C4123" s="74">
        <v>39841</v>
      </c>
      <c r="D4123" s="47">
        <v>9.19</v>
      </c>
      <c r="E4123" s="47">
        <v>9.48</v>
      </c>
      <c r="F4123" s="47">
        <v>9.16</v>
      </c>
      <c r="G4123" s="47">
        <v>9.43</v>
      </c>
      <c r="H4123" s="73">
        <v>8.1802329999999994</v>
      </c>
      <c r="I4123" s="73">
        <v>1202700</v>
      </c>
    </row>
    <row r="4124" spans="1:9" x14ac:dyDescent="0.3">
      <c r="A4124" s="72" t="str">
        <f t="shared" si="137"/>
        <v>2009</v>
      </c>
      <c r="B4124" s="72" t="str">
        <f t="shared" si="138"/>
        <v>Jan</v>
      </c>
      <c r="C4124" s="74">
        <v>39842</v>
      </c>
      <c r="D4124" s="47">
        <v>9.3000000000000007</v>
      </c>
      <c r="E4124" s="47">
        <v>9.4</v>
      </c>
      <c r="F4124" s="47">
        <v>8.89</v>
      </c>
      <c r="G4124" s="47">
        <v>9</v>
      </c>
      <c r="H4124" s="73">
        <v>7.8072210000000002</v>
      </c>
      <c r="I4124" s="73">
        <v>873800</v>
      </c>
    </row>
    <row r="4125" spans="1:9" x14ac:dyDescent="0.3">
      <c r="A4125" s="72" t="str">
        <f t="shared" si="137"/>
        <v>2009</v>
      </c>
      <c r="B4125" s="72" t="str">
        <f t="shared" si="138"/>
        <v>Jan</v>
      </c>
      <c r="C4125" s="74">
        <v>39843</v>
      </c>
      <c r="D4125" s="47">
        <v>9.08</v>
      </c>
      <c r="E4125" s="47">
        <v>9.18</v>
      </c>
      <c r="F4125" s="47">
        <v>8.52</v>
      </c>
      <c r="G4125" s="47">
        <v>8.68</v>
      </c>
      <c r="H4125" s="73">
        <v>7.5296339999999997</v>
      </c>
      <c r="I4125" s="73">
        <v>822400</v>
      </c>
    </row>
    <row r="4126" spans="1:9" x14ac:dyDescent="0.3">
      <c r="A4126" s="72" t="str">
        <f t="shared" si="137"/>
        <v>2009</v>
      </c>
      <c r="B4126" s="72" t="str">
        <f t="shared" si="138"/>
        <v>Feb</v>
      </c>
      <c r="C4126" s="74">
        <v>39846</v>
      </c>
      <c r="D4126" s="47">
        <v>8.5399999999999991</v>
      </c>
      <c r="E4126" s="47">
        <v>8.81</v>
      </c>
      <c r="F4126" s="47">
        <v>8.42</v>
      </c>
      <c r="G4126" s="47">
        <v>8.56</v>
      </c>
      <c r="H4126" s="73">
        <v>7.425535</v>
      </c>
      <c r="I4126" s="73">
        <v>1376900</v>
      </c>
    </row>
    <row r="4127" spans="1:9" x14ac:dyDescent="0.3">
      <c r="A4127" s="72" t="str">
        <f t="shared" si="137"/>
        <v>2009</v>
      </c>
      <c r="B4127" s="72" t="str">
        <f t="shared" si="138"/>
        <v>Feb</v>
      </c>
      <c r="C4127" s="74">
        <v>39847</v>
      </c>
      <c r="D4127" s="47">
        <v>8.56</v>
      </c>
      <c r="E4127" s="47">
        <v>9.1199999999999992</v>
      </c>
      <c r="F4127" s="47">
        <v>8.5299999999999994</v>
      </c>
      <c r="G4127" s="47">
        <v>8.9600000000000009</v>
      </c>
      <c r="H4127" s="73">
        <v>7.7725210000000002</v>
      </c>
      <c r="I4127" s="73">
        <v>1517900</v>
      </c>
    </row>
    <row r="4128" spans="1:9" x14ac:dyDescent="0.3">
      <c r="A4128" s="72" t="str">
        <f t="shared" si="137"/>
        <v>2009</v>
      </c>
      <c r="B4128" s="72" t="str">
        <f t="shared" si="138"/>
        <v>Feb</v>
      </c>
      <c r="C4128" s="74">
        <v>39848</v>
      </c>
      <c r="D4128" s="47">
        <v>9.0399999999999991</v>
      </c>
      <c r="E4128" s="47">
        <v>9.2200000000000006</v>
      </c>
      <c r="F4128" s="47">
        <v>8.6300000000000008</v>
      </c>
      <c r="G4128" s="47">
        <v>8.69</v>
      </c>
      <c r="H4128" s="73">
        <v>7.5383069999999996</v>
      </c>
      <c r="I4128" s="73">
        <v>1544100</v>
      </c>
    </row>
    <row r="4129" spans="1:9" x14ac:dyDescent="0.3">
      <c r="A4129" s="72" t="str">
        <f t="shared" si="137"/>
        <v>2009</v>
      </c>
      <c r="B4129" s="72" t="str">
        <f t="shared" si="138"/>
        <v>Feb</v>
      </c>
      <c r="C4129" s="74">
        <v>39849</v>
      </c>
      <c r="D4129" s="47">
        <v>8.67</v>
      </c>
      <c r="E4129" s="47">
        <v>9.23</v>
      </c>
      <c r="F4129" s="47">
        <v>8.56</v>
      </c>
      <c r="G4129" s="47">
        <v>9.1999999999999993</v>
      </c>
      <c r="H4129" s="73">
        <v>7.9807129999999997</v>
      </c>
      <c r="I4129" s="73">
        <v>1206400</v>
      </c>
    </row>
    <row r="4130" spans="1:9" x14ac:dyDescent="0.3">
      <c r="A4130" s="72" t="str">
        <f t="shared" si="137"/>
        <v>2009</v>
      </c>
      <c r="B4130" s="72" t="str">
        <f t="shared" si="138"/>
        <v>Feb</v>
      </c>
      <c r="C4130" s="74">
        <v>39850</v>
      </c>
      <c r="D4130" s="47">
        <v>9.19</v>
      </c>
      <c r="E4130" s="47">
        <v>9.8800000000000008</v>
      </c>
      <c r="F4130" s="47">
        <v>9.0500000000000007</v>
      </c>
      <c r="G4130" s="47">
        <v>9.59</v>
      </c>
      <c r="H4130" s="73">
        <v>8.3190259999999991</v>
      </c>
      <c r="I4130" s="73">
        <v>1261700</v>
      </c>
    </row>
    <row r="4131" spans="1:9" x14ac:dyDescent="0.3">
      <c r="A4131" s="72" t="str">
        <f t="shared" si="137"/>
        <v>2009</v>
      </c>
      <c r="B4131" s="72" t="str">
        <f t="shared" si="138"/>
        <v>Feb</v>
      </c>
      <c r="C4131" s="74">
        <v>39853</v>
      </c>
      <c r="D4131" s="47">
        <v>9.5399999999999991</v>
      </c>
      <c r="E4131" s="47">
        <v>9.59</v>
      </c>
      <c r="F4131" s="47">
        <v>9.11</v>
      </c>
      <c r="G4131" s="47">
        <v>9.2799999999999994</v>
      </c>
      <c r="H4131" s="73">
        <v>8.0501120000000004</v>
      </c>
      <c r="I4131" s="73">
        <v>818200</v>
      </c>
    </row>
    <row r="4132" spans="1:9" x14ac:dyDescent="0.3">
      <c r="A4132" s="72" t="str">
        <f t="shared" si="137"/>
        <v>2009</v>
      </c>
      <c r="B4132" s="72" t="str">
        <f t="shared" si="138"/>
        <v>Feb</v>
      </c>
      <c r="C4132" s="74">
        <v>39854</v>
      </c>
      <c r="D4132" s="47">
        <v>9.17</v>
      </c>
      <c r="E4132" s="47">
        <v>9.6199999999999992</v>
      </c>
      <c r="F4132" s="47">
        <v>9.0299999999999994</v>
      </c>
      <c r="G4132" s="47">
        <v>9.11</v>
      </c>
      <c r="H4132" s="73">
        <v>7.9026420000000002</v>
      </c>
      <c r="I4132" s="73">
        <v>1705700</v>
      </c>
    </row>
    <row r="4133" spans="1:9" x14ac:dyDescent="0.3">
      <c r="A4133" s="72" t="str">
        <f t="shared" si="137"/>
        <v>2009</v>
      </c>
      <c r="B4133" s="72" t="str">
        <f t="shared" si="138"/>
        <v>Feb</v>
      </c>
      <c r="C4133" s="74">
        <v>39855</v>
      </c>
      <c r="D4133" s="47">
        <v>9.1199999999999992</v>
      </c>
      <c r="E4133" s="47">
        <v>9.6</v>
      </c>
      <c r="F4133" s="47">
        <v>9</v>
      </c>
      <c r="G4133" s="47">
        <v>9.39</v>
      </c>
      <c r="H4133" s="73">
        <v>8.1455350000000006</v>
      </c>
      <c r="I4133" s="73">
        <v>1595400</v>
      </c>
    </row>
    <row r="4134" spans="1:9" x14ac:dyDescent="0.3">
      <c r="A4134" s="72" t="str">
        <f t="shared" si="137"/>
        <v>2009</v>
      </c>
      <c r="B4134" s="72" t="str">
        <f t="shared" si="138"/>
        <v>Feb</v>
      </c>
      <c r="C4134" s="74">
        <v>39856</v>
      </c>
      <c r="D4134" s="47">
        <v>9.36</v>
      </c>
      <c r="E4134" s="47">
        <v>9.81</v>
      </c>
      <c r="F4134" s="47">
        <v>9.15</v>
      </c>
      <c r="G4134" s="47">
        <v>9.69</v>
      </c>
      <c r="H4134" s="73">
        <v>8.4057770000000005</v>
      </c>
      <c r="I4134" s="73">
        <v>2556900</v>
      </c>
    </row>
    <row r="4135" spans="1:9" x14ac:dyDescent="0.3">
      <c r="A4135" s="72" t="str">
        <f t="shared" si="137"/>
        <v>2009</v>
      </c>
      <c r="B4135" s="72" t="str">
        <f t="shared" si="138"/>
        <v>Feb</v>
      </c>
      <c r="C4135" s="74">
        <v>39857</v>
      </c>
      <c r="D4135" s="47">
        <v>8.69</v>
      </c>
      <c r="E4135" s="47">
        <v>8.94</v>
      </c>
      <c r="F4135" s="47">
        <v>8.34</v>
      </c>
      <c r="G4135" s="47">
        <v>8.49</v>
      </c>
      <c r="H4135" s="73">
        <v>7.3648119999999997</v>
      </c>
      <c r="I4135" s="73">
        <v>3601700</v>
      </c>
    </row>
    <row r="4136" spans="1:9" x14ac:dyDescent="0.3">
      <c r="A4136" s="72" t="str">
        <f t="shared" si="137"/>
        <v>2009</v>
      </c>
      <c r="B4136" s="72" t="str">
        <f t="shared" si="138"/>
        <v>Feb</v>
      </c>
      <c r="C4136" s="74">
        <v>39861</v>
      </c>
      <c r="D4136" s="47">
        <v>8.18</v>
      </c>
      <c r="E4136" s="47">
        <v>8.2200000000000006</v>
      </c>
      <c r="F4136" s="47">
        <v>7.82</v>
      </c>
      <c r="G4136" s="47">
        <v>8.08</v>
      </c>
      <c r="H4136" s="73">
        <v>7.0091510000000001</v>
      </c>
      <c r="I4136" s="73">
        <v>1771100</v>
      </c>
    </row>
    <row r="4137" spans="1:9" x14ac:dyDescent="0.3">
      <c r="A4137" s="72" t="str">
        <f t="shared" si="137"/>
        <v>2009</v>
      </c>
      <c r="B4137" s="72" t="str">
        <f t="shared" si="138"/>
        <v>Feb</v>
      </c>
      <c r="C4137" s="74">
        <v>39862</v>
      </c>
      <c r="D4137" s="47">
        <v>8.09</v>
      </c>
      <c r="E4137" s="47">
        <v>8.1999999999999993</v>
      </c>
      <c r="F4137" s="47">
        <v>7.68</v>
      </c>
      <c r="G4137" s="47">
        <v>7.75</v>
      </c>
      <c r="H4137" s="73">
        <v>6.7228859999999999</v>
      </c>
      <c r="I4137" s="73">
        <v>1835500</v>
      </c>
    </row>
    <row r="4138" spans="1:9" x14ac:dyDescent="0.3">
      <c r="A4138" s="72" t="str">
        <f t="shared" si="137"/>
        <v>2009</v>
      </c>
      <c r="B4138" s="72" t="str">
        <f t="shared" si="138"/>
        <v>Feb</v>
      </c>
      <c r="C4138" s="74">
        <v>39863</v>
      </c>
      <c r="D4138" s="47">
        <v>7.87</v>
      </c>
      <c r="E4138" s="47">
        <v>8.07</v>
      </c>
      <c r="F4138" s="47">
        <v>7.74</v>
      </c>
      <c r="G4138" s="47">
        <v>7.76</v>
      </c>
      <c r="H4138" s="73">
        <v>6.73156</v>
      </c>
      <c r="I4138" s="73">
        <v>1368900</v>
      </c>
    </row>
    <row r="4139" spans="1:9" x14ac:dyDescent="0.3">
      <c r="A4139" s="72" t="str">
        <f t="shared" si="137"/>
        <v>2009</v>
      </c>
      <c r="B4139" s="72" t="str">
        <f t="shared" si="138"/>
        <v>Feb</v>
      </c>
      <c r="C4139" s="74">
        <v>39864</v>
      </c>
      <c r="D4139" s="47">
        <v>7.64</v>
      </c>
      <c r="E4139" s="47">
        <v>8.23</v>
      </c>
      <c r="F4139" s="47">
        <v>7.64</v>
      </c>
      <c r="G4139" s="47">
        <v>8.09</v>
      </c>
      <c r="H4139" s="73">
        <v>7.0178260000000003</v>
      </c>
      <c r="I4139" s="73">
        <v>1753400</v>
      </c>
    </row>
    <row r="4140" spans="1:9" x14ac:dyDescent="0.3">
      <c r="A4140" s="72" t="str">
        <f t="shared" si="137"/>
        <v>2009</v>
      </c>
      <c r="B4140" s="72" t="str">
        <f t="shared" si="138"/>
        <v>Feb</v>
      </c>
      <c r="C4140" s="74">
        <v>39867</v>
      </c>
      <c r="D4140" s="47">
        <v>8.1300000000000008</v>
      </c>
      <c r="E4140" s="47">
        <v>8.35</v>
      </c>
      <c r="F4140" s="47">
        <v>7.81</v>
      </c>
      <c r="G4140" s="47">
        <v>7.85</v>
      </c>
      <c r="H4140" s="73">
        <v>6.8096329999999998</v>
      </c>
      <c r="I4140" s="73">
        <v>1062700</v>
      </c>
    </row>
    <row r="4141" spans="1:9" x14ac:dyDescent="0.3">
      <c r="A4141" s="72" t="str">
        <f t="shared" si="137"/>
        <v>2009</v>
      </c>
      <c r="B4141" s="72" t="str">
        <f t="shared" si="138"/>
        <v>Feb</v>
      </c>
      <c r="C4141" s="74">
        <v>39868</v>
      </c>
      <c r="D4141" s="47">
        <v>7.92</v>
      </c>
      <c r="E4141" s="47">
        <v>8.36</v>
      </c>
      <c r="F4141" s="47">
        <v>7.84</v>
      </c>
      <c r="G4141" s="47">
        <v>8.26</v>
      </c>
      <c r="H4141" s="73">
        <v>7.1652959999999997</v>
      </c>
      <c r="I4141" s="73">
        <v>1616800</v>
      </c>
    </row>
    <row r="4142" spans="1:9" x14ac:dyDescent="0.3">
      <c r="A4142" s="72" t="str">
        <f t="shared" si="137"/>
        <v>2009</v>
      </c>
      <c r="B4142" s="72" t="str">
        <f t="shared" si="138"/>
        <v>Feb</v>
      </c>
      <c r="C4142" s="74">
        <v>39869</v>
      </c>
      <c r="D4142" s="47">
        <v>8.1999999999999993</v>
      </c>
      <c r="E4142" s="47">
        <v>8.56</v>
      </c>
      <c r="F4142" s="47">
        <v>8.15</v>
      </c>
      <c r="G4142" s="47">
        <v>8.34</v>
      </c>
      <c r="H4142" s="73">
        <v>7.2346909999999998</v>
      </c>
      <c r="I4142" s="73">
        <v>1329000</v>
      </c>
    </row>
    <row r="4143" spans="1:9" x14ac:dyDescent="0.3">
      <c r="A4143" s="72" t="str">
        <f t="shared" si="137"/>
        <v>2009</v>
      </c>
      <c r="B4143" s="72" t="str">
        <f t="shared" si="138"/>
        <v>Feb</v>
      </c>
      <c r="C4143" s="74">
        <v>39870</v>
      </c>
      <c r="D4143" s="47">
        <v>8.41</v>
      </c>
      <c r="E4143" s="47">
        <v>8.65</v>
      </c>
      <c r="F4143" s="47">
        <v>8.0399999999999991</v>
      </c>
      <c r="G4143" s="47">
        <v>8.09</v>
      </c>
      <c r="H4143" s="73">
        <v>7.0178260000000003</v>
      </c>
      <c r="I4143" s="73">
        <v>1363900</v>
      </c>
    </row>
    <row r="4144" spans="1:9" x14ac:dyDescent="0.3">
      <c r="A4144" s="72" t="str">
        <f t="shared" si="137"/>
        <v>2009</v>
      </c>
      <c r="B4144" s="72" t="str">
        <f t="shared" si="138"/>
        <v>Feb</v>
      </c>
      <c r="C4144" s="74">
        <v>39871</v>
      </c>
      <c r="D4144" s="47">
        <v>7.93</v>
      </c>
      <c r="E4144" s="47">
        <v>8.34</v>
      </c>
      <c r="F4144" s="47">
        <v>7.86</v>
      </c>
      <c r="G4144" s="47">
        <v>8.14</v>
      </c>
      <c r="H4144" s="73">
        <v>7.0611990000000002</v>
      </c>
      <c r="I4144" s="73">
        <v>1192800</v>
      </c>
    </row>
    <row r="4145" spans="1:9" x14ac:dyDescent="0.3">
      <c r="A4145" s="72" t="str">
        <f t="shared" si="137"/>
        <v>2009</v>
      </c>
      <c r="B4145" s="72" t="str">
        <f t="shared" si="138"/>
        <v>Mar</v>
      </c>
      <c r="C4145" s="74">
        <v>39874</v>
      </c>
      <c r="D4145" s="47">
        <v>7.98</v>
      </c>
      <c r="E4145" s="47">
        <v>8.1300000000000008</v>
      </c>
      <c r="F4145" s="47">
        <v>7.6</v>
      </c>
      <c r="G4145" s="47">
        <v>7.63</v>
      </c>
      <c r="H4145" s="73">
        <v>6.6187909999999999</v>
      </c>
      <c r="I4145" s="73">
        <v>1093800</v>
      </c>
    </row>
    <row r="4146" spans="1:9" x14ac:dyDescent="0.3">
      <c r="A4146" s="72" t="str">
        <f t="shared" si="137"/>
        <v>2009</v>
      </c>
      <c r="B4146" s="72" t="str">
        <f t="shared" si="138"/>
        <v>Mar</v>
      </c>
      <c r="C4146" s="74">
        <v>39875</v>
      </c>
      <c r="D4146" s="47">
        <v>7.74</v>
      </c>
      <c r="E4146" s="47">
        <v>7.93</v>
      </c>
      <c r="F4146" s="47">
        <v>7.34</v>
      </c>
      <c r="G4146" s="47">
        <v>7.42</v>
      </c>
      <c r="H4146" s="73">
        <v>6.4366219999999998</v>
      </c>
      <c r="I4146" s="73">
        <v>1025700</v>
      </c>
    </row>
    <row r="4147" spans="1:9" x14ac:dyDescent="0.3">
      <c r="A4147" s="72" t="str">
        <f t="shared" si="137"/>
        <v>2009</v>
      </c>
      <c r="B4147" s="72" t="str">
        <f t="shared" si="138"/>
        <v>Mar</v>
      </c>
      <c r="C4147" s="74">
        <v>39876</v>
      </c>
      <c r="D4147" s="47">
        <v>7.53</v>
      </c>
      <c r="E4147" s="47">
        <v>7.74</v>
      </c>
      <c r="F4147" s="47">
        <v>7.38</v>
      </c>
      <c r="G4147" s="47">
        <v>7.6</v>
      </c>
      <c r="H4147" s="73">
        <v>6.5927639999999998</v>
      </c>
      <c r="I4147" s="73">
        <v>751000</v>
      </c>
    </row>
    <row r="4148" spans="1:9" x14ac:dyDescent="0.3">
      <c r="A4148" s="72" t="str">
        <f t="shared" si="137"/>
        <v>2009</v>
      </c>
      <c r="B4148" s="72" t="str">
        <f t="shared" si="138"/>
        <v>Mar</v>
      </c>
      <c r="C4148" s="74">
        <v>39877</v>
      </c>
      <c r="D4148" s="47">
        <v>7.44</v>
      </c>
      <c r="E4148" s="47">
        <v>7.56</v>
      </c>
      <c r="F4148" s="47">
        <v>7.04</v>
      </c>
      <c r="G4148" s="47">
        <v>7.07</v>
      </c>
      <c r="H4148" s="73">
        <v>6.1330070000000001</v>
      </c>
      <c r="I4148" s="73">
        <v>1091000</v>
      </c>
    </row>
    <row r="4149" spans="1:9" x14ac:dyDescent="0.3">
      <c r="A4149" s="72" t="str">
        <f t="shared" si="137"/>
        <v>2009</v>
      </c>
      <c r="B4149" s="72" t="str">
        <f t="shared" si="138"/>
        <v>Mar</v>
      </c>
      <c r="C4149" s="74">
        <v>39878</v>
      </c>
      <c r="D4149" s="47">
        <v>7.13</v>
      </c>
      <c r="E4149" s="47">
        <v>7.25</v>
      </c>
      <c r="F4149" s="47">
        <v>6.89</v>
      </c>
      <c r="G4149" s="47">
        <v>7.15</v>
      </c>
      <c r="H4149" s="73">
        <v>6.2024039999999996</v>
      </c>
      <c r="I4149" s="73">
        <v>1439400</v>
      </c>
    </row>
    <row r="4150" spans="1:9" x14ac:dyDescent="0.3">
      <c r="A4150" s="72" t="str">
        <f t="shared" si="137"/>
        <v>2009</v>
      </c>
      <c r="B4150" s="72" t="str">
        <f t="shared" si="138"/>
        <v>Mar</v>
      </c>
      <c r="C4150" s="74">
        <v>39881</v>
      </c>
      <c r="D4150" s="47">
        <v>7.01</v>
      </c>
      <c r="E4150" s="47">
        <v>7.37</v>
      </c>
      <c r="F4150" s="47">
        <v>6.84</v>
      </c>
      <c r="G4150" s="47">
        <v>7.33</v>
      </c>
      <c r="H4150" s="73">
        <v>6.358549</v>
      </c>
      <c r="I4150" s="73">
        <v>1051300</v>
      </c>
    </row>
    <row r="4151" spans="1:9" x14ac:dyDescent="0.3">
      <c r="A4151" s="72" t="str">
        <f t="shared" si="137"/>
        <v>2009</v>
      </c>
      <c r="B4151" s="72" t="str">
        <f t="shared" si="138"/>
        <v>Mar</v>
      </c>
      <c r="C4151" s="74">
        <v>39882</v>
      </c>
      <c r="D4151" s="47">
        <v>7.53</v>
      </c>
      <c r="E4151" s="47">
        <v>8.2200000000000006</v>
      </c>
      <c r="F4151" s="47">
        <v>7.37</v>
      </c>
      <c r="G4151" s="47">
        <v>8.11</v>
      </c>
      <c r="H4151" s="73">
        <v>7.0351739999999996</v>
      </c>
      <c r="I4151" s="73">
        <v>1644500</v>
      </c>
    </row>
    <row r="4152" spans="1:9" x14ac:dyDescent="0.3">
      <c r="A4152" s="72" t="str">
        <f t="shared" si="137"/>
        <v>2009</v>
      </c>
      <c r="B4152" s="72" t="str">
        <f t="shared" si="138"/>
        <v>Mar</v>
      </c>
      <c r="C4152" s="74">
        <v>39883</v>
      </c>
      <c r="D4152" s="47">
        <v>8.6</v>
      </c>
      <c r="E4152" s="47">
        <v>9.31</v>
      </c>
      <c r="F4152" s="47">
        <v>8.4700000000000006</v>
      </c>
      <c r="G4152" s="47">
        <v>8.92</v>
      </c>
      <c r="H4152" s="73">
        <v>7.7378239999999998</v>
      </c>
      <c r="I4152" s="73">
        <v>2144300</v>
      </c>
    </row>
    <row r="4153" spans="1:9" x14ac:dyDescent="0.3">
      <c r="A4153" s="72" t="str">
        <f t="shared" si="137"/>
        <v>2009</v>
      </c>
      <c r="B4153" s="72" t="str">
        <f t="shared" si="138"/>
        <v>Mar</v>
      </c>
      <c r="C4153" s="74">
        <v>39884</v>
      </c>
      <c r="D4153" s="47">
        <v>8.82</v>
      </c>
      <c r="E4153" s="47">
        <v>9.7799999999999994</v>
      </c>
      <c r="F4153" s="47">
        <v>8.76</v>
      </c>
      <c r="G4153" s="47">
        <v>9.69</v>
      </c>
      <c r="H4153" s="73">
        <v>8.4057770000000005</v>
      </c>
      <c r="I4153" s="73">
        <v>2186000</v>
      </c>
    </row>
    <row r="4154" spans="1:9" x14ac:dyDescent="0.3">
      <c r="A4154" s="72" t="str">
        <f t="shared" si="137"/>
        <v>2009</v>
      </c>
      <c r="B4154" s="72" t="str">
        <f t="shared" si="138"/>
        <v>Mar</v>
      </c>
      <c r="C4154" s="74">
        <v>39885</v>
      </c>
      <c r="D4154" s="47">
        <v>9.73</v>
      </c>
      <c r="E4154" s="47">
        <v>10.1</v>
      </c>
      <c r="F4154" s="47">
        <v>9.7100000000000009</v>
      </c>
      <c r="G4154" s="47">
        <v>9.8699999999999992</v>
      </c>
      <c r="H4154" s="73">
        <v>8.5619180000000004</v>
      </c>
      <c r="I4154" s="73">
        <v>2566800</v>
      </c>
    </row>
    <row r="4155" spans="1:9" x14ac:dyDescent="0.3">
      <c r="A4155" s="72" t="str">
        <f t="shared" si="137"/>
        <v>2009</v>
      </c>
      <c r="B4155" s="72" t="str">
        <f t="shared" si="138"/>
        <v>Mar</v>
      </c>
      <c r="C4155" s="74">
        <v>39888</v>
      </c>
      <c r="D4155" s="47">
        <v>9.94</v>
      </c>
      <c r="E4155" s="47">
        <v>10.09</v>
      </c>
      <c r="F4155" s="47">
        <v>9.42</v>
      </c>
      <c r="G4155" s="47">
        <v>9.48</v>
      </c>
      <c r="H4155" s="73">
        <v>8.2236069999999994</v>
      </c>
      <c r="I4155" s="73">
        <v>1389700</v>
      </c>
    </row>
    <row r="4156" spans="1:9" x14ac:dyDescent="0.3">
      <c r="A4156" s="72" t="str">
        <f t="shared" si="137"/>
        <v>2009</v>
      </c>
      <c r="B4156" s="72" t="str">
        <f t="shared" si="138"/>
        <v>Mar</v>
      </c>
      <c r="C4156" s="74">
        <v>39889</v>
      </c>
      <c r="D4156" s="47">
        <v>9.48</v>
      </c>
      <c r="E4156" s="47">
        <v>10.28</v>
      </c>
      <c r="F4156" s="47">
        <v>9.4600000000000009</v>
      </c>
      <c r="G4156" s="47">
        <v>10.28</v>
      </c>
      <c r="H4156" s="73">
        <v>8.9175819999999995</v>
      </c>
      <c r="I4156" s="73">
        <v>1870100</v>
      </c>
    </row>
    <row r="4157" spans="1:9" x14ac:dyDescent="0.3">
      <c r="A4157" s="72" t="str">
        <f t="shared" si="137"/>
        <v>2009</v>
      </c>
      <c r="B4157" s="72" t="str">
        <f t="shared" si="138"/>
        <v>Mar</v>
      </c>
      <c r="C4157" s="74">
        <v>39890</v>
      </c>
      <c r="D4157" s="47">
        <v>10.49</v>
      </c>
      <c r="E4157" s="47">
        <v>12.16</v>
      </c>
      <c r="F4157" s="47">
        <v>10.44</v>
      </c>
      <c r="G4157" s="47">
        <v>12.03</v>
      </c>
      <c r="H4157" s="73">
        <v>10.435654</v>
      </c>
      <c r="I4157" s="73">
        <v>6461300</v>
      </c>
    </row>
    <row r="4158" spans="1:9" x14ac:dyDescent="0.3">
      <c r="A4158" s="72" t="str">
        <f t="shared" si="137"/>
        <v>2009</v>
      </c>
      <c r="B4158" s="72" t="str">
        <f t="shared" si="138"/>
        <v>Mar</v>
      </c>
      <c r="C4158" s="74">
        <v>39891</v>
      </c>
      <c r="D4158" s="47">
        <v>11.96</v>
      </c>
      <c r="E4158" s="47">
        <v>12.03</v>
      </c>
      <c r="F4158" s="47">
        <v>11.08</v>
      </c>
      <c r="G4158" s="47">
        <v>11.37</v>
      </c>
      <c r="H4158" s="73">
        <v>9.8631250000000001</v>
      </c>
      <c r="I4158" s="73">
        <v>2783500</v>
      </c>
    </row>
    <row r="4159" spans="1:9" x14ac:dyDescent="0.3">
      <c r="A4159" s="72" t="str">
        <f t="shared" si="137"/>
        <v>2009</v>
      </c>
      <c r="B4159" s="72" t="str">
        <f t="shared" si="138"/>
        <v>Mar</v>
      </c>
      <c r="C4159" s="74">
        <v>39892</v>
      </c>
      <c r="D4159" s="47">
        <v>11.44</v>
      </c>
      <c r="E4159" s="47">
        <v>11.44</v>
      </c>
      <c r="F4159" s="47">
        <v>10.67</v>
      </c>
      <c r="G4159" s="47">
        <v>11.01</v>
      </c>
      <c r="H4159" s="73">
        <v>9.5508369999999996</v>
      </c>
      <c r="I4159" s="73">
        <v>1805400</v>
      </c>
    </row>
    <row r="4160" spans="1:9" x14ac:dyDescent="0.3">
      <c r="A4160" s="72" t="str">
        <f t="shared" si="137"/>
        <v>2009</v>
      </c>
      <c r="B4160" s="72" t="str">
        <f t="shared" si="138"/>
        <v>Mar</v>
      </c>
      <c r="C4160" s="74">
        <v>39895</v>
      </c>
      <c r="D4160" s="47">
        <v>11.36</v>
      </c>
      <c r="E4160" s="47">
        <v>12.51</v>
      </c>
      <c r="F4160" s="47">
        <v>11.25</v>
      </c>
      <c r="G4160" s="47">
        <v>12.49</v>
      </c>
      <c r="H4160" s="73">
        <v>10.834688</v>
      </c>
      <c r="I4160" s="73">
        <v>2818400</v>
      </c>
    </row>
    <row r="4161" spans="1:9" x14ac:dyDescent="0.3">
      <c r="A4161" s="72" t="str">
        <f t="shared" si="137"/>
        <v>2009</v>
      </c>
      <c r="B4161" s="72" t="str">
        <f t="shared" si="138"/>
        <v>Mar</v>
      </c>
      <c r="C4161" s="74">
        <v>39896</v>
      </c>
      <c r="D4161" s="47">
        <v>12.25</v>
      </c>
      <c r="E4161" s="47">
        <v>12.34</v>
      </c>
      <c r="F4161" s="47">
        <v>11.65</v>
      </c>
      <c r="G4161" s="47">
        <v>11.72</v>
      </c>
      <c r="H4161" s="73">
        <v>10.166739</v>
      </c>
      <c r="I4161" s="73">
        <v>2502200</v>
      </c>
    </row>
    <row r="4162" spans="1:9" x14ac:dyDescent="0.3">
      <c r="A4162" s="72" t="str">
        <f t="shared" si="137"/>
        <v>2009</v>
      </c>
      <c r="B4162" s="72" t="str">
        <f t="shared" si="138"/>
        <v>Mar</v>
      </c>
      <c r="C4162" s="74">
        <v>39897</v>
      </c>
      <c r="D4162" s="47">
        <v>11.87</v>
      </c>
      <c r="E4162" s="47">
        <v>11.95</v>
      </c>
      <c r="F4162" s="47">
        <v>11.09</v>
      </c>
      <c r="G4162" s="47">
        <v>11.46</v>
      </c>
      <c r="H4162" s="73">
        <v>9.9411959999999997</v>
      </c>
      <c r="I4162" s="73">
        <v>2527200</v>
      </c>
    </row>
    <row r="4163" spans="1:9" x14ac:dyDescent="0.3">
      <c r="A4163" s="72" t="str">
        <f t="shared" ref="A4163:A4226" si="139">TEXT(C4163,"YYYY")</f>
        <v>2009</v>
      </c>
      <c r="B4163" s="72" t="str">
        <f t="shared" ref="B4163:B4226" si="140">TEXT(C4163,"MMM")</f>
        <v>Mar</v>
      </c>
      <c r="C4163" s="74">
        <v>39898</v>
      </c>
      <c r="D4163" s="47">
        <v>11.7</v>
      </c>
      <c r="E4163" s="47">
        <v>12.82</v>
      </c>
      <c r="F4163" s="47">
        <v>11.64</v>
      </c>
      <c r="G4163" s="47">
        <v>12.82</v>
      </c>
      <c r="H4163" s="73">
        <v>11.120953</v>
      </c>
      <c r="I4163" s="73">
        <v>3049800</v>
      </c>
    </row>
    <row r="4164" spans="1:9" x14ac:dyDescent="0.3">
      <c r="A4164" s="72" t="str">
        <f t="shared" si="139"/>
        <v>2009</v>
      </c>
      <c r="B4164" s="72" t="str">
        <f t="shared" si="140"/>
        <v>Mar</v>
      </c>
      <c r="C4164" s="74">
        <v>39899</v>
      </c>
      <c r="D4164" s="47">
        <v>12.59</v>
      </c>
      <c r="E4164" s="47">
        <v>12.82</v>
      </c>
      <c r="F4164" s="47">
        <v>12.13</v>
      </c>
      <c r="G4164" s="47">
        <v>12.23</v>
      </c>
      <c r="H4164" s="73">
        <v>10.609147</v>
      </c>
      <c r="I4164" s="73">
        <v>2105800</v>
      </c>
    </row>
    <row r="4165" spans="1:9" x14ac:dyDescent="0.3">
      <c r="A4165" s="72" t="str">
        <f t="shared" si="139"/>
        <v>2009</v>
      </c>
      <c r="B4165" s="72" t="str">
        <f t="shared" si="140"/>
        <v>Mar</v>
      </c>
      <c r="C4165" s="74">
        <v>39902</v>
      </c>
      <c r="D4165" s="47">
        <v>11.97</v>
      </c>
      <c r="E4165" s="47">
        <v>12.21</v>
      </c>
      <c r="F4165" s="47">
        <v>11.38</v>
      </c>
      <c r="G4165" s="47">
        <v>11.64</v>
      </c>
      <c r="H4165" s="73">
        <v>10.097341999999999</v>
      </c>
      <c r="I4165" s="73">
        <v>1550500</v>
      </c>
    </row>
    <row r="4166" spans="1:9" x14ac:dyDescent="0.3">
      <c r="A4166" s="72" t="str">
        <f t="shared" si="139"/>
        <v>2009</v>
      </c>
      <c r="B4166" s="72" t="str">
        <f t="shared" si="140"/>
        <v>Mar</v>
      </c>
      <c r="C4166" s="74">
        <v>39903</v>
      </c>
      <c r="D4166" s="47">
        <v>11.79</v>
      </c>
      <c r="E4166" s="47">
        <v>11.97</v>
      </c>
      <c r="F4166" s="47">
        <v>11.25</v>
      </c>
      <c r="G4166" s="47">
        <v>11.45</v>
      </c>
      <c r="H4166" s="73">
        <v>9.9325200000000002</v>
      </c>
      <c r="I4166" s="73">
        <v>1292900</v>
      </c>
    </row>
    <row r="4167" spans="1:9" x14ac:dyDescent="0.3">
      <c r="A4167" s="72" t="str">
        <f t="shared" si="139"/>
        <v>2009</v>
      </c>
      <c r="B4167" s="72" t="str">
        <f t="shared" si="140"/>
        <v>Apr</v>
      </c>
      <c r="C4167" s="74">
        <v>39904</v>
      </c>
      <c r="D4167" s="47">
        <v>11.22</v>
      </c>
      <c r="E4167" s="47">
        <v>11.58</v>
      </c>
      <c r="F4167" s="47">
        <v>11.14</v>
      </c>
      <c r="G4167" s="47">
        <v>11.41</v>
      </c>
      <c r="H4167" s="73">
        <v>9.897824</v>
      </c>
      <c r="I4167" s="73">
        <v>1652100</v>
      </c>
    </row>
    <row r="4168" spans="1:9" x14ac:dyDescent="0.3">
      <c r="A4168" s="72" t="str">
        <f t="shared" si="139"/>
        <v>2009</v>
      </c>
      <c r="B4168" s="72" t="str">
        <f t="shared" si="140"/>
        <v>Apr</v>
      </c>
      <c r="C4168" s="74">
        <v>39905</v>
      </c>
      <c r="D4168" s="47">
        <v>11.74</v>
      </c>
      <c r="E4168" s="47">
        <v>12.91</v>
      </c>
      <c r="F4168" s="47">
        <v>11.74</v>
      </c>
      <c r="G4168" s="47">
        <v>12.44</v>
      </c>
      <c r="H4168" s="73">
        <v>10.791316999999999</v>
      </c>
      <c r="I4168" s="73">
        <v>2268200</v>
      </c>
    </row>
    <row r="4169" spans="1:9" x14ac:dyDescent="0.3">
      <c r="A4169" s="72" t="str">
        <f t="shared" si="139"/>
        <v>2009</v>
      </c>
      <c r="B4169" s="72" t="str">
        <f t="shared" si="140"/>
        <v>Apr</v>
      </c>
      <c r="C4169" s="74">
        <v>39906</v>
      </c>
      <c r="D4169" s="47">
        <v>12.33</v>
      </c>
      <c r="E4169" s="47">
        <v>13.02</v>
      </c>
      <c r="F4169" s="47">
        <v>12.11</v>
      </c>
      <c r="G4169" s="47">
        <v>13.01</v>
      </c>
      <c r="H4169" s="73">
        <v>11.285773000000001</v>
      </c>
      <c r="I4169" s="73">
        <v>1454900</v>
      </c>
    </row>
    <row r="4170" spans="1:9" x14ac:dyDescent="0.3">
      <c r="A4170" s="72" t="str">
        <f t="shared" si="139"/>
        <v>2009</v>
      </c>
      <c r="B4170" s="72" t="str">
        <f t="shared" si="140"/>
        <v>Apr</v>
      </c>
      <c r="C4170" s="74">
        <v>39909</v>
      </c>
      <c r="D4170" s="47">
        <v>12.81</v>
      </c>
      <c r="E4170" s="47">
        <v>12.89</v>
      </c>
      <c r="F4170" s="47">
        <v>12.35</v>
      </c>
      <c r="G4170" s="47">
        <v>12.47</v>
      </c>
      <c r="H4170" s="73">
        <v>10.817342</v>
      </c>
      <c r="I4170" s="73">
        <v>1164100</v>
      </c>
    </row>
    <row r="4171" spans="1:9" x14ac:dyDescent="0.3">
      <c r="A4171" s="72" t="str">
        <f t="shared" si="139"/>
        <v>2009</v>
      </c>
      <c r="B4171" s="72" t="str">
        <f t="shared" si="140"/>
        <v>Apr</v>
      </c>
      <c r="C4171" s="74">
        <v>39910</v>
      </c>
      <c r="D4171" s="47">
        <v>12.77</v>
      </c>
      <c r="E4171" s="47">
        <v>12.96</v>
      </c>
      <c r="F4171" s="47">
        <v>12</v>
      </c>
      <c r="G4171" s="47">
        <v>12.05</v>
      </c>
      <c r="H4171" s="73">
        <v>10.453002</v>
      </c>
      <c r="I4171" s="73">
        <v>1730300</v>
      </c>
    </row>
    <row r="4172" spans="1:9" x14ac:dyDescent="0.3">
      <c r="A4172" s="72" t="str">
        <f t="shared" si="139"/>
        <v>2009</v>
      </c>
      <c r="B4172" s="72" t="str">
        <f t="shared" si="140"/>
        <v>Apr</v>
      </c>
      <c r="C4172" s="74">
        <v>39911</v>
      </c>
      <c r="D4172" s="47">
        <v>12.24</v>
      </c>
      <c r="E4172" s="47">
        <v>13.2</v>
      </c>
      <c r="F4172" s="47">
        <v>11.87</v>
      </c>
      <c r="G4172" s="47">
        <v>13.18</v>
      </c>
      <c r="H4172" s="73">
        <v>11.433244</v>
      </c>
      <c r="I4172" s="73">
        <v>1708300</v>
      </c>
    </row>
    <row r="4173" spans="1:9" x14ac:dyDescent="0.3">
      <c r="A4173" s="72" t="str">
        <f t="shared" si="139"/>
        <v>2009</v>
      </c>
      <c r="B4173" s="72" t="str">
        <f t="shared" si="140"/>
        <v>Apr</v>
      </c>
      <c r="C4173" s="74">
        <v>39912</v>
      </c>
      <c r="D4173" s="47">
        <v>13.37</v>
      </c>
      <c r="E4173" s="47">
        <v>14.32</v>
      </c>
      <c r="F4173" s="47">
        <v>13.3</v>
      </c>
      <c r="G4173" s="47">
        <v>14.13</v>
      </c>
      <c r="H4173" s="73">
        <v>12.257339</v>
      </c>
      <c r="I4173" s="73">
        <v>1969200</v>
      </c>
    </row>
    <row r="4174" spans="1:9" x14ac:dyDescent="0.3">
      <c r="A4174" s="72" t="str">
        <f t="shared" si="139"/>
        <v>2009</v>
      </c>
      <c r="B4174" s="72" t="str">
        <f t="shared" si="140"/>
        <v>Apr</v>
      </c>
      <c r="C4174" s="74">
        <v>39916</v>
      </c>
      <c r="D4174" s="47">
        <v>14</v>
      </c>
      <c r="E4174" s="47">
        <v>14.14</v>
      </c>
      <c r="F4174" s="47">
        <v>13.61</v>
      </c>
      <c r="G4174" s="47">
        <v>13.85</v>
      </c>
      <c r="H4174" s="73">
        <v>12.014449000000001</v>
      </c>
      <c r="I4174" s="73">
        <v>1543300</v>
      </c>
    </row>
    <row r="4175" spans="1:9" x14ac:dyDescent="0.3">
      <c r="A4175" s="72" t="str">
        <f t="shared" si="139"/>
        <v>2009</v>
      </c>
      <c r="B4175" s="72" t="str">
        <f t="shared" si="140"/>
        <v>Apr</v>
      </c>
      <c r="C4175" s="74">
        <v>39917</v>
      </c>
      <c r="D4175" s="47">
        <v>13.6</v>
      </c>
      <c r="E4175" s="47">
        <v>13.71</v>
      </c>
      <c r="F4175" s="47">
        <v>13.23</v>
      </c>
      <c r="G4175" s="47">
        <v>13.48</v>
      </c>
      <c r="H4175" s="73">
        <v>11.693483000000001</v>
      </c>
      <c r="I4175" s="73">
        <v>1215200</v>
      </c>
    </row>
    <row r="4176" spans="1:9" x14ac:dyDescent="0.3">
      <c r="A4176" s="72" t="str">
        <f t="shared" si="139"/>
        <v>2009</v>
      </c>
      <c r="B4176" s="72" t="str">
        <f t="shared" si="140"/>
        <v>Apr</v>
      </c>
      <c r="C4176" s="74">
        <v>39918</v>
      </c>
      <c r="D4176" s="47">
        <v>13.18</v>
      </c>
      <c r="E4176" s="47">
        <v>13.4</v>
      </c>
      <c r="F4176" s="47">
        <v>12.93</v>
      </c>
      <c r="G4176" s="47">
        <v>13.38</v>
      </c>
      <c r="H4176" s="73">
        <v>11.606737000000001</v>
      </c>
      <c r="I4176" s="73">
        <v>1607400</v>
      </c>
    </row>
    <row r="4177" spans="1:9" x14ac:dyDescent="0.3">
      <c r="A4177" s="72" t="str">
        <f t="shared" si="139"/>
        <v>2009</v>
      </c>
      <c r="B4177" s="72" t="str">
        <f t="shared" si="140"/>
        <v>Apr</v>
      </c>
      <c r="C4177" s="74">
        <v>39919</v>
      </c>
      <c r="D4177" s="47">
        <v>14.1</v>
      </c>
      <c r="E4177" s="47">
        <v>14.95</v>
      </c>
      <c r="F4177" s="47">
        <v>14.07</v>
      </c>
      <c r="G4177" s="47">
        <v>14.65</v>
      </c>
      <c r="H4177" s="73">
        <v>12.708424000000001</v>
      </c>
      <c r="I4177" s="73">
        <v>3579100</v>
      </c>
    </row>
    <row r="4178" spans="1:9" x14ac:dyDescent="0.3">
      <c r="A4178" s="72" t="str">
        <f t="shared" si="139"/>
        <v>2009</v>
      </c>
      <c r="B4178" s="72" t="str">
        <f t="shared" si="140"/>
        <v>Apr</v>
      </c>
      <c r="C4178" s="74">
        <v>39920</v>
      </c>
      <c r="D4178" s="47">
        <v>14.64</v>
      </c>
      <c r="E4178" s="47">
        <v>14.83</v>
      </c>
      <c r="F4178" s="47">
        <v>14.25</v>
      </c>
      <c r="G4178" s="47">
        <v>14.33</v>
      </c>
      <c r="H4178" s="73">
        <v>12.43083</v>
      </c>
      <c r="I4178" s="73">
        <v>2436200</v>
      </c>
    </row>
    <row r="4179" spans="1:9" x14ac:dyDescent="0.3">
      <c r="A4179" s="72" t="str">
        <f t="shared" si="139"/>
        <v>2009</v>
      </c>
      <c r="B4179" s="72" t="str">
        <f t="shared" si="140"/>
        <v>Apr</v>
      </c>
      <c r="C4179" s="74">
        <v>39923</v>
      </c>
      <c r="D4179" s="47">
        <v>13.69</v>
      </c>
      <c r="E4179" s="47">
        <v>13.93</v>
      </c>
      <c r="F4179" s="47">
        <v>13.25</v>
      </c>
      <c r="G4179" s="47">
        <v>13.35</v>
      </c>
      <c r="H4179" s="73">
        <v>11.580712999999999</v>
      </c>
      <c r="I4179" s="73">
        <v>2075600</v>
      </c>
    </row>
    <row r="4180" spans="1:9" x14ac:dyDescent="0.3">
      <c r="A4180" s="72" t="str">
        <f t="shared" si="139"/>
        <v>2009</v>
      </c>
      <c r="B4180" s="72" t="str">
        <f t="shared" si="140"/>
        <v>Apr</v>
      </c>
      <c r="C4180" s="74">
        <v>39924</v>
      </c>
      <c r="D4180" s="47">
        <v>13.31</v>
      </c>
      <c r="E4180" s="47">
        <v>13.94</v>
      </c>
      <c r="F4180" s="47">
        <v>13.2</v>
      </c>
      <c r="G4180" s="47">
        <v>13.75</v>
      </c>
      <c r="H4180" s="73">
        <v>11.927701000000001</v>
      </c>
      <c r="I4180" s="73">
        <v>1799200</v>
      </c>
    </row>
    <row r="4181" spans="1:9" x14ac:dyDescent="0.3">
      <c r="A4181" s="72" t="str">
        <f t="shared" si="139"/>
        <v>2009</v>
      </c>
      <c r="B4181" s="72" t="str">
        <f t="shared" si="140"/>
        <v>Apr</v>
      </c>
      <c r="C4181" s="74">
        <v>39925</v>
      </c>
      <c r="D4181" s="47">
        <v>14.02</v>
      </c>
      <c r="E4181" s="47">
        <v>15.55</v>
      </c>
      <c r="F4181" s="47">
        <v>14.02</v>
      </c>
      <c r="G4181" s="47">
        <v>15.03</v>
      </c>
      <c r="H4181" s="73">
        <v>13.038062</v>
      </c>
      <c r="I4181" s="73">
        <v>5675300</v>
      </c>
    </row>
    <row r="4182" spans="1:9" x14ac:dyDescent="0.3">
      <c r="A4182" s="72" t="str">
        <f t="shared" si="139"/>
        <v>2009</v>
      </c>
      <c r="B4182" s="72" t="str">
        <f t="shared" si="140"/>
        <v>Apr</v>
      </c>
      <c r="C4182" s="74">
        <v>39926</v>
      </c>
      <c r="D4182" s="47">
        <v>15.54</v>
      </c>
      <c r="E4182" s="47">
        <v>15.62</v>
      </c>
      <c r="F4182" s="47">
        <v>14.48</v>
      </c>
      <c r="G4182" s="47">
        <v>14.92</v>
      </c>
      <c r="H4182" s="73">
        <v>12.942640000000001</v>
      </c>
      <c r="I4182" s="73">
        <v>4153400</v>
      </c>
    </row>
    <row r="4183" spans="1:9" x14ac:dyDescent="0.3">
      <c r="A4183" s="72" t="str">
        <f t="shared" si="139"/>
        <v>2009</v>
      </c>
      <c r="B4183" s="72" t="str">
        <f t="shared" si="140"/>
        <v>Apr</v>
      </c>
      <c r="C4183" s="74">
        <v>39927</v>
      </c>
      <c r="D4183" s="47">
        <v>16.850000000000001</v>
      </c>
      <c r="E4183" s="47">
        <v>18.110001</v>
      </c>
      <c r="F4183" s="47">
        <v>16.52</v>
      </c>
      <c r="G4183" s="47">
        <v>17.809999000000001</v>
      </c>
      <c r="H4183" s="73">
        <v>15.449619999999999</v>
      </c>
      <c r="I4183" s="73">
        <v>8721300</v>
      </c>
    </row>
    <row r="4184" spans="1:9" x14ac:dyDescent="0.3">
      <c r="A4184" s="72" t="str">
        <f t="shared" si="139"/>
        <v>2009</v>
      </c>
      <c r="B4184" s="72" t="str">
        <f t="shared" si="140"/>
        <v>Apr</v>
      </c>
      <c r="C4184" s="74">
        <v>39930</v>
      </c>
      <c r="D4184" s="47">
        <v>17.41</v>
      </c>
      <c r="E4184" s="47">
        <v>17.77</v>
      </c>
      <c r="F4184" s="47">
        <v>16.610001</v>
      </c>
      <c r="G4184" s="47">
        <v>16.82</v>
      </c>
      <c r="H4184" s="73">
        <v>14.590828999999999</v>
      </c>
      <c r="I4184" s="73">
        <v>3968600</v>
      </c>
    </row>
    <row r="4185" spans="1:9" x14ac:dyDescent="0.3">
      <c r="A4185" s="72" t="str">
        <f t="shared" si="139"/>
        <v>2009</v>
      </c>
      <c r="B4185" s="72" t="str">
        <f t="shared" si="140"/>
        <v>Apr</v>
      </c>
      <c r="C4185" s="74">
        <v>39931</v>
      </c>
      <c r="D4185" s="47">
        <v>16.629999000000002</v>
      </c>
      <c r="E4185" s="47">
        <v>17.860001</v>
      </c>
      <c r="F4185" s="47">
        <v>16.629999000000002</v>
      </c>
      <c r="G4185" s="47">
        <v>17.040001</v>
      </c>
      <c r="H4185" s="73">
        <v>14.781672</v>
      </c>
      <c r="I4185" s="73">
        <v>4147100</v>
      </c>
    </row>
    <row r="4186" spans="1:9" x14ac:dyDescent="0.3">
      <c r="A4186" s="72" t="str">
        <f t="shared" si="139"/>
        <v>2009</v>
      </c>
      <c r="B4186" s="72" t="str">
        <f t="shared" si="140"/>
        <v>Apr</v>
      </c>
      <c r="C4186" s="74">
        <v>39932</v>
      </c>
      <c r="D4186" s="47">
        <v>16.98</v>
      </c>
      <c r="E4186" s="47">
        <v>18.290001</v>
      </c>
      <c r="F4186" s="47">
        <v>16.790001</v>
      </c>
      <c r="G4186" s="47">
        <v>17.649999999999999</v>
      </c>
      <c r="H4186" s="73">
        <v>15.310829999999999</v>
      </c>
      <c r="I4186" s="73">
        <v>3939500</v>
      </c>
    </row>
    <row r="4187" spans="1:9" x14ac:dyDescent="0.3">
      <c r="A4187" s="72" t="str">
        <f t="shared" si="139"/>
        <v>2009</v>
      </c>
      <c r="B4187" s="72" t="str">
        <f t="shared" si="140"/>
        <v>Apr</v>
      </c>
      <c r="C4187" s="74">
        <v>39933</v>
      </c>
      <c r="D4187" s="47">
        <v>17.899999999999999</v>
      </c>
      <c r="E4187" s="47">
        <v>18.530000999999999</v>
      </c>
      <c r="F4187" s="47">
        <v>17.34</v>
      </c>
      <c r="G4187" s="47">
        <v>17.370000999999998</v>
      </c>
      <c r="H4187" s="73">
        <v>15.06794</v>
      </c>
      <c r="I4187" s="73">
        <v>2994500</v>
      </c>
    </row>
    <row r="4188" spans="1:9" x14ac:dyDescent="0.3">
      <c r="A4188" s="72" t="str">
        <f t="shared" si="139"/>
        <v>2009</v>
      </c>
      <c r="B4188" s="72" t="str">
        <f t="shared" si="140"/>
        <v>May</v>
      </c>
      <c r="C4188" s="74">
        <v>39934</v>
      </c>
      <c r="D4188" s="47">
        <v>17.5</v>
      </c>
      <c r="E4188" s="47">
        <v>17.600000000000001</v>
      </c>
      <c r="F4188" s="47">
        <v>16.780000999999999</v>
      </c>
      <c r="G4188" s="47">
        <v>16.93</v>
      </c>
      <c r="H4188" s="73">
        <v>14.686249999999999</v>
      </c>
      <c r="I4188" s="73">
        <v>2028500</v>
      </c>
    </row>
    <row r="4189" spans="1:9" x14ac:dyDescent="0.3">
      <c r="A4189" s="72" t="str">
        <f t="shared" si="139"/>
        <v>2009</v>
      </c>
      <c r="B4189" s="72" t="str">
        <f t="shared" si="140"/>
        <v>May</v>
      </c>
      <c r="C4189" s="74">
        <v>39937</v>
      </c>
      <c r="D4189" s="47">
        <v>16.77</v>
      </c>
      <c r="E4189" s="47">
        <v>17.940000999999999</v>
      </c>
      <c r="F4189" s="47">
        <v>16.75</v>
      </c>
      <c r="G4189" s="47">
        <v>17.75</v>
      </c>
      <c r="H4189" s="73">
        <v>15.397577999999999</v>
      </c>
      <c r="I4189" s="73">
        <v>1646700</v>
      </c>
    </row>
    <row r="4190" spans="1:9" x14ac:dyDescent="0.3">
      <c r="A4190" s="72" t="str">
        <f t="shared" si="139"/>
        <v>2009</v>
      </c>
      <c r="B4190" s="72" t="str">
        <f t="shared" si="140"/>
        <v>May</v>
      </c>
      <c r="C4190" s="74">
        <v>39938</v>
      </c>
      <c r="D4190" s="47">
        <v>17.66</v>
      </c>
      <c r="E4190" s="47">
        <v>18.049999</v>
      </c>
      <c r="F4190" s="47">
        <v>17.379999000000002</v>
      </c>
      <c r="G4190" s="47">
        <v>17.950001</v>
      </c>
      <c r="H4190" s="73">
        <v>15.571077000000001</v>
      </c>
      <c r="I4190" s="73">
        <v>1968400</v>
      </c>
    </row>
    <row r="4191" spans="1:9" x14ac:dyDescent="0.3">
      <c r="A4191" s="72" t="str">
        <f t="shared" si="139"/>
        <v>2009</v>
      </c>
      <c r="B4191" s="72" t="str">
        <f t="shared" si="140"/>
        <v>May</v>
      </c>
      <c r="C4191" s="74">
        <v>39939</v>
      </c>
      <c r="D4191" s="47">
        <v>18.149999999999999</v>
      </c>
      <c r="E4191" s="47">
        <v>18.23</v>
      </c>
      <c r="F4191" s="47">
        <v>17.299999</v>
      </c>
      <c r="G4191" s="47">
        <v>17.459999</v>
      </c>
      <c r="H4191" s="73">
        <v>15.146008</v>
      </c>
      <c r="I4191" s="73">
        <v>1684600</v>
      </c>
    </row>
    <row r="4192" spans="1:9" x14ac:dyDescent="0.3">
      <c r="A4192" s="72" t="str">
        <f t="shared" si="139"/>
        <v>2009</v>
      </c>
      <c r="B4192" s="72" t="str">
        <f t="shared" si="140"/>
        <v>May</v>
      </c>
      <c r="C4192" s="74">
        <v>39940</v>
      </c>
      <c r="D4192" s="47">
        <v>17.790001</v>
      </c>
      <c r="E4192" s="47">
        <v>18</v>
      </c>
      <c r="F4192" s="47">
        <v>16.360001</v>
      </c>
      <c r="G4192" s="47">
        <v>16.48</v>
      </c>
      <c r="H4192" s="73">
        <v>14.29589</v>
      </c>
      <c r="I4192" s="73">
        <v>3002300</v>
      </c>
    </row>
    <row r="4193" spans="1:9" x14ac:dyDescent="0.3">
      <c r="A4193" s="72" t="str">
        <f t="shared" si="139"/>
        <v>2009</v>
      </c>
      <c r="B4193" s="72" t="str">
        <f t="shared" si="140"/>
        <v>May</v>
      </c>
      <c r="C4193" s="74">
        <v>39941</v>
      </c>
      <c r="D4193" s="47">
        <v>16.620000999999998</v>
      </c>
      <c r="E4193" s="47">
        <v>17.170000000000002</v>
      </c>
      <c r="F4193" s="47">
        <v>15.75</v>
      </c>
      <c r="G4193" s="47">
        <v>16.27</v>
      </c>
      <c r="H4193" s="73">
        <v>14.113721</v>
      </c>
      <c r="I4193" s="73">
        <v>2223900</v>
      </c>
    </row>
    <row r="4194" spans="1:9" x14ac:dyDescent="0.3">
      <c r="A4194" s="72" t="str">
        <f t="shared" si="139"/>
        <v>2009</v>
      </c>
      <c r="B4194" s="72" t="str">
        <f t="shared" si="140"/>
        <v>May</v>
      </c>
      <c r="C4194" s="74">
        <v>39944</v>
      </c>
      <c r="D4194" s="47">
        <v>16.120000999999998</v>
      </c>
      <c r="E4194" s="47">
        <v>16.219999000000001</v>
      </c>
      <c r="F4194" s="47">
        <v>15.54</v>
      </c>
      <c r="G4194" s="47">
        <v>15.85</v>
      </c>
      <c r="H4194" s="73">
        <v>13.749385999999999</v>
      </c>
      <c r="I4194" s="73">
        <v>2179800</v>
      </c>
    </row>
    <row r="4195" spans="1:9" x14ac:dyDescent="0.3">
      <c r="A4195" s="72" t="str">
        <f t="shared" si="139"/>
        <v>2009</v>
      </c>
      <c r="B4195" s="72" t="str">
        <f t="shared" si="140"/>
        <v>May</v>
      </c>
      <c r="C4195" s="74">
        <v>39945</v>
      </c>
      <c r="D4195" s="47">
        <v>16.100000000000001</v>
      </c>
      <c r="E4195" s="47">
        <v>16.100000000000001</v>
      </c>
      <c r="F4195" s="47">
        <v>14.58</v>
      </c>
      <c r="G4195" s="47">
        <v>15.06</v>
      </c>
      <c r="H4195" s="73">
        <v>13.064085</v>
      </c>
      <c r="I4195" s="73">
        <v>2394000</v>
      </c>
    </row>
    <row r="4196" spans="1:9" x14ac:dyDescent="0.3">
      <c r="A4196" s="72" t="str">
        <f t="shared" si="139"/>
        <v>2009</v>
      </c>
      <c r="B4196" s="72" t="str">
        <f t="shared" si="140"/>
        <v>May</v>
      </c>
      <c r="C4196" s="74">
        <v>39946</v>
      </c>
      <c r="D4196" s="47">
        <v>14.8</v>
      </c>
      <c r="E4196" s="47">
        <v>14.97</v>
      </c>
      <c r="F4196" s="47">
        <v>14.09</v>
      </c>
      <c r="G4196" s="47">
        <v>14.15</v>
      </c>
      <c r="H4196" s="73">
        <v>12.27469</v>
      </c>
      <c r="I4196" s="73">
        <v>1945500</v>
      </c>
    </row>
    <row r="4197" spans="1:9" x14ac:dyDescent="0.3">
      <c r="A4197" s="72" t="str">
        <f t="shared" si="139"/>
        <v>2009</v>
      </c>
      <c r="B4197" s="72" t="str">
        <f t="shared" si="140"/>
        <v>May</v>
      </c>
      <c r="C4197" s="74">
        <v>39947</v>
      </c>
      <c r="D4197" s="47">
        <v>14.39</v>
      </c>
      <c r="E4197" s="47">
        <v>15.54</v>
      </c>
      <c r="F4197" s="47">
        <v>14.32</v>
      </c>
      <c r="G4197" s="47">
        <v>15.3</v>
      </c>
      <c r="H4197" s="73">
        <v>13.272278</v>
      </c>
      <c r="I4197" s="73">
        <v>3434700</v>
      </c>
    </row>
    <row r="4198" spans="1:9" x14ac:dyDescent="0.3">
      <c r="A4198" s="72" t="str">
        <f t="shared" si="139"/>
        <v>2009</v>
      </c>
      <c r="B4198" s="72" t="str">
        <f t="shared" si="140"/>
        <v>May</v>
      </c>
      <c r="C4198" s="74">
        <v>39948</v>
      </c>
      <c r="D4198" s="47">
        <v>15.33</v>
      </c>
      <c r="E4198" s="47">
        <v>15.63</v>
      </c>
      <c r="F4198" s="47">
        <v>14.94</v>
      </c>
      <c r="G4198" s="47">
        <v>15.09</v>
      </c>
      <c r="H4198" s="73">
        <v>13.090111</v>
      </c>
      <c r="I4198" s="73">
        <v>1991900</v>
      </c>
    </row>
    <row r="4199" spans="1:9" x14ac:dyDescent="0.3">
      <c r="A4199" s="72" t="str">
        <f t="shared" si="139"/>
        <v>2009</v>
      </c>
      <c r="B4199" s="72" t="str">
        <f t="shared" si="140"/>
        <v>May</v>
      </c>
      <c r="C4199" s="74">
        <v>39951</v>
      </c>
      <c r="D4199" s="47">
        <v>15.32</v>
      </c>
      <c r="E4199" s="47">
        <v>16.110001</v>
      </c>
      <c r="F4199" s="47">
        <v>15.22</v>
      </c>
      <c r="G4199" s="47">
        <v>16.079999999999998</v>
      </c>
      <c r="H4199" s="73">
        <v>13.948904000000001</v>
      </c>
      <c r="I4199" s="73">
        <v>2158100</v>
      </c>
    </row>
    <row r="4200" spans="1:9" x14ac:dyDescent="0.3">
      <c r="A4200" s="72" t="str">
        <f t="shared" si="139"/>
        <v>2009</v>
      </c>
      <c r="B4200" s="72" t="str">
        <f t="shared" si="140"/>
        <v>May</v>
      </c>
      <c r="C4200" s="74">
        <v>39952</v>
      </c>
      <c r="D4200" s="47">
        <v>15.89</v>
      </c>
      <c r="E4200" s="47">
        <v>16.379999000000002</v>
      </c>
      <c r="F4200" s="47">
        <v>15.68</v>
      </c>
      <c r="G4200" s="47">
        <v>16.09</v>
      </c>
      <c r="H4200" s="73">
        <v>13.957577000000001</v>
      </c>
      <c r="I4200" s="73">
        <v>1713900</v>
      </c>
    </row>
    <row r="4201" spans="1:9" x14ac:dyDescent="0.3">
      <c r="A4201" s="72" t="str">
        <f t="shared" si="139"/>
        <v>2009</v>
      </c>
      <c r="B4201" s="72" t="str">
        <f t="shared" si="140"/>
        <v>May</v>
      </c>
      <c r="C4201" s="74">
        <v>39953</v>
      </c>
      <c r="D4201" s="47">
        <v>16.280000999999999</v>
      </c>
      <c r="E4201" s="47">
        <v>16.989999999999998</v>
      </c>
      <c r="F4201" s="47">
        <v>15.75</v>
      </c>
      <c r="G4201" s="47">
        <v>15.89</v>
      </c>
      <c r="H4201" s="73">
        <v>13.784087</v>
      </c>
      <c r="I4201" s="73">
        <v>2340800</v>
      </c>
    </row>
    <row r="4202" spans="1:9" x14ac:dyDescent="0.3">
      <c r="A4202" s="72" t="str">
        <f t="shared" si="139"/>
        <v>2009</v>
      </c>
      <c r="B4202" s="72" t="str">
        <f t="shared" si="140"/>
        <v>May</v>
      </c>
      <c r="C4202" s="74">
        <v>39954</v>
      </c>
      <c r="D4202" s="47">
        <v>15.72</v>
      </c>
      <c r="E4202" s="47">
        <v>15.97</v>
      </c>
      <c r="F4202" s="47">
        <v>15.28</v>
      </c>
      <c r="G4202" s="47">
        <v>15.5</v>
      </c>
      <c r="H4202" s="73">
        <v>13.445771000000001</v>
      </c>
      <c r="I4202" s="73">
        <v>1533400</v>
      </c>
    </row>
    <row r="4203" spans="1:9" x14ac:dyDescent="0.3">
      <c r="A4203" s="72" t="str">
        <f t="shared" si="139"/>
        <v>2009</v>
      </c>
      <c r="B4203" s="72" t="str">
        <f t="shared" si="140"/>
        <v>May</v>
      </c>
      <c r="C4203" s="74">
        <v>39955</v>
      </c>
      <c r="D4203" s="47">
        <v>15.52</v>
      </c>
      <c r="E4203" s="47">
        <v>15.52</v>
      </c>
      <c r="F4203" s="47">
        <v>15.01</v>
      </c>
      <c r="G4203" s="47">
        <v>15.16</v>
      </c>
      <c r="H4203" s="73">
        <v>13.150831999999999</v>
      </c>
      <c r="I4203" s="73">
        <v>1389200</v>
      </c>
    </row>
    <row r="4204" spans="1:9" x14ac:dyDescent="0.3">
      <c r="A4204" s="72" t="str">
        <f t="shared" si="139"/>
        <v>2009</v>
      </c>
      <c r="B4204" s="72" t="str">
        <f t="shared" si="140"/>
        <v>May</v>
      </c>
      <c r="C4204" s="74">
        <v>39959</v>
      </c>
      <c r="D4204" s="47">
        <v>15.04</v>
      </c>
      <c r="E4204" s="47">
        <v>16.299999</v>
      </c>
      <c r="F4204" s="47">
        <v>15.04</v>
      </c>
      <c r="G4204" s="47">
        <v>16.149999999999999</v>
      </c>
      <c r="H4204" s="73">
        <v>14.009626000000001</v>
      </c>
      <c r="I4204" s="73">
        <v>1570400</v>
      </c>
    </row>
    <row r="4205" spans="1:9" x14ac:dyDescent="0.3">
      <c r="A4205" s="72" t="str">
        <f t="shared" si="139"/>
        <v>2009</v>
      </c>
      <c r="B4205" s="72" t="str">
        <f t="shared" si="140"/>
        <v>May</v>
      </c>
      <c r="C4205" s="74">
        <v>39960</v>
      </c>
      <c r="D4205" s="47">
        <v>16.09</v>
      </c>
      <c r="E4205" s="47">
        <v>16.620000999999998</v>
      </c>
      <c r="F4205" s="47">
        <v>15.75</v>
      </c>
      <c r="G4205" s="47">
        <v>16.040001</v>
      </c>
      <c r="H4205" s="73">
        <v>13.914204</v>
      </c>
      <c r="I4205" s="73">
        <v>1719800</v>
      </c>
    </row>
    <row r="4206" spans="1:9" x14ac:dyDescent="0.3">
      <c r="A4206" s="72" t="str">
        <f t="shared" si="139"/>
        <v>2009</v>
      </c>
      <c r="B4206" s="72" t="str">
        <f t="shared" si="140"/>
        <v>May</v>
      </c>
      <c r="C4206" s="74">
        <v>39961</v>
      </c>
      <c r="D4206" s="47">
        <v>16.27</v>
      </c>
      <c r="E4206" s="47">
        <v>16.68</v>
      </c>
      <c r="F4206" s="47">
        <v>15.73</v>
      </c>
      <c r="G4206" s="47">
        <v>16.219999000000001</v>
      </c>
      <c r="H4206" s="73">
        <v>14.070347999999999</v>
      </c>
      <c r="I4206" s="73">
        <v>1609500</v>
      </c>
    </row>
    <row r="4207" spans="1:9" x14ac:dyDescent="0.3">
      <c r="A4207" s="72" t="str">
        <f t="shared" si="139"/>
        <v>2009</v>
      </c>
      <c r="B4207" s="72" t="str">
        <f t="shared" si="140"/>
        <v>May</v>
      </c>
      <c r="C4207" s="74">
        <v>39962</v>
      </c>
      <c r="D4207" s="47">
        <v>17</v>
      </c>
      <c r="E4207" s="47">
        <v>17.129999000000002</v>
      </c>
      <c r="F4207" s="47">
        <v>16.32</v>
      </c>
      <c r="G4207" s="47">
        <v>17.059999000000001</v>
      </c>
      <c r="H4207" s="73">
        <v>14.799025</v>
      </c>
      <c r="I4207" s="73">
        <v>2161900</v>
      </c>
    </row>
    <row r="4208" spans="1:9" x14ac:dyDescent="0.3">
      <c r="A4208" s="72" t="str">
        <f t="shared" si="139"/>
        <v>2009</v>
      </c>
      <c r="B4208" s="72" t="str">
        <f t="shared" si="140"/>
        <v>Jun</v>
      </c>
      <c r="C4208" s="74">
        <v>39965</v>
      </c>
      <c r="D4208" s="47">
        <v>17.079999999999998</v>
      </c>
      <c r="E4208" s="47">
        <v>18.049999</v>
      </c>
      <c r="F4208" s="47">
        <v>17.059999000000001</v>
      </c>
      <c r="G4208" s="47">
        <v>17.549999</v>
      </c>
      <c r="H4208" s="73">
        <v>15.224081</v>
      </c>
      <c r="I4208" s="73">
        <v>2441200</v>
      </c>
    </row>
    <row r="4209" spans="1:9" x14ac:dyDescent="0.3">
      <c r="A4209" s="72" t="str">
        <f t="shared" si="139"/>
        <v>2009</v>
      </c>
      <c r="B4209" s="72" t="str">
        <f t="shared" si="140"/>
        <v>Jun</v>
      </c>
      <c r="C4209" s="74">
        <v>39966</v>
      </c>
      <c r="D4209" s="47">
        <v>17.5</v>
      </c>
      <c r="E4209" s="47">
        <v>17.610001</v>
      </c>
      <c r="F4209" s="47">
        <v>16.920000000000002</v>
      </c>
      <c r="G4209" s="47">
        <v>17.5</v>
      </c>
      <c r="H4209" s="73">
        <v>15.180707</v>
      </c>
      <c r="I4209" s="73">
        <v>1636700</v>
      </c>
    </row>
    <row r="4210" spans="1:9" x14ac:dyDescent="0.3">
      <c r="A4210" s="72" t="str">
        <f t="shared" si="139"/>
        <v>2009</v>
      </c>
      <c r="B4210" s="72" t="str">
        <f t="shared" si="140"/>
        <v>Jun</v>
      </c>
      <c r="C4210" s="74">
        <v>39967</v>
      </c>
      <c r="D4210" s="47">
        <v>17.25</v>
      </c>
      <c r="E4210" s="47">
        <v>17.899999999999999</v>
      </c>
      <c r="F4210" s="47">
        <v>17</v>
      </c>
      <c r="G4210" s="47">
        <v>17.709999</v>
      </c>
      <c r="H4210" s="73">
        <v>15.362880000000001</v>
      </c>
      <c r="I4210" s="73">
        <v>2392100</v>
      </c>
    </row>
    <row r="4211" spans="1:9" x14ac:dyDescent="0.3">
      <c r="A4211" s="72" t="str">
        <f t="shared" si="139"/>
        <v>2009</v>
      </c>
      <c r="B4211" s="72" t="str">
        <f t="shared" si="140"/>
        <v>Jun</v>
      </c>
      <c r="C4211" s="74">
        <v>39968</v>
      </c>
      <c r="D4211" s="47">
        <v>17.940000999999999</v>
      </c>
      <c r="E4211" s="47">
        <v>17.950001</v>
      </c>
      <c r="F4211" s="47">
        <v>17.309999000000001</v>
      </c>
      <c r="G4211" s="47">
        <v>17.579999999999998</v>
      </c>
      <c r="H4211" s="73">
        <v>15.250105</v>
      </c>
      <c r="I4211" s="73">
        <v>1521300</v>
      </c>
    </row>
    <row r="4212" spans="1:9" x14ac:dyDescent="0.3">
      <c r="A4212" s="72" t="str">
        <f t="shared" si="139"/>
        <v>2009</v>
      </c>
      <c r="B4212" s="72" t="str">
        <f t="shared" si="140"/>
        <v>Jun</v>
      </c>
      <c r="C4212" s="74">
        <v>39969</v>
      </c>
      <c r="D4212" s="47">
        <v>17.670000000000002</v>
      </c>
      <c r="E4212" s="47">
        <v>17.899999999999999</v>
      </c>
      <c r="F4212" s="47">
        <v>17.149999999999999</v>
      </c>
      <c r="G4212" s="47">
        <v>17.57</v>
      </c>
      <c r="H4212" s="73">
        <v>15.241429</v>
      </c>
      <c r="I4212" s="73">
        <v>1789400</v>
      </c>
    </row>
    <row r="4213" spans="1:9" x14ac:dyDescent="0.3">
      <c r="A4213" s="72" t="str">
        <f t="shared" si="139"/>
        <v>2009</v>
      </c>
      <c r="B4213" s="72" t="str">
        <f t="shared" si="140"/>
        <v>Jun</v>
      </c>
      <c r="C4213" s="74">
        <v>39972</v>
      </c>
      <c r="D4213" s="47">
        <v>17.27</v>
      </c>
      <c r="E4213" s="47">
        <v>17.48</v>
      </c>
      <c r="F4213" s="47">
        <v>16.790001</v>
      </c>
      <c r="G4213" s="47">
        <v>17.34</v>
      </c>
      <c r="H4213" s="73">
        <v>15.041919999999999</v>
      </c>
      <c r="I4213" s="73">
        <v>1896400</v>
      </c>
    </row>
    <row r="4214" spans="1:9" x14ac:dyDescent="0.3">
      <c r="A4214" s="72" t="str">
        <f t="shared" si="139"/>
        <v>2009</v>
      </c>
      <c r="B4214" s="72" t="str">
        <f t="shared" si="140"/>
        <v>Jun</v>
      </c>
      <c r="C4214" s="74">
        <v>39973</v>
      </c>
      <c r="D4214" s="47">
        <v>17.450001</v>
      </c>
      <c r="E4214" s="47">
        <v>17.600000000000001</v>
      </c>
      <c r="F4214" s="47">
        <v>16.98</v>
      </c>
      <c r="G4214" s="47">
        <v>17.079999999999998</v>
      </c>
      <c r="H4214" s="73">
        <v>14.816371999999999</v>
      </c>
      <c r="I4214" s="73">
        <v>1852900</v>
      </c>
    </row>
    <row r="4215" spans="1:9" x14ac:dyDescent="0.3">
      <c r="A4215" s="72" t="str">
        <f t="shared" si="139"/>
        <v>2009</v>
      </c>
      <c r="B4215" s="72" t="str">
        <f t="shared" si="140"/>
        <v>Jun</v>
      </c>
      <c r="C4215" s="74">
        <v>39974</v>
      </c>
      <c r="D4215" s="47">
        <v>17.559999000000001</v>
      </c>
      <c r="E4215" s="47">
        <v>17.57</v>
      </c>
      <c r="F4215" s="47">
        <v>16.329999999999998</v>
      </c>
      <c r="G4215" s="47">
        <v>16.670000000000002</v>
      </c>
      <c r="H4215" s="73">
        <v>14.460710000000001</v>
      </c>
      <c r="I4215" s="73">
        <v>3757600</v>
      </c>
    </row>
    <row r="4216" spans="1:9" x14ac:dyDescent="0.3">
      <c r="A4216" s="72" t="str">
        <f t="shared" si="139"/>
        <v>2009</v>
      </c>
      <c r="B4216" s="72" t="str">
        <f t="shared" si="140"/>
        <v>Jun</v>
      </c>
      <c r="C4216" s="74">
        <v>39975</v>
      </c>
      <c r="D4216" s="47">
        <v>16.690000999999999</v>
      </c>
      <c r="E4216" s="47">
        <v>16.780000999999999</v>
      </c>
      <c r="F4216" s="47">
        <v>15.86</v>
      </c>
      <c r="G4216" s="47">
        <v>15.9</v>
      </c>
      <c r="H4216" s="73">
        <v>13.792761</v>
      </c>
      <c r="I4216" s="73">
        <v>1557100</v>
      </c>
    </row>
    <row r="4217" spans="1:9" x14ac:dyDescent="0.3">
      <c r="A4217" s="72" t="str">
        <f t="shared" si="139"/>
        <v>2009</v>
      </c>
      <c r="B4217" s="72" t="str">
        <f t="shared" si="140"/>
        <v>Jun</v>
      </c>
      <c r="C4217" s="74">
        <v>39976</v>
      </c>
      <c r="D4217" s="47">
        <v>16.780000999999999</v>
      </c>
      <c r="E4217" s="47">
        <v>16.850000000000001</v>
      </c>
      <c r="F4217" s="47">
        <v>15.92</v>
      </c>
      <c r="G4217" s="47">
        <v>16.489999999999998</v>
      </c>
      <c r="H4217" s="73">
        <v>14.304563999999999</v>
      </c>
      <c r="I4217" s="73">
        <v>2101200</v>
      </c>
    </row>
    <row r="4218" spans="1:9" x14ac:dyDescent="0.3">
      <c r="A4218" s="72" t="str">
        <f t="shared" si="139"/>
        <v>2009</v>
      </c>
      <c r="B4218" s="72" t="str">
        <f t="shared" si="140"/>
        <v>Jun</v>
      </c>
      <c r="C4218" s="74">
        <v>39979</v>
      </c>
      <c r="D4218" s="47">
        <v>16.260000000000002</v>
      </c>
      <c r="E4218" s="47">
        <v>16.459999</v>
      </c>
      <c r="F4218" s="47">
        <v>15.75</v>
      </c>
      <c r="G4218" s="47">
        <v>16.290001</v>
      </c>
      <c r="H4218" s="73">
        <v>14.131074</v>
      </c>
      <c r="I4218" s="73">
        <v>1870800</v>
      </c>
    </row>
    <row r="4219" spans="1:9" x14ac:dyDescent="0.3">
      <c r="A4219" s="72" t="str">
        <f t="shared" si="139"/>
        <v>2009</v>
      </c>
      <c r="B4219" s="72" t="str">
        <f t="shared" si="140"/>
        <v>Jun</v>
      </c>
      <c r="C4219" s="74">
        <v>39980</v>
      </c>
      <c r="D4219" s="47">
        <v>16.530000999999999</v>
      </c>
      <c r="E4219" s="47">
        <v>16.889999</v>
      </c>
      <c r="F4219" s="47">
        <v>15.81</v>
      </c>
      <c r="G4219" s="47">
        <v>16.399999999999999</v>
      </c>
      <c r="H4219" s="73">
        <v>14.226495999999999</v>
      </c>
      <c r="I4219" s="73">
        <v>4008100</v>
      </c>
    </row>
    <row r="4220" spans="1:9" x14ac:dyDescent="0.3">
      <c r="A4220" s="72" t="str">
        <f t="shared" si="139"/>
        <v>2009</v>
      </c>
      <c r="B4220" s="72" t="str">
        <f t="shared" si="140"/>
        <v>Jun</v>
      </c>
      <c r="C4220" s="74">
        <v>39981</v>
      </c>
      <c r="D4220" s="47">
        <v>16.489999999999998</v>
      </c>
      <c r="E4220" s="47">
        <v>17.34</v>
      </c>
      <c r="F4220" s="47">
        <v>16.299999</v>
      </c>
      <c r="G4220" s="47">
        <v>17.010000000000002</v>
      </c>
      <c r="H4220" s="73">
        <v>14.755651</v>
      </c>
      <c r="I4220" s="73">
        <v>3169500</v>
      </c>
    </row>
    <row r="4221" spans="1:9" x14ac:dyDescent="0.3">
      <c r="A4221" s="72" t="str">
        <f t="shared" si="139"/>
        <v>2009</v>
      </c>
      <c r="B4221" s="72" t="str">
        <f t="shared" si="140"/>
        <v>Jun</v>
      </c>
      <c r="C4221" s="74">
        <v>39982</v>
      </c>
      <c r="D4221" s="47">
        <v>16.969999000000001</v>
      </c>
      <c r="E4221" s="47">
        <v>17.489999999999998</v>
      </c>
      <c r="F4221" s="47">
        <v>16.940000999999999</v>
      </c>
      <c r="G4221" s="47">
        <v>17.329999999999998</v>
      </c>
      <c r="H4221" s="73">
        <v>15.033239999999999</v>
      </c>
      <c r="I4221" s="73">
        <v>2088800</v>
      </c>
    </row>
    <row r="4222" spans="1:9" x14ac:dyDescent="0.3">
      <c r="A4222" s="72" t="str">
        <f t="shared" si="139"/>
        <v>2009</v>
      </c>
      <c r="B4222" s="72" t="str">
        <f t="shared" si="140"/>
        <v>Jun</v>
      </c>
      <c r="C4222" s="74">
        <v>39983</v>
      </c>
      <c r="D4222" s="47">
        <v>17.649999999999999</v>
      </c>
      <c r="E4222" s="47">
        <v>18.129999000000002</v>
      </c>
      <c r="F4222" s="47">
        <v>17.360001</v>
      </c>
      <c r="G4222" s="47">
        <v>17.59</v>
      </c>
      <c r="H4222" s="73">
        <v>15.258782</v>
      </c>
      <c r="I4222" s="73">
        <v>2080500</v>
      </c>
    </row>
    <row r="4223" spans="1:9" x14ac:dyDescent="0.3">
      <c r="A4223" s="72" t="str">
        <f t="shared" si="139"/>
        <v>2009</v>
      </c>
      <c r="B4223" s="72" t="str">
        <f t="shared" si="140"/>
        <v>Jun</v>
      </c>
      <c r="C4223" s="74">
        <v>39986</v>
      </c>
      <c r="D4223" s="47">
        <v>17.350000000000001</v>
      </c>
      <c r="E4223" s="47">
        <v>17.510000000000002</v>
      </c>
      <c r="F4223" s="47">
        <v>16.43</v>
      </c>
      <c r="G4223" s="47">
        <v>16.48</v>
      </c>
      <c r="H4223" s="73">
        <v>14.29589</v>
      </c>
      <c r="I4223" s="73">
        <v>2567000</v>
      </c>
    </row>
    <row r="4224" spans="1:9" x14ac:dyDescent="0.3">
      <c r="A4224" s="72" t="str">
        <f t="shared" si="139"/>
        <v>2009</v>
      </c>
      <c r="B4224" s="72" t="str">
        <f t="shared" si="140"/>
        <v>Jun</v>
      </c>
      <c r="C4224" s="74">
        <v>39987</v>
      </c>
      <c r="D4224" s="47">
        <v>16.5</v>
      </c>
      <c r="E4224" s="47">
        <v>16.739999999999998</v>
      </c>
      <c r="F4224" s="47">
        <v>15.65</v>
      </c>
      <c r="G4224" s="47">
        <v>15.68</v>
      </c>
      <c r="H4224" s="73">
        <v>13.601913</v>
      </c>
      <c r="I4224" s="73">
        <v>2434800</v>
      </c>
    </row>
    <row r="4225" spans="1:9" x14ac:dyDescent="0.3">
      <c r="A4225" s="72" t="str">
        <f t="shared" si="139"/>
        <v>2009</v>
      </c>
      <c r="B4225" s="72" t="str">
        <f t="shared" si="140"/>
        <v>Jun</v>
      </c>
      <c r="C4225" s="74">
        <v>39988</v>
      </c>
      <c r="D4225" s="47">
        <v>15.82</v>
      </c>
      <c r="E4225" s="47">
        <v>16.09</v>
      </c>
      <c r="F4225" s="47">
        <v>15.59</v>
      </c>
      <c r="G4225" s="47">
        <v>15.81</v>
      </c>
      <c r="H4225" s="73">
        <v>13.714684</v>
      </c>
      <c r="I4225" s="73">
        <v>2051500</v>
      </c>
    </row>
    <row r="4226" spans="1:9" x14ac:dyDescent="0.3">
      <c r="A4226" s="72" t="str">
        <f t="shared" si="139"/>
        <v>2009</v>
      </c>
      <c r="B4226" s="72" t="str">
        <f t="shared" si="140"/>
        <v>Jun</v>
      </c>
      <c r="C4226" s="74">
        <v>39989</v>
      </c>
      <c r="D4226" s="47">
        <v>15.68</v>
      </c>
      <c r="E4226" s="47">
        <v>16.600000000000001</v>
      </c>
      <c r="F4226" s="47">
        <v>15.68</v>
      </c>
      <c r="G4226" s="47">
        <v>16.299999</v>
      </c>
      <c r="H4226" s="73">
        <v>14.139742</v>
      </c>
      <c r="I4226" s="73">
        <v>1688000</v>
      </c>
    </row>
    <row r="4227" spans="1:9" x14ac:dyDescent="0.3">
      <c r="A4227" s="72" t="str">
        <f t="shared" ref="A4227:A4290" si="141">TEXT(C4227,"YYYY")</f>
        <v>2009</v>
      </c>
      <c r="B4227" s="72" t="str">
        <f t="shared" ref="B4227:B4290" si="142">TEXT(C4227,"MMM")</f>
        <v>Jun</v>
      </c>
      <c r="C4227" s="74">
        <v>39990</v>
      </c>
      <c r="D4227" s="47">
        <v>16.200001</v>
      </c>
      <c r="E4227" s="47">
        <v>16.540001</v>
      </c>
      <c r="F4227" s="47">
        <v>16.030000999999999</v>
      </c>
      <c r="G4227" s="47">
        <v>16.420000000000002</v>
      </c>
      <c r="H4227" s="73">
        <v>14.243843999999999</v>
      </c>
      <c r="I4227" s="73">
        <v>2041100</v>
      </c>
    </row>
    <row r="4228" spans="1:9" x14ac:dyDescent="0.3">
      <c r="A4228" s="72" t="str">
        <f t="shared" si="141"/>
        <v>2009</v>
      </c>
      <c r="B4228" s="72" t="str">
        <f t="shared" si="142"/>
        <v>Jun</v>
      </c>
      <c r="C4228" s="74">
        <v>39993</v>
      </c>
      <c r="D4228" s="47">
        <v>16.379999000000002</v>
      </c>
      <c r="E4228" s="47">
        <v>16.940000999999999</v>
      </c>
      <c r="F4228" s="47">
        <v>16.059999000000001</v>
      </c>
      <c r="G4228" s="47">
        <v>16.469999000000001</v>
      </c>
      <c r="H4228" s="73">
        <v>14.287217</v>
      </c>
      <c r="I4228" s="73">
        <v>1428200</v>
      </c>
    </row>
    <row r="4229" spans="1:9" x14ac:dyDescent="0.3">
      <c r="A4229" s="72" t="str">
        <f t="shared" si="141"/>
        <v>2009</v>
      </c>
      <c r="B4229" s="72" t="str">
        <f t="shared" si="142"/>
        <v>Jun</v>
      </c>
      <c r="C4229" s="74">
        <v>39994</v>
      </c>
      <c r="D4229" s="47">
        <v>16.530000999999999</v>
      </c>
      <c r="E4229" s="47">
        <v>17.5</v>
      </c>
      <c r="F4229" s="47">
        <v>16.530000999999999</v>
      </c>
      <c r="G4229" s="47">
        <v>17.299999</v>
      </c>
      <c r="H4229" s="73">
        <v>15.007215</v>
      </c>
      <c r="I4229" s="73">
        <v>3666000</v>
      </c>
    </row>
    <row r="4230" spans="1:9" x14ac:dyDescent="0.3">
      <c r="A4230" s="72" t="str">
        <f t="shared" si="141"/>
        <v>2009</v>
      </c>
      <c r="B4230" s="72" t="str">
        <f t="shared" si="142"/>
        <v>Jul</v>
      </c>
      <c r="C4230" s="74">
        <v>39995</v>
      </c>
      <c r="D4230" s="47">
        <v>17.540001</v>
      </c>
      <c r="E4230" s="47">
        <v>17.91</v>
      </c>
      <c r="F4230" s="47">
        <v>17.32</v>
      </c>
      <c r="G4230" s="47">
        <v>17.84</v>
      </c>
      <c r="H4230" s="73">
        <v>15.475648</v>
      </c>
      <c r="I4230" s="73">
        <v>2274200</v>
      </c>
    </row>
    <row r="4231" spans="1:9" x14ac:dyDescent="0.3">
      <c r="A4231" s="72" t="str">
        <f t="shared" si="141"/>
        <v>2009</v>
      </c>
      <c r="B4231" s="72" t="str">
        <f t="shared" si="142"/>
        <v>Jul</v>
      </c>
      <c r="C4231" s="74">
        <v>39996</v>
      </c>
      <c r="D4231" s="47">
        <v>17.43</v>
      </c>
      <c r="E4231" s="47">
        <v>17.48</v>
      </c>
      <c r="F4231" s="47">
        <v>16.809999000000001</v>
      </c>
      <c r="G4231" s="47">
        <v>16.899999999999999</v>
      </c>
      <c r="H4231" s="73">
        <v>14.660228999999999</v>
      </c>
      <c r="I4231" s="73">
        <v>1872500</v>
      </c>
    </row>
    <row r="4232" spans="1:9" x14ac:dyDescent="0.3">
      <c r="A4232" s="72" t="str">
        <f t="shared" si="141"/>
        <v>2009</v>
      </c>
      <c r="B4232" s="72" t="str">
        <f t="shared" si="142"/>
        <v>Jul</v>
      </c>
      <c r="C4232" s="74">
        <v>40000</v>
      </c>
      <c r="D4232" s="47">
        <v>16.719999000000001</v>
      </c>
      <c r="E4232" s="47">
        <v>16.879999000000002</v>
      </c>
      <c r="F4232" s="47">
        <v>16.170000000000002</v>
      </c>
      <c r="G4232" s="47">
        <v>16.600000000000001</v>
      </c>
      <c r="H4232" s="73">
        <v>14.399988</v>
      </c>
      <c r="I4232" s="73">
        <v>1652800</v>
      </c>
    </row>
    <row r="4233" spans="1:9" x14ac:dyDescent="0.3">
      <c r="A4233" s="72" t="str">
        <f t="shared" si="141"/>
        <v>2009</v>
      </c>
      <c r="B4233" s="72" t="str">
        <f t="shared" si="142"/>
        <v>Jul</v>
      </c>
      <c r="C4233" s="74">
        <v>40001</v>
      </c>
      <c r="D4233" s="47">
        <v>16.530000999999999</v>
      </c>
      <c r="E4233" s="47">
        <v>16.690000999999999</v>
      </c>
      <c r="F4233" s="47">
        <v>15.96</v>
      </c>
      <c r="G4233" s="47">
        <v>16.030000999999999</v>
      </c>
      <c r="H4233" s="73">
        <v>13.905529</v>
      </c>
      <c r="I4233" s="73">
        <v>1597200</v>
      </c>
    </row>
    <row r="4234" spans="1:9" x14ac:dyDescent="0.3">
      <c r="A4234" s="72" t="str">
        <f t="shared" si="141"/>
        <v>2009</v>
      </c>
      <c r="B4234" s="72" t="str">
        <f t="shared" si="142"/>
        <v>Jul</v>
      </c>
      <c r="C4234" s="74">
        <v>40002</v>
      </c>
      <c r="D4234" s="47">
        <v>16.030000999999999</v>
      </c>
      <c r="E4234" s="47">
        <v>16.459999</v>
      </c>
      <c r="F4234" s="47">
        <v>15.69</v>
      </c>
      <c r="G4234" s="47">
        <v>16.110001</v>
      </c>
      <c r="H4234" s="73">
        <v>13.974928999999999</v>
      </c>
      <c r="I4234" s="73">
        <v>1751700</v>
      </c>
    </row>
    <row r="4235" spans="1:9" x14ac:dyDescent="0.3">
      <c r="A4235" s="72" t="str">
        <f t="shared" si="141"/>
        <v>2009</v>
      </c>
      <c r="B4235" s="72" t="str">
        <f t="shared" si="142"/>
        <v>Jul</v>
      </c>
      <c r="C4235" s="74">
        <v>40003</v>
      </c>
      <c r="D4235" s="47">
        <v>16.27</v>
      </c>
      <c r="E4235" s="47">
        <v>16.530000999999999</v>
      </c>
      <c r="F4235" s="47">
        <v>15.81</v>
      </c>
      <c r="G4235" s="47">
        <v>16.399999999999999</v>
      </c>
      <c r="H4235" s="73">
        <v>14.226495999999999</v>
      </c>
      <c r="I4235" s="73">
        <v>1236900</v>
      </c>
    </row>
    <row r="4236" spans="1:9" x14ac:dyDescent="0.3">
      <c r="A4236" s="72" t="str">
        <f t="shared" si="141"/>
        <v>2009</v>
      </c>
      <c r="B4236" s="72" t="str">
        <f t="shared" si="142"/>
        <v>Jul</v>
      </c>
      <c r="C4236" s="74">
        <v>40004</v>
      </c>
      <c r="D4236" s="47">
        <v>16.399999999999999</v>
      </c>
      <c r="E4236" s="47">
        <v>17.18</v>
      </c>
      <c r="F4236" s="47">
        <v>16.25</v>
      </c>
      <c r="G4236" s="47">
        <v>16.600000000000001</v>
      </c>
      <c r="H4236" s="73">
        <v>14.399988</v>
      </c>
      <c r="I4236" s="73">
        <v>1620000</v>
      </c>
    </row>
    <row r="4237" spans="1:9" x14ac:dyDescent="0.3">
      <c r="A4237" s="72" t="str">
        <f t="shared" si="141"/>
        <v>2009</v>
      </c>
      <c r="B4237" s="72" t="str">
        <f t="shared" si="142"/>
        <v>Jul</v>
      </c>
      <c r="C4237" s="74">
        <v>40007</v>
      </c>
      <c r="D4237" s="47">
        <v>16.700001</v>
      </c>
      <c r="E4237" s="47">
        <v>16.850000000000001</v>
      </c>
      <c r="F4237" s="47">
        <v>16.040001</v>
      </c>
      <c r="G4237" s="47">
        <v>16.84</v>
      </c>
      <c r="H4237" s="73">
        <v>14.608179</v>
      </c>
      <c r="I4237" s="73">
        <v>1448100</v>
      </c>
    </row>
    <row r="4238" spans="1:9" x14ac:dyDescent="0.3">
      <c r="A4238" s="72" t="str">
        <f t="shared" si="141"/>
        <v>2009</v>
      </c>
      <c r="B4238" s="72" t="str">
        <f t="shared" si="142"/>
        <v>Jul</v>
      </c>
      <c r="C4238" s="74">
        <v>40008</v>
      </c>
      <c r="D4238" s="47">
        <v>16.93</v>
      </c>
      <c r="E4238" s="47">
        <v>17.149999999999999</v>
      </c>
      <c r="F4238" s="47">
        <v>16.549999</v>
      </c>
      <c r="G4238" s="47">
        <v>17.100000000000001</v>
      </c>
      <c r="H4238" s="73">
        <v>14.833721000000001</v>
      </c>
      <c r="I4238" s="73">
        <v>1015700</v>
      </c>
    </row>
    <row r="4239" spans="1:9" x14ac:dyDescent="0.3">
      <c r="A4239" s="72" t="str">
        <f t="shared" si="141"/>
        <v>2009</v>
      </c>
      <c r="B4239" s="72" t="str">
        <f t="shared" si="142"/>
        <v>Jul</v>
      </c>
      <c r="C4239" s="74">
        <v>40009</v>
      </c>
      <c r="D4239" s="47">
        <v>17.360001</v>
      </c>
      <c r="E4239" s="47">
        <v>17.549999</v>
      </c>
      <c r="F4239" s="47">
        <v>16.799999</v>
      </c>
      <c r="G4239" s="47">
        <v>17.530000999999999</v>
      </c>
      <c r="H4239" s="73">
        <v>15.206737</v>
      </c>
      <c r="I4239" s="73">
        <v>1925600</v>
      </c>
    </row>
    <row r="4240" spans="1:9" x14ac:dyDescent="0.3">
      <c r="A4240" s="72" t="str">
        <f t="shared" si="141"/>
        <v>2009</v>
      </c>
      <c r="B4240" s="72" t="str">
        <f t="shared" si="142"/>
        <v>Jul</v>
      </c>
      <c r="C4240" s="74">
        <v>40010</v>
      </c>
      <c r="D4240" s="47">
        <v>17.709999</v>
      </c>
      <c r="E4240" s="47">
        <v>17.82</v>
      </c>
      <c r="F4240" s="47">
        <v>17.16</v>
      </c>
      <c r="G4240" s="47">
        <v>17.73</v>
      </c>
      <c r="H4240" s="73">
        <v>15.380227</v>
      </c>
      <c r="I4240" s="73">
        <v>2181300</v>
      </c>
    </row>
    <row r="4241" spans="1:9" x14ac:dyDescent="0.3">
      <c r="A4241" s="72" t="str">
        <f t="shared" si="141"/>
        <v>2009</v>
      </c>
      <c r="B4241" s="72" t="str">
        <f t="shared" si="142"/>
        <v>Jul</v>
      </c>
      <c r="C4241" s="74">
        <v>40011</v>
      </c>
      <c r="D4241" s="47">
        <v>17.66</v>
      </c>
      <c r="E4241" s="47">
        <v>17.68</v>
      </c>
      <c r="F4241" s="47">
        <v>17.23</v>
      </c>
      <c r="G4241" s="47">
        <v>17.540001</v>
      </c>
      <c r="H4241" s="73">
        <v>15.215408</v>
      </c>
      <c r="I4241" s="73">
        <v>1552000</v>
      </c>
    </row>
    <row r="4242" spans="1:9" x14ac:dyDescent="0.3">
      <c r="A4242" s="72" t="str">
        <f t="shared" si="141"/>
        <v>2009</v>
      </c>
      <c r="B4242" s="72" t="str">
        <f t="shared" si="142"/>
        <v>Jul</v>
      </c>
      <c r="C4242" s="74">
        <v>40014</v>
      </c>
      <c r="D4242" s="47">
        <v>17.579999999999998</v>
      </c>
      <c r="E4242" s="47">
        <v>17.799999</v>
      </c>
      <c r="F4242" s="47">
        <v>17.329999999999998</v>
      </c>
      <c r="G4242" s="47">
        <v>17.670000000000002</v>
      </c>
      <c r="H4242" s="73">
        <v>15.32818</v>
      </c>
      <c r="I4242" s="73">
        <v>1881500</v>
      </c>
    </row>
    <row r="4243" spans="1:9" x14ac:dyDescent="0.3">
      <c r="A4243" s="72" t="str">
        <f t="shared" si="141"/>
        <v>2009</v>
      </c>
      <c r="B4243" s="72" t="str">
        <f t="shared" si="142"/>
        <v>Jul</v>
      </c>
      <c r="C4243" s="74">
        <v>40015</v>
      </c>
      <c r="D4243" s="47">
        <v>17.950001</v>
      </c>
      <c r="E4243" s="47">
        <v>17.950001</v>
      </c>
      <c r="F4243" s="47">
        <v>17.43</v>
      </c>
      <c r="G4243" s="47">
        <v>17.829999999999998</v>
      </c>
      <c r="H4243" s="73">
        <v>15.466976000000001</v>
      </c>
      <c r="I4243" s="73">
        <v>1858700</v>
      </c>
    </row>
    <row r="4244" spans="1:9" x14ac:dyDescent="0.3">
      <c r="A4244" s="72" t="str">
        <f t="shared" si="141"/>
        <v>2009</v>
      </c>
      <c r="B4244" s="72" t="str">
        <f t="shared" si="142"/>
        <v>Jul</v>
      </c>
      <c r="C4244" s="74">
        <v>40016</v>
      </c>
      <c r="D4244" s="47">
        <v>17.649999999999999</v>
      </c>
      <c r="E4244" s="47">
        <v>18.77</v>
      </c>
      <c r="F4244" s="47">
        <v>17.610001</v>
      </c>
      <c r="G4244" s="47">
        <v>18.360001</v>
      </c>
      <c r="H4244" s="73">
        <v>15.926734</v>
      </c>
      <c r="I4244" s="73">
        <v>3496900</v>
      </c>
    </row>
    <row r="4245" spans="1:9" x14ac:dyDescent="0.3">
      <c r="A4245" s="72" t="str">
        <f t="shared" si="141"/>
        <v>2009</v>
      </c>
      <c r="B4245" s="72" t="str">
        <f t="shared" si="142"/>
        <v>Jul</v>
      </c>
      <c r="C4245" s="74">
        <v>40017</v>
      </c>
      <c r="D4245" s="47">
        <v>18.27</v>
      </c>
      <c r="E4245" s="47">
        <v>19.25</v>
      </c>
      <c r="F4245" s="47">
        <v>18.040001</v>
      </c>
      <c r="G4245" s="47">
        <v>19.110001</v>
      </c>
      <c r="H4245" s="73">
        <v>16.577337</v>
      </c>
      <c r="I4245" s="73">
        <v>3603400</v>
      </c>
    </row>
    <row r="4246" spans="1:9" x14ac:dyDescent="0.3">
      <c r="A4246" s="72" t="str">
        <f t="shared" si="141"/>
        <v>2009</v>
      </c>
      <c r="B4246" s="72" t="str">
        <f t="shared" si="142"/>
        <v>Jul</v>
      </c>
      <c r="C4246" s="74">
        <v>40018</v>
      </c>
      <c r="D4246" s="47">
        <v>18.260000000000002</v>
      </c>
      <c r="E4246" s="47">
        <v>18.77</v>
      </c>
      <c r="F4246" s="47">
        <v>17.700001</v>
      </c>
      <c r="G4246" s="47">
        <v>18.299999</v>
      </c>
      <c r="H4246" s="73">
        <v>15.874687</v>
      </c>
      <c r="I4246" s="73">
        <v>4677300</v>
      </c>
    </row>
    <row r="4247" spans="1:9" x14ac:dyDescent="0.3">
      <c r="A4247" s="72" t="str">
        <f t="shared" si="141"/>
        <v>2009</v>
      </c>
      <c r="B4247" s="72" t="str">
        <f t="shared" si="142"/>
        <v>Jul</v>
      </c>
      <c r="C4247" s="74">
        <v>40021</v>
      </c>
      <c r="D4247" s="47">
        <v>18.170000000000002</v>
      </c>
      <c r="E4247" s="47">
        <v>18.440000999999999</v>
      </c>
      <c r="F4247" s="47">
        <v>17.75</v>
      </c>
      <c r="G4247" s="47">
        <v>18.379999000000002</v>
      </c>
      <c r="H4247" s="73">
        <v>15.944079</v>
      </c>
      <c r="I4247" s="73">
        <v>1461100</v>
      </c>
    </row>
    <row r="4248" spans="1:9" x14ac:dyDescent="0.3">
      <c r="A4248" s="72" t="str">
        <f t="shared" si="141"/>
        <v>2009</v>
      </c>
      <c r="B4248" s="72" t="str">
        <f t="shared" si="142"/>
        <v>Jul</v>
      </c>
      <c r="C4248" s="74">
        <v>40022</v>
      </c>
      <c r="D4248" s="47">
        <v>18.170000000000002</v>
      </c>
      <c r="E4248" s="47">
        <v>18.889999</v>
      </c>
      <c r="F4248" s="47">
        <v>18.02</v>
      </c>
      <c r="G4248" s="47">
        <v>18.780000999999999</v>
      </c>
      <c r="H4248" s="73">
        <v>16.291069</v>
      </c>
      <c r="I4248" s="73">
        <v>1569400</v>
      </c>
    </row>
    <row r="4249" spans="1:9" x14ac:dyDescent="0.3">
      <c r="A4249" s="72" t="str">
        <f t="shared" si="141"/>
        <v>2009</v>
      </c>
      <c r="B4249" s="72" t="str">
        <f t="shared" si="142"/>
        <v>Jul</v>
      </c>
      <c r="C4249" s="74">
        <v>40023</v>
      </c>
      <c r="D4249" s="47">
        <v>18.57</v>
      </c>
      <c r="E4249" s="47">
        <v>18.98</v>
      </c>
      <c r="F4249" s="47">
        <v>18.190000999999999</v>
      </c>
      <c r="G4249" s="47">
        <v>18.370000999999998</v>
      </c>
      <c r="H4249" s="73">
        <v>15.935409999999999</v>
      </c>
      <c r="I4249" s="73">
        <v>1614800</v>
      </c>
    </row>
    <row r="4250" spans="1:9" x14ac:dyDescent="0.3">
      <c r="A4250" s="72" t="str">
        <f t="shared" si="141"/>
        <v>2009</v>
      </c>
      <c r="B4250" s="72" t="str">
        <f t="shared" si="142"/>
        <v>Jul</v>
      </c>
      <c r="C4250" s="74">
        <v>40024</v>
      </c>
      <c r="D4250" s="47">
        <v>18.690000999999999</v>
      </c>
      <c r="E4250" s="47">
        <v>19.09</v>
      </c>
      <c r="F4250" s="47">
        <v>18.469999000000001</v>
      </c>
      <c r="G4250" s="47">
        <v>18.77</v>
      </c>
      <c r="H4250" s="73">
        <v>16.282394</v>
      </c>
      <c r="I4250" s="73">
        <v>1417500</v>
      </c>
    </row>
    <row r="4251" spans="1:9" x14ac:dyDescent="0.3">
      <c r="A4251" s="72" t="str">
        <f t="shared" si="141"/>
        <v>2009</v>
      </c>
      <c r="B4251" s="72" t="str">
        <f t="shared" si="142"/>
        <v>Jul</v>
      </c>
      <c r="C4251" s="74">
        <v>40025</v>
      </c>
      <c r="D4251" s="47">
        <v>18.790001</v>
      </c>
      <c r="E4251" s="47">
        <v>19.469999000000001</v>
      </c>
      <c r="F4251" s="47">
        <v>18.670000000000002</v>
      </c>
      <c r="G4251" s="47">
        <v>19.370000999999998</v>
      </c>
      <c r="H4251" s="73">
        <v>16.802876999999999</v>
      </c>
      <c r="I4251" s="73">
        <v>2555800</v>
      </c>
    </row>
    <row r="4252" spans="1:9" x14ac:dyDescent="0.3">
      <c r="A4252" s="72" t="str">
        <f t="shared" si="141"/>
        <v>2009</v>
      </c>
      <c r="B4252" s="72" t="str">
        <f t="shared" si="142"/>
        <v>Aug</v>
      </c>
      <c r="C4252" s="74">
        <v>40028</v>
      </c>
      <c r="D4252" s="47">
        <v>19.5</v>
      </c>
      <c r="E4252" s="47">
        <v>19.879999000000002</v>
      </c>
      <c r="F4252" s="47">
        <v>19.41</v>
      </c>
      <c r="G4252" s="47">
        <v>19.860001</v>
      </c>
      <c r="H4252" s="73">
        <v>17.227938000000002</v>
      </c>
      <c r="I4252" s="73">
        <v>1661900</v>
      </c>
    </row>
    <row r="4253" spans="1:9" x14ac:dyDescent="0.3">
      <c r="A4253" s="72" t="str">
        <f t="shared" si="141"/>
        <v>2009</v>
      </c>
      <c r="B4253" s="72" t="str">
        <f t="shared" si="142"/>
        <v>Aug</v>
      </c>
      <c r="C4253" s="74">
        <v>40029</v>
      </c>
      <c r="D4253" s="47">
        <v>19.700001</v>
      </c>
      <c r="E4253" s="47">
        <v>20.040001</v>
      </c>
      <c r="F4253" s="47">
        <v>19.360001</v>
      </c>
      <c r="G4253" s="47">
        <v>19.77</v>
      </c>
      <c r="H4253" s="73">
        <v>17.149861999999999</v>
      </c>
      <c r="I4253" s="73">
        <v>1530300</v>
      </c>
    </row>
    <row r="4254" spans="1:9" x14ac:dyDescent="0.3">
      <c r="A4254" s="72" t="str">
        <f t="shared" si="141"/>
        <v>2009</v>
      </c>
      <c r="B4254" s="72" t="str">
        <f t="shared" si="142"/>
        <v>Aug</v>
      </c>
      <c r="C4254" s="74">
        <v>40030</v>
      </c>
      <c r="D4254" s="47">
        <v>19.780000999999999</v>
      </c>
      <c r="E4254" s="47">
        <v>20.030000999999999</v>
      </c>
      <c r="F4254" s="47">
        <v>19.41</v>
      </c>
      <c r="G4254" s="47">
        <v>19.760000000000002</v>
      </c>
      <c r="H4254" s="73">
        <v>17.141190999999999</v>
      </c>
      <c r="I4254" s="73">
        <v>1092100</v>
      </c>
    </row>
    <row r="4255" spans="1:9" x14ac:dyDescent="0.3">
      <c r="A4255" s="72" t="str">
        <f t="shared" si="141"/>
        <v>2009</v>
      </c>
      <c r="B4255" s="72" t="str">
        <f t="shared" si="142"/>
        <v>Aug</v>
      </c>
      <c r="C4255" s="74">
        <v>40031</v>
      </c>
      <c r="D4255" s="47">
        <v>19.420000000000002</v>
      </c>
      <c r="E4255" s="47">
        <v>19.549999</v>
      </c>
      <c r="F4255" s="47">
        <v>18.579999999999998</v>
      </c>
      <c r="G4255" s="47">
        <v>18.600000000000001</v>
      </c>
      <c r="H4255" s="73">
        <v>16.134927999999999</v>
      </c>
      <c r="I4255" s="73">
        <v>1886400</v>
      </c>
    </row>
    <row r="4256" spans="1:9" x14ac:dyDescent="0.3">
      <c r="A4256" s="72" t="str">
        <f t="shared" si="141"/>
        <v>2009</v>
      </c>
      <c r="B4256" s="72" t="str">
        <f t="shared" si="142"/>
        <v>Aug</v>
      </c>
      <c r="C4256" s="74">
        <v>40032</v>
      </c>
      <c r="D4256" s="47">
        <v>19.100000000000001</v>
      </c>
      <c r="E4256" s="47">
        <v>19.200001</v>
      </c>
      <c r="F4256" s="47">
        <v>18.66</v>
      </c>
      <c r="G4256" s="47">
        <v>18.940000999999999</v>
      </c>
      <c r="H4256" s="73">
        <v>16.429867000000002</v>
      </c>
      <c r="I4256" s="73">
        <v>2486000</v>
      </c>
    </row>
    <row r="4257" spans="1:9" x14ac:dyDescent="0.3">
      <c r="A4257" s="72" t="str">
        <f t="shared" si="141"/>
        <v>2009</v>
      </c>
      <c r="B4257" s="72" t="str">
        <f t="shared" si="142"/>
        <v>Aug</v>
      </c>
      <c r="C4257" s="74">
        <v>40035</v>
      </c>
      <c r="D4257" s="47">
        <v>18.77</v>
      </c>
      <c r="E4257" s="47">
        <v>19.16</v>
      </c>
      <c r="F4257" s="47">
        <v>18.709999</v>
      </c>
      <c r="G4257" s="47">
        <v>19</v>
      </c>
      <c r="H4257" s="73">
        <v>16.481911</v>
      </c>
      <c r="I4257" s="73">
        <v>1415100</v>
      </c>
    </row>
    <row r="4258" spans="1:9" x14ac:dyDescent="0.3">
      <c r="A4258" s="72" t="str">
        <f t="shared" si="141"/>
        <v>2009</v>
      </c>
      <c r="B4258" s="72" t="str">
        <f t="shared" si="142"/>
        <v>Aug</v>
      </c>
      <c r="C4258" s="74">
        <v>40036</v>
      </c>
      <c r="D4258" s="47">
        <v>18.959999</v>
      </c>
      <c r="E4258" s="47">
        <v>19.049999</v>
      </c>
      <c r="F4258" s="47">
        <v>18.5</v>
      </c>
      <c r="G4258" s="47">
        <v>18.690000999999999</v>
      </c>
      <c r="H4258" s="73">
        <v>16.212999</v>
      </c>
      <c r="I4258" s="73">
        <v>1421700</v>
      </c>
    </row>
    <row r="4259" spans="1:9" x14ac:dyDescent="0.3">
      <c r="A4259" s="72" t="str">
        <f t="shared" si="141"/>
        <v>2009</v>
      </c>
      <c r="B4259" s="72" t="str">
        <f t="shared" si="142"/>
        <v>Aug</v>
      </c>
      <c r="C4259" s="74">
        <v>40037</v>
      </c>
      <c r="D4259" s="47">
        <v>18.73</v>
      </c>
      <c r="E4259" s="47">
        <v>19.16</v>
      </c>
      <c r="F4259" s="47">
        <v>18.670000000000002</v>
      </c>
      <c r="G4259" s="47">
        <v>18.870000999999998</v>
      </c>
      <c r="H4259" s="73">
        <v>16.369143000000001</v>
      </c>
      <c r="I4259" s="73">
        <v>1439000</v>
      </c>
    </row>
    <row r="4260" spans="1:9" x14ac:dyDescent="0.3">
      <c r="A4260" s="72" t="str">
        <f t="shared" si="141"/>
        <v>2009</v>
      </c>
      <c r="B4260" s="72" t="str">
        <f t="shared" si="142"/>
        <v>Aug</v>
      </c>
      <c r="C4260" s="74">
        <v>40038</v>
      </c>
      <c r="D4260" s="47">
        <v>18.989999999999998</v>
      </c>
      <c r="E4260" s="47">
        <v>19.02</v>
      </c>
      <c r="F4260" s="47">
        <v>18.48</v>
      </c>
      <c r="G4260" s="47">
        <v>18.940000999999999</v>
      </c>
      <c r="H4260" s="73">
        <v>16.429867000000002</v>
      </c>
      <c r="I4260" s="73">
        <v>1947500</v>
      </c>
    </row>
    <row r="4261" spans="1:9" x14ac:dyDescent="0.3">
      <c r="A4261" s="72" t="str">
        <f t="shared" si="141"/>
        <v>2009</v>
      </c>
      <c r="B4261" s="72" t="str">
        <f t="shared" si="142"/>
        <v>Aug</v>
      </c>
      <c r="C4261" s="74">
        <v>40039</v>
      </c>
      <c r="D4261" s="47">
        <v>18.93</v>
      </c>
      <c r="E4261" s="47">
        <v>19.030000999999999</v>
      </c>
      <c r="F4261" s="47">
        <v>18.290001</v>
      </c>
      <c r="G4261" s="47">
        <v>18.549999</v>
      </c>
      <c r="H4261" s="73">
        <v>16.091546999999998</v>
      </c>
      <c r="I4261" s="73">
        <v>1692900</v>
      </c>
    </row>
    <row r="4262" spans="1:9" x14ac:dyDescent="0.3">
      <c r="A4262" s="72" t="str">
        <f t="shared" si="141"/>
        <v>2009</v>
      </c>
      <c r="B4262" s="72" t="str">
        <f t="shared" si="142"/>
        <v>Aug</v>
      </c>
      <c r="C4262" s="74">
        <v>40042</v>
      </c>
      <c r="D4262" s="47">
        <v>18.139999</v>
      </c>
      <c r="E4262" s="47">
        <v>18.299999</v>
      </c>
      <c r="F4262" s="47">
        <v>17.620000999999998</v>
      </c>
      <c r="G4262" s="47">
        <v>17.75</v>
      </c>
      <c r="H4262" s="73">
        <v>15.397577999999999</v>
      </c>
      <c r="I4262" s="73">
        <v>1588900</v>
      </c>
    </row>
    <row r="4263" spans="1:9" x14ac:dyDescent="0.3">
      <c r="A4263" s="72" t="str">
        <f t="shared" si="141"/>
        <v>2009</v>
      </c>
      <c r="B4263" s="72" t="str">
        <f t="shared" si="142"/>
        <v>Aug</v>
      </c>
      <c r="C4263" s="74">
        <v>40043</v>
      </c>
      <c r="D4263" s="47">
        <v>17.91</v>
      </c>
      <c r="E4263" s="47">
        <v>18.329999999999998</v>
      </c>
      <c r="F4263" s="47">
        <v>17.670000000000002</v>
      </c>
      <c r="G4263" s="47">
        <v>18.190000999999999</v>
      </c>
      <c r="H4263" s="73">
        <v>15.779261</v>
      </c>
      <c r="I4263" s="73">
        <v>1009000</v>
      </c>
    </row>
    <row r="4264" spans="1:9" x14ac:dyDescent="0.3">
      <c r="A4264" s="72" t="str">
        <f t="shared" si="141"/>
        <v>2009</v>
      </c>
      <c r="B4264" s="72" t="str">
        <f t="shared" si="142"/>
        <v>Aug</v>
      </c>
      <c r="C4264" s="74">
        <v>40044</v>
      </c>
      <c r="D4264" s="47">
        <v>17.950001</v>
      </c>
      <c r="E4264" s="47">
        <v>18.149999999999999</v>
      </c>
      <c r="F4264" s="47">
        <v>17.790001</v>
      </c>
      <c r="G4264" s="47">
        <v>18.059999000000001</v>
      </c>
      <c r="H4264" s="73">
        <v>15.666497</v>
      </c>
      <c r="I4264" s="73">
        <v>788900</v>
      </c>
    </row>
    <row r="4265" spans="1:9" x14ac:dyDescent="0.3">
      <c r="A4265" s="72" t="str">
        <f t="shared" si="141"/>
        <v>2009</v>
      </c>
      <c r="B4265" s="72" t="str">
        <f t="shared" si="142"/>
        <v>Aug</v>
      </c>
      <c r="C4265" s="74">
        <v>40045</v>
      </c>
      <c r="D4265" s="47">
        <v>18.030000999999999</v>
      </c>
      <c r="E4265" s="47">
        <v>18.399999999999999</v>
      </c>
      <c r="F4265" s="47">
        <v>17.989999999999998</v>
      </c>
      <c r="G4265" s="47">
        <v>18.190000999999999</v>
      </c>
      <c r="H4265" s="73">
        <v>15.779261</v>
      </c>
      <c r="I4265" s="73">
        <v>1720700</v>
      </c>
    </row>
    <row r="4266" spans="1:9" x14ac:dyDescent="0.3">
      <c r="A4266" s="72" t="str">
        <f t="shared" si="141"/>
        <v>2009</v>
      </c>
      <c r="B4266" s="72" t="str">
        <f t="shared" si="142"/>
        <v>Aug</v>
      </c>
      <c r="C4266" s="74">
        <v>40046</v>
      </c>
      <c r="D4266" s="47">
        <v>18.420000000000002</v>
      </c>
      <c r="E4266" s="47">
        <v>19.360001</v>
      </c>
      <c r="F4266" s="47">
        <v>18.200001</v>
      </c>
      <c r="G4266" s="47">
        <v>19.280000999999999</v>
      </c>
      <c r="H4266" s="73">
        <v>16.724803999999999</v>
      </c>
      <c r="I4266" s="73">
        <v>2957400</v>
      </c>
    </row>
    <row r="4267" spans="1:9" x14ac:dyDescent="0.3">
      <c r="A4267" s="72" t="str">
        <f t="shared" si="141"/>
        <v>2009</v>
      </c>
      <c r="B4267" s="72" t="str">
        <f t="shared" si="142"/>
        <v>Aug</v>
      </c>
      <c r="C4267" s="74">
        <v>40049</v>
      </c>
      <c r="D4267" s="47">
        <v>19.649999999999999</v>
      </c>
      <c r="E4267" s="47">
        <v>19.670000000000002</v>
      </c>
      <c r="F4267" s="47">
        <v>18.870000999999998</v>
      </c>
      <c r="G4267" s="47">
        <v>18.969999000000001</v>
      </c>
      <c r="H4267" s="73">
        <v>16.455891000000001</v>
      </c>
      <c r="I4267" s="73">
        <v>1535500</v>
      </c>
    </row>
    <row r="4268" spans="1:9" x14ac:dyDescent="0.3">
      <c r="A4268" s="72" t="str">
        <f t="shared" si="141"/>
        <v>2009</v>
      </c>
      <c r="B4268" s="72" t="str">
        <f t="shared" si="142"/>
        <v>Aug</v>
      </c>
      <c r="C4268" s="74">
        <v>40050</v>
      </c>
      <c r="D4268" s="47">
        <v>19.170000000000002</v>
      </c>
      <c r="E4268" s="47">
        <v>19.59</v>
      </c>
      <c r="F4268" s="47">
        <v>18.98</v>
      </c>
      <c r="G4268" s="47">
        <v>19.18</v>
      </c>
      <c r="H4268" s="73">
        <v>16.638051999999998</v>
      </c>
      <c r="I4268" s="73">
        <v>1137300</v>
      </c>
    </row>
    <row r="4269" spans="1:9" x14ac:dyDescent="0.3">
      <c r="A4269" s="72" t="str">
        <f t="shared" si="141"/>
        <v>2009</v>
      </c>
      <c r="B4269" s="72" t="str">
        <f t="shared" si="142"/>
        <v>Aug</v>
      </c>
      <c r="C4269" s="74">
        <v>40051</v>
      </c>
      <c r="D4269" s="47">
        <v>19.110001</v>
      </c>
      <c r="E4269" s="47">
        <v>19.399999999999999</v>
      </c>
      <c r="F4269" s="47">
        <v>18.639999</v>
      </c>
      <c r="G4269" s="47">
        <v>18.809999000000001</v>
      </c>
      <c r="H4269" s="73">
        <v>16.317088999999999</v>
      </c>
      <c r="I4269" s="73">
        <v>1584500</v>
      </c>
    </row>
    <row r="4270" spans="1:9" x14ac:dyDescent="0.3">
      <c r="A4270" s="72" t="str">
        <f t="shared" si="141"/>
        <v>2009</v>
      </c>
      <c r="B4270" s="72" t="str">
        <f t="shared" si="142"/>
        <v>Aug</v>
      </c>
      <c r="C4270" s="74">
        <v>40052</v>
      </c>
      <c r="D4270" s="47">
        <v>18.709999</v>
      </c>
      <c r="E4270" s="47">
        <v>19.030000999999999</v>
      </c>
      <c r="F4270" s="47">
        <v>18.450001</v>
      </c>
      <c r="G4270" s="47">
        <v>18.940000999999999</v>
      </c>
      <c r="H4270" s="73">
        <v>16.429867000000002</v>
      </c>
      <c r="I4270" s="73">
        <v>896900</v>
      </c>
    </row>
    <row r="4271" spans="1:9" x14ac:dyDescent="0.3">
      <c r="A4271" s="72" t="str">
        <f t="shared" si="141"/>
        <v>2009</v>
      </c>
      <c r="B4271" s="72" t="str">
        <f t="shared" si="142"/>
        <v>Aug</v>
      </c>
      <c r="C4271" s="74">
        <v>40053</v>
      </c>
      <c r="D4271" s="47">
        <v>19.02</v>
      </c>
      <c r="E4271" s="47">
        <v>19.219999000000001</v>
      </c>
      <c r="F4271" s="47">
        <v>18.579999999999998</v>
      </c>
      <c r="G4271" s="47">
        <v>18.670000000000002</v>
      </c>
      <c r="H4271" s="73">
        <v>16.195646</v>
      </c>
      <c r="I4271" s="73">
        <v>833500</v>
      </c>
    </row>
    <row r="4272" spans="1:9" x14ac:dyDescent="0.3">
      <c r="A4272" s="72" t="str">
        <f t="shared" si="141"/>
        <v>2009</v>
      </c>
      <c r="B4272" s="72" t="str">
        <f t="shared" si="142"/>
        <v>Aug</v>
      </c>
      <c r="C4272" s="74">
        <v>40056</v>
      </c>
      <c r="D4272" s="47">
        <v>18.629999000000002</v>
      </c>
      <c r="E4272" s="47">
        <v>18.75</v>
      </c>
      <c r="F4272" s="47">
        <v>18.200001</v>
      </c>
      <c r="G4272" s="47">
        <v>18.370000999999998</v>
      </c>
      <c r="H4272" s="73">
        <v>15.935409999999999</v>
      </c>
      <c r="I4272" s="73">
        <v>827900</v>
      </c>
    </row>
    <row r="4273" spans="1:9" x14ac:dyDescent="0.3">
      <c r="A4273" s="72" t="str">
        <f t="shared" si="141"/>
        <v>2009</v>
      </c>
      <c r="B4273" s="72" t="str">
        <f t="shared" si="142"/>
        <v>Sep</v>
      </c>
      <c r="C4273" s="74">
        <v>40057</v>
      </c>
      <c r="D4273" s="47">
        <v>18.209999</v>
      </c>
      <c r="E4273" s="47">
        <v>18.719999000000001</v>
      </c>
      <c r="F4273" s="47">
        <v>18</v>
      </c>
      <c r="G4273" s="47">
        <v>18.120000999999998</v>
      </c>
      <c r="H4273" s="73">
        <v>15.718540000000001</v>
      </c>
      <c r="I4273" s="73">
        <v>1577800</v>
      </c>
    </row>
    <row r="4274" spans="1:9" x14ac:dyDescent="0.3">
      <c r="A4274" s="72" t="str">
        <f t="shared" si="141"/>
        <v>2009</v>
      </c>
      <c r="B4274" s="72" t="str">
        <f t="shared" si="142"/>
        <v>Sep</v>
      </c>
      <c r="C4274" s="74">
        <v>40058</v>
      </c>
      <c r="D4274" s="47">
        <v>18.149999999999999</v>
      </c>
      <c r="E4274" s="47">
        <v>18.329999999999998</v>
      </c>
      <c r="F4274" s="47">
        <v>17.989999999999998</v>
      </c>
      <c r="G4274" s="47">
        <v>18.079999999999998</v>
      </c>
      <c r="H4274" s="73">
        <v>15.683843</v>
      </c>
      <c r="I4274" s="73">
        <v>1051800</v>
      </c>
    </row>
    <row r="4275" spans="1:9" x14ac:dyDescent="0.3">
      <c r="A4275" s="72" t="str">
        <f t="shared" si="141"/>
        <v>2009</v>
      </c>
      <c r="B4275" s="72" t="str">
        <f t="shared" si="142"/>
        <v>Sep</v>
      </c>
      <c r="C4275" s="74">
        <v>40059</v>
      </c>
      <c r="D4275" s="47">
        <v>18.209999</v>
      </c>
      <c r="E4275" s="47">
        <v>18.469999000000001</v>
      </c>
      <c r="F4275" s="47">
        <v>17.879999000000002</v>
      </c>
      <c r="G4275" s="47">
        <v>18.450001</v>
      </c>
      <c r="H4275" s="73">
        <v>16.004808000000001</v>
      </c>
      <c r="I4275" s="73">
        <v>1248000</v>
      </c>
    </row>
    <row r="4276" spans="1:9" x14ac:dyDescent="0.3">
      <c r="A4276" s="72" t="str">
        <f t="shared" si="141"/>
        <v>2009</v>
      </c>
      <c r="B4276" s="72" t="str">
        <f t="shared" si="142"/>
        <v>Sep</v>
      </c>
      <c r="C4276" s="74">
        <v>40060</v>
      </c>
      <c r="D4276" s="47">
        <v>18.389999</v>
      </c>
      <c r="E4276" s="47">
        <v>19.030000999999999</v>
      </c>
      <c r="F4276" s="47">
        <v>18.379999000000002</v>
      </c>
      <c r="G4276" s="47">
        <v>19.02</v>
      </c>
      <c r="H4276" s="73">
        <v>16.499265999999999</v>
      </c>
      <c r="I4276" s="73">
        <v>1350100</v>
      </c>
    </row>
    <row r="4277" spans="1:9" x14ac:dyDescent="0.3">
      <c r="A4277" s="72" t="str">
        <f t="shared" si="141"/>
        <v>2009</v>
      </c>
      <c r="B4277" s="72" t="str">
        <f t="shared" si="142"/>
        <v>Sep</v>
      </c>
      <c r="C4277" s="74">
        <v>40064</v>
      </c>
      <c r="D4277" s="47">
        <v>19.18</v>
      </c>
      <c r="E4277" s="47">
        <v>19.239999999999998</v>
      </c>
      <c r="F4277" s="47">
        <v>18.829999999999998</v>
      </c>
      <c r="G4277" s="47">
        <v>18.940000999999999</v>
      </c>
      <c r="H4277" s="73">
        <v>16.429867000000002</v>
      </c>
      <c r="I4277" s="73">
        <v>752000</v>
      </c>
    </row>
    <row r="4278" spans="1:9" x14ac:dyDescent="0.3">
      <c r="A4278" s="72" t="str">
        <f t="shared" si="141"/>
        <v>2009</v>
      </c>
      <c r="B4278" s="72" t="str">
        <f t="shared" si="142"/>
        <v>Sep</v>
      </c>
      <c r="C4278" s="74">
        <v>40065</v>
      </c>
      <c r="D4278" s="47">
        <v>18.899999999999999</v>
      </c>
      <c r="E4278" s="47">
        <v>19.41</v>
      </c>
      <c r="F4278" s="47">
        <v>18.75</v>
      </c>
      <c r="G4278" s="47">
        <v>19.32</v>
      </c>
      <c r="H4278" s="73">
        <v>16.759505999999998</v>
      </c>
      <c r="I4278" s="73">
        <v>1668800</v>
      </c>
    </row>
    <row r="4279" spans="1:9" x14ac:dyDescent="0.3">
      <c r="A4279" s="72" t="str">
        <f t="shared" si="141"/>
        <v>2009</v>
      </c>
      <c r="B4279" s="72" t="str">
        <f t="shared" si="142"/>
        <v>Sep</v>
      </c>
      <c r="C4279" s="74">
        <v>40066</v>
      </c>
      <c r="D4279" s="47">
        <v>19.280000999999999</v>
      </c>
      <c r="E4279" s="47">
        <v>19.57</v>
      </c>
      <c r="F4279" s="47">
        <v>19</v>
      </c>
      <c r="G4279" s="47">
        <v>19.530000999999999</v>
      </c>
      <c r="H4279" s="73">
        <v>16.941675</v>
      </c>
      <c r="I4279" s="73">
        <v>1361000</v>
      </c>
    </row>
    <row r="4280" spans="1:9" x14ac:dyDescent="0.3">
      <c r="A4280" s="72" t="str">
        <f t="shared" si="141"/>
        <v>2009</v>
      </c>
      <c r="B4280" s="72" t="str">
        <f t="shared" si="142"/>
        <v>Sep</v>
      </c>
      <c r="C4280" s="74">
        <v>40067</v>
      </c>
      <c r="D4280" s="47">
        <v>19.549999</v>
      </c>
      <c r="E4280" s="47">
        <v>19.670000000000002</v>
      </c>
      <c r="F4280" s="47">
        <v>19.18</v>
      </c>
      <c r="G4280" s="47">
        <v>19.43</v>
      </c>
      <c r="H4280" s="73">
        <v>16.854928999999998</v>
      </c>
      <c r="I4280" s="73">
        <v>1233600</v>
      </c>
    </row>
    <row r="4281" spans="1:9" x14ac:dyDescent="0.3">
      <c r="A4281" s="72" t="str">
        <f t="shared" si="141"/>
        <v>2009</v>
      </c>
      <c r="B4281" s="72" t="str">
        <f t="shared" si="142"/>
        <v>Sep</v>
      </c>
      <c r="C4281" s="74">
        <v>40070</v>
      </c>
      <c r="D4281" s="47">
        <v>19.23</v>
      </c>
      <c r="E4281" s="47">
        <v>19.68</v>
      </c>
      <c r="F4281" s="47">
        <v>19.149999999999999</v>
      </c>
      <c r="G4281" s="47">
        <v>19.649999999999999</v>
      </c>
      <c r="H4281" s="73">
        <v>17.045764999999999</v>
      </c>
      <c r="I4281" s="73">
        <v>1164400</v>
      </c>
    </row>
    <row r="4282" spans="1:9" x14ac:dyDescent="0.3">
      <c r="A4282" s="72" t="str">
        <f t="shared" si="141"/>
        <v>2009</v>
      </c>
      <c r="B4282" s="72" t="str">
        <f t="shared" si="142"/>
        <v>Sep</v>
      </c>
      <c r="C4282" s="74">
        <v>40071</v>
      </c>
      <c r="D4282" s="47">
        <v>19.450001</v>
      </c>
      <c r="E4282" s="47">
        <v>19.760000000000002</v>
      </c>
      <c r="F4282" s="47">
        <v>19.190000999999999</v>
      </c>
      <c r="G4282" s="47">
        <v>19.450001</v>
      </c>
      <c r="H4282" s="73">
        <v>16.872274000000001</v>
      </c>
      <c r="I4282" s="73">
        <v>1346200</v>
      </c>
    </row>
    <row r="4283" spans="1:9" x14ac:dyDescent="0.3">
      <c r="A4283" s="72" t="str">
        <f t="shared" si="141"/>
        <v>2009</v>
      </c>
      <c r="B4283" s="72" t="str">
        <f t="shared" si="142"/>
        <v>Sep</v>
      </c>
      <c r="C4283" s="74">
        <v>40072</v>
      </c>
      <c r="D4283" s="47">
        <v>19.510000000000002</v>
      </c>
      <c r="E4283" s="47">
        <v>19.950001</v>
      </c>
      <c r="F4283" s="47">
        <v>19.350000000000001</v>
      </c>
      <c r="G4283" s="47">
        <v>19.920000000000002</v>
      </c>
      <c r="H4283" s="73">
        <v>17.279983999999999</v>
      </c>
      <c r="I4283" s="73">
        <v>2112700</v>
      </c>
    </row>
    <row r="4284" spans="1:9" x14ac:dyDescent="0.3">
      <c r="A4284" s="72" t="str">
        <f t="shared" si="141"/>
        <v>2009</v>
      </c>
      <c r="B4284" s="72" t="str">
        <f t="shared" si="142"/>
        <v>Sep</v>
      </c>
      <c r="C4284" s="74">
        <v>40073</v>
      </c>
      <c r="D4284" s="47">
        <v>19.850000000000001</v>
      </c>
      <c r="E4284" s="47">
        <v>20.370000999999998</v>
      </c>
      <c r="F4284" s="47">
        <v>19.829999999999998</v>
      </c>
      <c r="G4284" s="47">
        <v>20.260000000000002</v>
      </c>
      <c r="H4284" s="73">
        <v>17.574923999999999</v>
      </c>
      <c r="I4284" s="73">
        <v>1754100</v>
      </c>
    </row>
    <row r="4285" spans="1:9" x14ac:dyDescent="0.3">
      <c r="A4285" s="72" t="str">
        <f t="shared" si="141"/>
        <v>2009</v>
      </c>
      <c r="B4285" s="72" t="str">
        <f t="shared" si="142"/>
        <v>Sep</v>
      </c>
      <c r="C4285" s="74">
        <v>40074</v>
      </c>
      <c r="D4285" s="47">
        <v>20.02</v>
      </c>
      <c r="E4285" s="47">
        <v>20.92</v>
      </c>
      <c r="F4285" s="47">
        <v>20.02</v>
      </c>
      <c r="G4285" s="47">
        <v>20.780000999999999</v>
      </c>
      <c r="H4285" s="73">
        <v>18.026014</v>
      </c>
      <c r="I4285" s="73">
        <v>2056200</v>
      </c>
    </row>
    <row r="4286" spans="1:9" x14ac:dyDescent="0.3">
      <c r="A4286" s="72" t="str">
        <f t="shared" si="141"/>
        <v>2009</v>
      </c>
      <c r="B4286" s="72" t="str">
        <f t="shared" si="142"/>
        <v>Sep</v>
      </c>
      <c r="C4286" s="74">
        <v>40077</v>
      </c>
      <c r="D4286" s="47">
        <v>20.58</v>
      </c>
      <c r="E4286" s="47">
        <v>21.01</v>
      </c>
      <c r="F4286" s="47">
        <v>20.389999</v>
      </c>
      <c r="G4286" s="47">
        <v>20.66</v>
      </c>
      <c r="H4286" s="73">
        <v>17.921914999999998</v>
      </c>
      <c r="I4286" s="73">
        <v>1520600</v>
      </c>
    </row>
    <row r="4287" spans="1:9" x14ac:dyDescent="0.3">
      <c r="A4287" s="72" t="str">
        <f t="shared" si="141"/>
        <v>2009</v>
      </c>
      <c r="B4287" s="72" t="str">
        <f t="shared" si="142"/>
        <v>Sep</v>
      </c>
      <c r="C4287" s="74">
        <v>40078</v>
      </c>
      <c r="D4287" s="47">
        <v>20.799999</v>
      </c>
      <c r="E4287" s="47">
        <v>20.940000999999999</v>
      </c>
      <c r="F4287" s="47">
        <v>20.370000999999998</v>
      </c>
      <c r="G4287" s="47">
        <v>20.57</v>
      </c>
      <c r="H4287" s="73">
        <v>17.84384</v>
      </c>
      <c r="I4287" s="73">
        <v>1552500</v>
      </c>
    </row>
    <row r="4288" spans="1:9" x14ac:dyDescent="0.3">
      <c r="A4288" s="72" t="str">
        <f t="shared" si="141"/>
        <v>2009</v>
      </c>
      <c r="B4288" s="72" t="str">
        <f t="shared" si="142"/>
        <v>Sep</v>
      </c>
      <c r="C4288" s="74">
        <v>40079</v>
      </c>
      <c r="D4288" s="47">
        <v>20.58</v>
      </c>
      <c r="E4288" s="47">
        <v>20.68</v>
      </c>
      <c r="F4288" s="47">
        <v>19.600000000000001</v>
      </c>
      <c r="G4288" s="47">
        <v>19.600000000000001</v>
      </c>
      <c r="H4288" s="73">
        <v>17.002396000000001</v>
      </c>
      <c r="I4288" s="73">
        <v>1561600</v>
      </c>
    </row>
    <row r="4289" spans="1:9" x14ac:dyDescent="0.3">
      <c r="A4289" s="72" t="str">
        <f t="shared" si="141"/>
        <v>2009</v>
      </c>
      <c r="B4289" s="72" t="str">
        <f t="shared" si="142"/>
        <v>Sep</v>
      </c>
      <c r="C4289" s="74">
        <v>40080</v>
      </c>
      <c r="D4289" s="47">
        <v>19.709999</v>
      </c>
      <c r="E4289" s="47">
        <v>19.899999999999999</v>
      </c>
      <c r="F4289" s="47">
        <v>19.110001</v>
      </c>
      <c r="G4289" s="47">
        <v>19.27</v>
      </c>
      <c r="H4289" s="73">
        <v>16.716131000000001</v>
      </c>
      <c r="I4289" s="73">
        <v>1253300</v>
      </c>
    </row>
    <row r="4290" spans="1:9" x14ac:dyDescent="0.3">
      <c r="A4290" s="72" t="str">
        <f t="shared" si="141"/>
        <v>2009</v>
      </c>
      <c r="B4290" s="72" t="str">
        <f t="shared" si="142"/>
        <v>Sep</v>
      </c>
      <c r="C4290" s="74">
        <v>40081</v>
      </c>
      <c r="D4290" s="47">
        <v>19.100000000000001</v>
      </c>
      <c r="E4290" s="47">
        <v>19.360001</v>
      </c>
      <c r="F4290" s="47">
        <v>18.870000999999998</v>
      </c>
      <c r="G4290" s="47">
        <v>18.950001</v>
      </c>
      <c r="H4290" s="73">
        <v>16.438541000000001</v>
      </c>
      <c r="I4290" s="73">
        <v>863300</v>
      </c>
    </row>
    <row r="4291" spans="1:9" x14ac:dyDescent="0.3">
      <c r="A4291" s="72" t="str">
        <f t="shared" ref="A4291:A4354" si="143">TEXT(C4291,"YYYY")</f>
        <v>2009</v>
      </c>
      <c r="B4291" s="72" t="str">
        <f t="shared" ref="B4291:B4354" si="144">TEXT(C4291,"MMM")</f>
        <v>Sep</v>
      </c>
      <c r="C4291" s="74">
        <v>40084</v>
      </c>
      <c r="D4291" s="47">
        <v>19</v>
      </c>
      <c r="E4291" s="47">
        <v>19.399999999999999</v>
      </c>
      <c r="F4291" s="47">
        <v>18.950001</v>
      </c>
      <c r="G4291" s="47">
        <v>19.170000000000002</v>
      </c>
      <c r="H4291" s="73">
        <v>16.629380999999999</v>
      </c>
      <c r="I4291" s="73">
        <v>739800</v>
      </c>
    </row>
    <row r="4292" spans="1:9" x14ac:dyDescent="0.3">
      <c r="A4292" s="72" t="str">
        <f t="shared" si="143"/>
        <v>2009</v>
      </c>
      <c r="B4292" s="72" t="str">
        <f t="shared" si="144"/>
        <v>Sep</v>
      </c>
      <c r="C4292" s="74">
        <v>40085</v>
      </c>
      <c r="D4292" s="47">
        <v>19.100000000000001</v>
      </c>
      <c r="E4292" s="47">
        <v>19.82</v>
      </c>
      <c r="F4292" s="47">
        <v>19.100000000000001</v>
      </c>
      <c r="G4292" s="47">
        <v>19.600000000000001</v>
      </c>
      <c r="H4292" s="73">
        <v>17.002396000000001</v>
      </c>
      <c r="I4292" s="73">
        <v>1303100</v>
      </c>
    </row>
    <row r="4293" spans="1:9" x14ac:dyDescent="0.3">
      <c r="A4293" s="72" t="str">
        <f t="shared" si="143"/>
        <v>2009</v>
      </c>
      <c r="B4293" s="72" t="str">
        <f t="shared" si="144"/>
        <v>Sep</v>
      </c>
      <c r="C4293" s="74">
        <v>40086</v>
      </c>
      <c r="D4293" s="47">
        <v>19.200001</v>
      </c>
      <c r="E4293" s="47">
        <v>19.200001</v>
      </c>
      <c r="F4293" s="47">
        <v>18.450001</v>
      </c>
      <c r="G4293" s="47">
        <v>18.52</v>
      </c>
      <c r="H4293" s="73">
        <v>16.065529000000002</v>
      </c>
      <c r="I4293" s="73">
        <v>2758500</v>
      </c>
    </row>
    <row r="4294" spans="1:9" x14ac:dyDescent="0.3">
      <c r="A4294" s="72" t="str">
        <f t="shared" si="143"/>
        <v>2009</v>
      </c>
      <c r="B4294" s="72" t="str">
        <f t="shared" si="144"/>
        <v>Oct</v>
      </c>
      <c r="C4294" s="74">
        <v>40087</v>
      </c>
      <c r="D4294" s="47">
        <v>18.600000000000001</v>
      </c>
      <c r="E4294" s="47">
        <v>18.620000999999998</v>
      </c>
      <c r="F4294" s="47">
        <v>17.829999999999998</v>
      </c>
      <c r="G4294" s="47">
        <v>17.850000000000001</v>
      </c>
      <c r="H4294" s="73">
        <v>15.484324000000001</v>
      </c>
      <c r="I4294" s="73">
        <v>1652400</v>
      </c>
    </row>
    <row r="4295" spans="1:9" x14ac:dyDescent="0.3">
      <c r="A4295" s="72" t="str">
        <f t="shared" si="143"/>
        <v>2009</v>
      </c>
      <c r="B4295" s="72" t="str">
        <f t="shared" si="144"/>
        <v>Oct</v>
      </c>
      <c r="C4295" s="74">
        <v>40088</v>
      </c>
      <c r="D4295" s="47">
        <v>17.75</v>
      </c>
      <c r="E4295" s="47">
        <v>18.02</v>
      </c>
      <c r="F4295" s="47">
        <v>17.549999</v>
      </c>
      <c r="G4295" s="47">
        <v>17.77</v>
      </c>
      <c r="H4295" s="73">
        <v>15.414929000000001</v>
      </c>
      <c r="I4295" s="73">
        <v>1169000</v>
      </c>
    </row>
    <row r="4296" spans="1:9" x14ac:dyDescent="0.3">
      <c r="A4296" s="72" t="str">
        <f t="shared" si="143"/>
        <v>2009</v>
      </c>
      <c r="B4296" s="72" t="str">
        <f t="shared" si="144"/>
        <v>Oct</v>
      </c>
      <c r="C4296" s="74">
        <v>40091</v>
      </c>
      <c r="D4296" s="47">
        <v>17.829999999999998</v>
      </c>
      <c r="E4296" s="47">
        <v>18.25</v>
      </c>
      <c r="F4296" s="47">
        <v>17.799999</v>
      </c>
      <c r="G4296" s="47">
        <v>18.040001</v>
      </c>
      <c r="H4296" s="73">
        <v>15.649148</v>
      </c>
      <c r="I4296" s="73">
        <v>1205300</v>
      </c>
    </row>
    <row r="4297" spans="1:9" x14ac:dyDescent="0.3">
      <c r="A4297" s="72" t="str">
        <f t="shared" si="143"/>
        <v>2009</v>
      </c>
      <c r="B4297" s="72" t="str">
        <f t="shared" si="144"/>
        <v>Oct</v>
      </c>
      <c r="C4297" s="74">
        <v>40092</v>
      </c>
      <c r="D4297" s="47">
        <v>18.219999000000001</v>
      </c>
      <c r="E4297" s="47">
        <v>18.370000999999998</v>
      </c>
      <c r="F4297" s="47">
        <v>17.799999</v>
      </c>
      <c r="G4297" s="47">
        <v>17.989999999999998</v>
      </c>
      <c r="H4297" s="73">
        <v>15.605771000000001</v>
      </c>
      <c r="I4297" s="73">
        <v>1074600</v>
      </c>
    </row>
    <row r="4298" spans="1:9" x14ac:dyDescent="0.3">
      <c r="A4298" s="72" t="str">
        <f t="shared" si="143"/>
        <v>2009</v>
      </c>
      <c r="B4298" s="72" t="str">
        <f t="shared" si="144"/>
        <v>Oct</v>
      </c>
      <c r="C4298" s="74">
        <v>40093</v>
      </c>
      <c r="D4298" s="47">
        <v>17.889999</v>
      </c>
      <c r="E4298" s="47">
        <v>18</v>
      </c>
      <c r="F4298" s="47">
        <v>17.629999000000002</v>
      </c>
      <c r="G4298" s="47">
        <v>17.790001</v>
      </c>
      <c r="H4298" s="73">
        <v>15.432276999999999</v>
      </c>
      <c r="I4298" s="73">
        <v>846400</v>
      </c>
    </row>
    <row r="4299" spans="1:9" x14ac:dyDescent="0.3">
      <c r="A4299" s="72" t="str">
        <f t="shared" si="143"/>
        <v>2009</v>
      </c>
      <c r="B4299" s="72" t="str">
        <f t="shared" si="144"/>
        <v>Oct</v>
      </c>
      <c r="C4299" s="74">
        <v>40094</v>
      </c>
      <c r="D4299" s="47">
        <v>17.860001</v>
      </c>
      <c r="E4299" s="47">
        <v>18.450001</v>
      </c>
      <c r="F4299" s="47">
        <v>17.860001</v>
      </c>
      <c r="G4299" s="47">
        <v>18.079999999999998</v>
      </c>
      <c r="H4299" s="73">
        <v>15.683843</v>
      </c>
      <c r="I4299" s="73">
        <v>1296800</v>
      </c>
    </row>
    <row r="4300" spans="1:9" x14ac:dyDescent="0.3">
      <c r="A4300" s="72" t="str">
        <f t="shared" si="143"/>
        <v>2009</v>
      </c>
      <c r="B4300" s="72" t="str">
        <f t="shared" si="144"/>
        <v>Oct</v>
      </c>
      <c r="C4300" s="74">
        <v>40095</v>
      </c>
      <c r="D4300" s="47">
        <v>18.010000000000002</v>
      </c>
      <c r="E4300" s="47">
        <v>18.25</v>
      </c>
      <c r="F4300" s="47">
        <v>17.84</v>
      </c>
      <c r="G4300" s="47">
        <v>18.079999999999998</v>
      </c>
      <c r="H4300" s="73">
        <v>15.683843</v>
      </c>
      <c r="I4300" s="73">
        <v>916700</v>
      </c>
    </row>
    <row r="4301" spans="1:9" x14ac:dyDescent="0.3">
      <c r="A4301" s="72" t="str">
        <f t="shared" si="143"/>
        <v>2009</v>
      </c>
      <c r="B4301" s="72" t="str">
        <f t="shared" si="144"/>
        <v>Oct</v>
      </c>
      <c r="C4301" s="74">
        <v>40098</v>
      </c>
      <c r="D4301" s="47">
        <v>18.25</v>
      </c>
      <c r="E4301" s="47">
        <v>18.889999</v>
      </c>
      <c r="F4301" s="47">
        <v>18.209999</v>
      </c>
      <c r="G4301" s="47">
        <v>18.829999999999998</v>
      </c>
      <c r="H4301" s="73">
        <v>16.334444000000001</v>
      </c>
      <c r="I4301" s="73">
        <v>1424700</v>
      </c>
    </row>
    <row r="4302" spans="1:9" x14ac:dyDescent="0.3">
      <c r="A4302" s="72" t="str">
        <f t="shared" si="143"/>
        <v>2009</v>
      </c>
      <c r="B4302" s="72" t="str">
        <f t="shared" si="144"/>
        <v>Oct</v>
      </c>
      <c r="C4302" s="74">
        <v>40099</v>
      </c>
      <c r="D4302" s="47">
        <v>18.82</v>
      </c>
      <c r="E4302" s="47">
        <v>18.850000000000001</v>
      </c>
      <c r="F4302" s="47">
        <v>18.420000000000002</v>
      </c>
      <c r="G4302" s="47">
        <v>18.59</v>
      </c>
      <c r="H4302" s="73">
        <v>16.126255</v>
      </c>
      <c r="I4302" s="73">
        <v>1163100</v>
      </c>
    </row>
    <row r="4303" spans="1:9" x14ac:dyDescent="0.3">
      <c r="A4303" s="72" t="str">
        <f t="shared" si="143"/>
        <v>2009</v>
      </c>
      <c r="B4303" s="72" t="str">
        <f t="shared" si="144"/>
        <v>Oct</v>
      </c>
      <c r="C4303" s="74">
        <v>40100</v>
      </c>
      <c r="D4303" s="47">
        <v>18.860001</v>
      </c>
      <c r="E4303" s="47">
        <v>18.879999000000002</v>
      </c>
      <c r="F4303" s="47">
        <v>18.260000000000002</v>
      </c>
      <c r="G4303" s="47">
        <v>18.34</v>
      </c>
      <c r="H4303" s="73">
        <v>15.909383999999999</v>
      </c>
      <c r="I4303" s="73">
        <v>1467600</v>
      </c>
    </row>
    <row r="4304" spans="1:9" x14ac:dyDescent="0.3">
      <c r="A4304" s="72" t="str">
        <f t="shared" si="143"/>
        <v>2009</v>
      </c>
      <c r="B4304" s="72" t="str">
        <f t="shared" si="144"/>
        <v>Oct</v>
      </c>
      <c r="C4304" s="74">
        <v>40101</v>
      </c>
      <c r="D4304" s="47">
        <v>18.079999999999998</v>
      </c>
      <c r="E4304" s="47">
        <v>18.629999000000002</v>
      </c>
      <c r="F4304" s="47">
        <v>18.079999999999998</v>
      </c>
      <c r="G4304" s="47">
        <v>18.510000000000002</v>
      </c>
      <c r="H4304" s="73">
        <v>16.056856</v>
      </c>
      <c r="I4304" s="73">
        <v>1731400</v>
      </c>
    </row>
    <row r="4305" spans="1:9" x14ac:dyDescent="0.3">
      <c r="A4305" s="72" t="str">
        <f t="shared" si="143"/>
        <v>2009</v>
      </c>
      <c r="B4305" s="72" t="str">
        <f t="shared" si="144"/>
        <v>Oct</v>
      </c>
      <c r="C4305" s="74">
        <v>40102</v>
      </c>
      <c r="D4305" s="47">
        <v>18.379999000000002</v>
      </c>
      <c r="E4305" s="47">
        <v>19.27</v>
      </c>
      <c r="F4305" s="47">
        <v>18.360001</v>
      </c>
      <c r="G4305" s="47">
        <v>19.149999999999999</v>
      </c>
      <c r="H4305" s="73">
        <v>16.612031999999999</v>
      </c>
      <c r="I4305" s="73">
        <v>2231700</v>
      </c>
    </row>
    <row r="4306" spans="1:9" x14ac:dyDescent="0.3">
      <c r="A4306" s="72" t="str">
        <f t="shared" si="143"/>
        <v>2009</v>
      </c>
      <c r="B4306" s="72" t="str">
        <f t="shared" si="144"/>
        <v>Oct</v>
      </c>
      <c r="C4306" s="74">
        <v>40105</v>
      </c>
      <c r="D4306" s="47">
        <v>19.280000999999999</v>
      </c>
      <c r="E4306" s="47">
        <v>19.93</v>
      </c>
      <c r="F4306" s="47">
        <v>19.120000999999998</v>
      </c>
      <c r="G4306" s="47">
        <v>19.760000000000002</v>
      </c>
      <c r="H4306" s="73">
        <v>17.141190999999999</v>
      </c>
      <c r="I4306" s="73">
        <v>2131100</v>
      </c>
    </row>
    <row r="4307" spans="1:9" x14ac:dyDescent="0.3">
      <c r="A4307" s="72" t="str">
        <f t="shared" si="143"/>
        <v>2009</v>
      </c>
      <c r="B4307" s="72" t="str">
        <f t="shared" si="144"/>
        <v>Oct</v>
      </c>
      <c r="C4307" s="74">
        <v>40106</v>
      </c>
      <c r="D4307" s="47">
        <v>19.760000000000002</v>
      </c>
      <c r="E4307" s="47">
        <v>19.760000000000002</v>
      </c>
      <c r="F4307" s="47">
        <v>18.719999000000001</v>
      </c>
      <c r="G4307" s="47">
        <v>18.98</v>
      </c>
      <c r="H4307" s="73">
        <v>16.464565</v>
      </c>
      <c r="I4307" s="73">
        <v>1545200</v>
      </c>
    </row>
    <row r="4308" spans="1:9" x14ac:dyDescent="0.3">
      <c r="A4308" s="72" t="str">
        <f t="shared" si="143"/>
        <v>2009</v>
      </c>
      <c r="B4308" s="72" t="str">
        <f t="shared" si="144"/>
        <v>Oct</v>
      </c>
      <c r="C4308" s="74">
        <v>40107</v>
      </c>
      <c r="D4308" s="47">
        <v>18.629999000000002</v>
      </c>
      <c r="E4308" s="47">
        <v>18.879999000000002</v>
      </c>
      <c r="F4308" s="47">
        <v>17.82</v>
      </c>
      <c r="G4308" s="47">
        <v>17.879999000000002</v>
      </c>
      <c r="H4308" s="73">
        <v>15.510346999999999</v>
      </c>
      <c r="I4308" s="73">
        <v>2459600</v>
      </c>
    </row>
    <row r="4309" spans="1:9" x14ac:dyDescent="0.3">
      <c r="A4309" s="72" t="str">
        <f t="shared" si="143"/>
        <v>2009</v>
      </c>
      <c r="B4309" s="72" t="str">
        <f t="shared" si="144"/>
        <v>Oct</v>
      </c>
      <c r="C4309" s="74">
        <v>40108</v>
      </c>
      <c r="D4309" s="47">
        <v>18.07</v>
      </c>
      <c r="E4309" s="47">
        <v>18.48</v>
      </c>
      <c r="F4309" s="47">
        <v>18.07</v>
      </c>
      <c r="G4309" s="47">
        <v>18.139999</v>
      </c>
      <c r="H4309" s="73">
        <v>15.735894</v>
      </c>
      <c r="I4309" s="73">
        <v>2165000</v>
      </c>
    </row>
    <row r="4310" spans="1:9" x14ac:dyDescent="0.3">
      <c r="A4310" s="72" t="str">
        <f t="shared" si="143"/>
        <v>2009</v>
      </c>
      <c r="B4310" s="72" t="str">
        <f t="shared" si="144"/>
        <v>Oct</v>
      </c>
      <c r="C4310" s="74">
        <v>40109</v>
      </c>
      <c r="D4310" s="47">
        <v>18.73</v>
      </c>
      <c r="E4310" s="47">
        <v>19.5</v>
      </c>
      <c r="F4310" s="47">
        <v>18.649999999999999</v>
      </c>
      <c r="G4310" s="47">
        <v>19</v>
      </c>
      <c r="H4310" s="73">
        <v>16.481911</v>
      </c>
      <c r="I4310" s="73">
        <v>3663100</v>
      </c>
    </row>
    <row r="4311" spans="1:9" x14ac:dyDescent="0.3">
      <c r="A4311" s="72" t="str">
        <f t="shared" si="143"/>
        <v>2009</v>
      </c>
      <c r="B4311" s="72" t="str">
        <f t="shared" si="144"/>
        <v>Oct</v>
      </c>
      <c r="C4311" s="74">
        <v>40112</v>
      </c>
      <c r="D4311" s="47">
        <v>19.139999</v>
      </c>
      <c r="E4311" s="47">
        <v>19.75</v>
      </c>
      <c r="F4311" s="47">
        <v>18.870000999999998</v>
      </c>
      <c r="G4311" s="47">
        <v>18.940000999999999</v>
      </c>
      <c r="H4311" s="73">
        <v>16.429867000000002</v>
      </c>
      <c r="I4311" s="73">
        <v>1868700</v>
      </c>
    </row>
    <row r="4312" spans="1:9" x14ac:dyDescent="0.3">
      <c r="A4312" s="72" t="str">
        <f t="shared" si="143"/>
        <v>2009</v>
      </c>
      <c r="B4312" s="72" t="str">
        <f t="shared" si="144"/>
        <v>Oct</v>
      </c>
      <c r="C4312" s="74">
        <v>40113</v>
      </c>
      <c r="D4312" s="47">
        <v>19.670000000000002</v>
      </c>
      <c r="E4312" s="47">
        <v>19.799999</v>
      </c>
      <c r="F4312" s="47">
        <v>18.82</v>
      </c>
      <c r="G4312" s="47">
        <v>18.829999999999998</v>
      </c>
      <c r="H4312" s="73">
        <v>16.334444000000001</v>
      </c>
      <c r="I4312" s="73">
        <v>2168300</v>
      </c>
    </row>
    <row r="4313" spans="1:9" x14ac:dyDescent="0.3">
      <c r="A4313" s="72" t="str">
        <f t="shared" si="143"/>
        <v>2009</v>
      </c>
      <c r="B4313" s="72" t="str">
        <f t="shared" si="144"/>
        <v>Oct</v>
      </c>
      <c r="C4313" s="74">
        <v>40114</v>
      </c>
      <c r="D4313" s="47">
        <v>18.739999999999998</v>
      </c>
      <c r="E4313" s="47">
        <v>19.350000000000001</v>
      </c>
      <c r="F4313" s="47">
        <v>18.48</v>
      </c>
      <c r="G4313" s="47">
        <v>18.510000000000002</v>
      </c>
      <c r="H4313" s="73">
        <v>16.056856</v>
      </c>
      <c r="I4313" s="73">
        <v>1913800</v>
      </c>
    </row>
    <row r="4314" spans="1:9" x14ac:dyDescent="0.3">
      <c r="A4314" s="72" t="str">
        <f t="shared" si="143"/>
        <v>2009</v>
      </c>
      <c r="B4314" s="72" t="str">
        <f t="shared" si="144"/>
        <v>Oct</v>
      </c>
      <c r="C4314" s="74">
        <v>40115</v>
      </c>
      <c r="D4314" s="47">
        <v>18.629999000000002</v>
      </c>
      <c r="E4314" s="47">
        <v>19.149999999999999</v>
      </c>
      <c r="F4314" s="47">
        <v>18.600000000000001</v>
      </c>
      <c r="G4314" s="47">
        <v>19.07</v>
      </c>
      <c r="H4314" s="73">
        <v>16.542639000000001</v>
      </c>
      <c r="I4314" s="73">
        <v>1279500</v>
      </c>
    </row>
    <row r="4315" spans="1:9" x14ac:dyDescent="0.3">
      <c r="A4315" s="72" t="str">
        <f t="shared" si="143"/>
        <v>2009</v>
      </c>
      <c r="B4315" s="72" t="str">
        <f t="shared" si="144"/>
        <v>Oct</v>
      </c>
      <c r="C4315" s="74">
        <v>40116</v>
      </c>
      <c r="D4315" s="47">
        <v>19.02</v>
      </c>
      <c r="E4315" s="47">
        <v>19.420000000000002</v>
      </c>
      <c r="F4315" s="47">
        <v>18.16</v>
      </c>
      <c r="G4315" s="47">
        <v>18.18</v>
      </c>
      <c r="H4315" s="73">
        <v>15.770588</v>
      </c>
      <c r="I4315" s="73">
        <v>1424100</v>
      </c>
    </row>
    <row r="4316" spans="1:9" x14ac:dyDescent="0.3">
      <c r="A4316" s="72" t="str">
        <f t="shared" si="143"/>
        <v>2009</v>
      </c>
      <c r="B4316" s="72" t="str">
        <f t="shared" si="144"/>
        <v>Nov</v>
      </c>
      <c r="C4316" s="74">
        <v>40119</v>
      </c>
      <c r="D4316" s="47">
        <v>18.239999999999998</v>
      </c>
      <c r="E4316" s="47">
        <v>18.459999</v>
      </c>
      <c r="F4316" s="47">
        <v>17.610001</v>
      </c>
      <c r="G4316" s="47">
        <v>17.899999999999999</v>
      </c>
      <c r="H4316" s="73">
        <v>15.527699</v>
      </c>
      <c r="I4316" s="73">
        <v>1409500</v>
      </c>
    </row>
    <row r="4317" spans="1:9" x14ac:dyDescent="0.3">
      <c r="A4317" s="72" t="str">
        <f t="shared" si="143"/>
        <v>2009</v>
      </c>
      <c r="B4317" s="72" t="str">
        <f t="shared" si="144"/>
        <v>Nov</v>
      </c>
      <c r="C4317" s="74">
        <v>40120</v>
      </c>
      <c r="D4317" s="47">
        <v>17.799999</v>
      </c>
      <c r="E4317" s="47">
        <v>18.34</v>
      </c>
      <c r="F4317" s="47">
        <v>17.799999</v>
      </c>
      <c r="G4317" s="47">
        <v>18.139999</v>
      </c>
      <c r="H4317" s="73">
        <v>15.735894</v>
      </c>
      <c r="I4317" s="73">
        <v>1385800</v>
      </c>
    </row>
    <row r="4318" spans="1:9" x14ac:dyDescent="0.3">
      <c r="A4318" s="72" t="str">
        <f t="shared" si="143"/>
        <v>2009</v>
      </c>
      <c r="B4318" s="72" t="str">
        <f t="shared" si="144"/>
        <v>Nov</v>
      </c>
      <c r="C4318" s="74">
        <v>40121</v>
      </c>
      <c r="D4318" s="47">
        <v>18.049999</v>
      </c>
      <c r="E4318" s="47">
        <v>18.440000999999999</v>
      </c>
      <c r="F4318" s="47">
        <v>17.959999</v>
      </c>
      <c r="G4318" s="47">
        <v>18.010000000000002</v>
      </c>
      <c r="H4318" s="73">
        <v>15.623116</v>
      </c>
      <c r="I4318" s="73">
        <v>1265400</v>
      </c>
    </row>
    <row r="4319" spans="1:9" x14ac:dyDescent="0.3">
      <c r="A4319" s="72" t="str">
        <f t="shared" si="143"/>
        <v>2009</v>
      </c>
      <c r="B4319" s="72" t="str">
        <f t="shared" si="144"/>
        <v>Nov</v>
      </c>
      <c r="C4319" s="74">
        <v>40122</v>
      </c>
      <c r="D4319" s="47">
        <v>18.219999000000001</v>
      </c>
      <c r="E4319" s="47">
        <v>18.579999999999998</v>
      </c>
      <c r="F4319" s="47">
        <v>18.010000000000002</v>
      </c>
      <c r="G4319" s="47">
        <v>18.41</v>
      </c>
      <c r="H4319" s="73">
        <v>15.970102000000001</v>
      </c>
      <c r="I4319" s="73">
        <v>1066900</v>
      </c>
    </row>
    <row r="4320" spans="1:9" x14ac:dyDescent="0.3">
      <c r="A4320" s="72" t="str">
        <f t="shared" si="143"/>
        <v>2009</v>
      </c>
      <c r="B4320" s="72" t="str">
        <f t="shared" si="144"/>
        <v>Nov</v>
      </c>
      <c r="C4320" s="74">
        <v>40123</v>
      </c>
      <c r="D4320" s="47">
        <v>18.23</v>
      </c>
      <c r="E4320" s="47">
        <v>18.629999000000002</v>
      </c>
      <c r="F4320" s="47">
        <v>18.100000000000001</v>
      </c>
      <c r="G4320" s="47">
        <v>18.370000999999998</v>
      </c>
      <c r="H4320" s="73">
        <v>15.935409999999999</v>
      </c>
      <c r="I4320" s="73">
        <v>820300</v>
      </c>
    </row>
    <row r="4321" spans="1:9" x14ac:dyDescent="0.3">
      <c r="A4321" s="72" t="str">
        <f t="shared" si="143"/>
        <v>2009</v>
      </c>
      <c r="B4321" s="72" t="str">
        <f t="shared" si="144"/>
        <v>Nov</v>
      </c>
      <c r="C4321" s="74">
        <v>40126</v>
      </c>
      <c r="D4321" s="47">
        <v>18.48</v>
      </c>
      <c r="E4321" s="47">
        <v>18.91</v>
      </c>
      <c r="F4321" s="47">
        <v>18.469999000000001</v>
      </c>
      <c r="G4321" s="47">
        <v>18.860001</v>
      </c>
      <c r="H4321" s="73">
        <v>16.360465999999999</v>
      </c>
      <c r="I4321" s="73">
        <v>1077300</v>
      </c>
    </row>
    <row r="4322" spans="1:9" x14ac:dyDescent="0.3">
      <c r="A4322" s="72" t="str">
        <f t="shared" si="143"/>
        <v>2009</v>
      </c>
      <c r="B4322" s="72" t="str">
        <f t="shared" si="144"/>
        <v>Nov</v>
      </c>
      <c r="C4322" s="74">
        <v>40127</v>
      </c>
      <c r="D4322" s="47">
        <v>18.790001</v>
      </c>
      <c r="E4322" s="47">
        <v>18.989999999999998</v>
      </c>
      <c r="F4322" s="47">
        <v>18.670000000000002</v>
      </c>
      <c r="G4322" s="47">
        <v>18.809999000000001</v>
      </c>
      <c r="H4322" s="73">
        <v>16.317088999999999</v>
      </c>
      <c r="I4322" s="73">
        <v>936300</v>
      </c>
    </row>
    <row r="4323" spans="1:9" x14ac:dyDescent="0.3">
      <c r="A4323" s="72" t="str">
        <f t="shared" si="143"/>
        <v>2009</v>
      </c>
      <c r="B4323" s="72" t="str">
        <f t="shared" si="144"/>
        <v>Nov</v>
      </c>
      <c r="C4323" s="74">
        <v>40128</v>
      </c>
      <c r="D4323" s="47">
        <v>18.989999999999998</v>
      </c>
      <c r="E4323" s="47">
        <v>19.239999999999998</v>
      </c>
      <c r="F4323" s="47">
        <v>18.459999</v>
      </c>
      <c r="G4323" s="47">
        <v>18.82</v>
      </c>
      <c r="H4323" s="73">
        <v>16.325768</v>
      </c>
      <c r="I4323" s="73">
        <v>845800</v>
      </c>
    </row>
    <row r="4324" spans="1:9" x14ac:dyDescent="0.3">
      <c r="A4324" s="72" t="str">
        <f t="shared" si="143"/>
        <v>2009</v>
      </c>
      <c r="B4324" s="72" t="str">
        <f t="shared" si="144"/>
        <v>Nov</v>
      </c>
      <c r="C4324" s="74">
        <v>40129</v>
      </c>
      <c r="D4324" s="47">
        <v>18.879999000000002</v>
      </c>
      <c r="E4324" s="47">
        <v>19</v>
      </c>
      <c r="F4324" s="47">
        <v>18.27</v>
      </c>
      <c r="G4324" s="47">
        <v>18.370000999999998</v>
      </c>
      <c r="H4324" s="73">
        <v>15.935409999999999</v>
      </c>
      <c r="I4324" s="73">
        <v>767500</v>
      </c>
    </row>
    <row r="4325" spans="1:9" x14ac:dyDescent="0.3">
      <c r="A4325" s="72" t="str">
        <f t="shared" si="143"/>
        <v>2009</v>
      </c>
      <c r="B4325" s="72" t="str">
        <f t="shared" si="144"/>
        <v>Nov</v>
      </c>
      <c r="C4325" s="74">
        <v>40130</v>
      </c>
      <c r="D4325" s="47">
        <v>18.469999000000001</v>
      </c>
      <c r="E4325" s="47">
        <v>18.549999</v>
      </c>
      <c r="F4325" s="47">
        <v>18.200001</v>
      </c>
      <c r="G4325" s="47">
        <v>18.48</v>
      </c>
      <c r="H4325" s="73">
        <v>16.030826999999999</v>
      </c>
      <c r="I4325" s="73">
        <v>698000</v>
      </c>
    </row>
    <row r="4326" spans="1:9" x14ac:dyDescent="0.3">
      <c r="A4326" s="72" t="str">
        <f t="shared" si="143"/>
        <v>2009</v>
      </c>
      <c r="B4326" s="72" t="str">
        <f t="shared" si="144"/>
        <v>Nov</v>
      </c>
      <c r="C4326" s="74">
        <v>40133</v>
      </c>
      <c r="D4326" s="47">
        <v>18.610001</v>
      </c>
      <c r="E4326" s="47">
        <v>19.170000000000002</v>
      </c>
      <c r="F4326" s="47">
        <v>18.610001</v>
      </c>
      <c r="G4326" s="47">
        <v>19.110001</v>
      </c>
      <c r="H4326" s="73">
        <v>16.577337</v>
      </c>
      <c r="I4326" s="73">
        <v>783800</v>
      </c>
    </row>
    <row r="4327" spans="1:9" x14ac:dyDescent="0.3">
      <c r="A4327" s="72" t="str">
        <f t="shared" si="143"/>
        <v>2009</v>
      </c>
      <c r="B4327" s="72" t="str">
        <f t="shared" si="144"/>
        <v>Nov</v>
      </c>
      <c r="C4327" s="74">
        <v>40134</v>
      </c>
      <c r="D4327" s="47">
        <v>18.989999999999998</v>
      </c>
      <c r="E4327" s="47">
        <v>19.48</v>
      </c>
      <c r="F4327" s="47">
        <v>18.889999</v>
      </c>
      <c r="G4327" s="47">
        <v>18.940000999999999</v>
      </c>
      <c r="H4327" s="73">
        <v>16.429867000000002</v>
      </c>
      <c r="I4327" s="73">
        <v>466100</v>
      </c>
    </row>
    <row r="4328" spans="1:9" x14ac:dyDescent="0.3">
      <c r="A4328" s="72" t="str">
        <f t="shared" si="143"/>
        <v>2009</v>
      </c>
      <c r="B4328" s="72" t="str">
        <f t="shared" si="144"/>
        <v>Nov</v>
      </c>
      <c r="C4328" s="74">
        <v>40135</v>
      </c>
      <c r="D4328" s="47">
        <v>19.629999000000002</v>
      </c>
      <c r="E4328" s="47">
        <v>20</v>
      </c>
      <c r="F4328" s="47">
        <v>19.469999000000001</v>
      </c>
      <c r="G4328" s="47">
        <v>19.719999000000001</v>
      </c>
      <c r="H4328" s="73">
        <v>17.106489</v>
      </c>
      <c r="I4328" s="73">
        <v>1746200</v>
      </c>
    </row>
    <row r="4329" spans="1:9" x14ac:dyDescent="0.3">
      <c r="A4329" s="72" t="str">
        <f t="shared" si="143"/>
        <v>2009</v>
      </c>
      <c r="B4329" s="72" t="str">
        <f t="shared" si="144"/>
        <v>Nov</v>
      </c>
      <c r="C4329" s="74">
        <v>40136</v>
      </c>
      <c r="D4329" s="47">
        <v>19.530000999999999</v>
      </c>
      <c r="E4329" s="47">
        <v>19.66</v>
      </c>
      <c r="F4329" s="47">
        <v>19</v>
      </c>
      <c r="G4329" s="47">
        <v>19.09</v>
      </c>
      <c r="H4329" s="73">
        <v>16.559985999999999</v>
      </c>
      <c r="I4329" s="73">
        <v>1005900</v>
      </c>
    </row>
    <row r="4330" spans="1:9" x14ac:dyDescent="0.3">
      <c r="A4330" s="72" t="str">
        <f t="shared" si="143"/>
        <v>2009</v>
      </c>
      <c r="B4330" s="72" t="str">
        <f t="shared" si="144"/>
        <v>Nov</v>
      </c>
      <c r="C4330" s="74">
        <v>40137</v>
      </c>
      <c r="D4330" s="47">
        <v>19.02</v>
      </c>
      <c r="E4330" s="47">
        <v>19.280000999999999</v>
      </c>
      <c r="F4330" s="47">
        <v>18.559999000000001</v>
      </c>
      <c r="G4330" s="47">
        <v>18.799999</v>
      </c>
      <c r="H4330" s="73">
        <v>16.308416000000001</v>
      </c>
      <c r="I4330" s="73">
        <v>1111500</v>
      </c>
    </row>
    <row r="4331" spans="1:9" x14ac:dyDescent="0.3">
      <c r="A4331" s="72" t="str">
        <f t="shared" si="143"/>
        <v>2009</v>
      </c>
      <c r="B4331" s="72" t="str">
        <f t="shared" si="144"/>
        <v>Nov</v>
      </c>
      <c r="C4331" s="74">
        <v>40140</v>
      </c>
      <c r="D4331" s="47">
        <v>19</v>
      </c>
      <c r="E4331" s="47">
        <v>19.420000000000002</v>
      </c>
      <c r="F4331" s="47">
        <v>18.899999999999999</v>
      </c>
      <c r="G4331" s="47">
        <v>19.02</v>
      </c>
      <c r="H4331" s="73">
        <v>16.499265999999999</v>
      </c>
      <c r="I4331" s="73">
        <v>775700</v>
      </c>
    </row>
    <row r="4332" spans="1:9" x14ac:dyDescent="0.3">
      <c r="A4332" s="72" t="str">
        <f t="shared" si="143"/>
        <v>2009</v>
      </c>
      <c r="B4332" s="72" t="str">
        <f t="shared" si="144"/>
        <v>Nov</v>
      </c>
      <c r="C4332" s="74">
        <v>40141</v>
      </c>
      <c r="D4332" s="47">
        <v>19.079999999999998</v>
      </c>
      <c r="E4332" s="47">
        <v>19.079999999999998</v>
      </c>
      <c r="F4332" s="47">
        <v>18.5</v>
      </c>
      <c r="G4332" s="47">
        <v>18.84</v>
      </c>
      <c r="H4332" s="73">
        <v>16.343122000000001</v>
      </c>
      <c r="I4332" s="73">
        <v>1134300</v>
      </c>
    </row>
    <row r="4333" spans="1:9" x14ac:dyDescent="0.3">
      <c r="A4333" s="72" t="str">
        <f t="shared" si="143"/>
        <v>2009</v>
      </c>
      <c r="B4333" s="72" t="str">
        <f t="shared" si="144"/>
        <v>Nov</v>
      </c>
      <c r="C4333" s="74">
        <v>40142</v>
      </c>
      <c r="D4333" s="47">
        <v>18.84</v>
      </c>
      <c r="E4333" s="47">
        <v>19.02</v>
      </c>
      <c r="F4333" s="47">
        <v>18.629999000000002</v>
      </c>
      <c r="G4333" s="47">
        <v>18.870000999999998</v>
      </c>
      <c r="H4333" s="73">
        <v>16.369143000000001</v>
      </c>
      <c r="I4333" s="73">
        <v>778100</v>
      </c>
    </row>
    <row r="4334" spans="1:9" x14ac:dyDescent="0.3">
      <c r="A4334" s="72" t="str">
        <f t="shared" si="143"/>
        <v>2009</v>
      </c>
      <c r="B4334" s="72" t="str">
        <f t="shared" si="144"/>
        <v>Nov</v>
      </c>
      <c r="C4334" s="74">
        <v>40144</v>
      </c>
      <c r="D4334" s="47">
        <v>18.399999999999999</v>
      </c>
      <c r="E4334" s="47">
        <v>18.82</v>
      </c>
      <c r="F4334" s="47">
        <v>18.200001</v>
      </c>
      <c r="G4334" s="47">
        <v>18.629999000000002</v>
      </c>
      <c r="H4334" s="73">
        <v>16.160954</v>
      </c>
      <c r="I4334" s="73">
        <v>311400</v>
      </c>
    </row>
    <row r="4335" spans="1:9" x14ac:dyDescent="0.3">
      <c r="A4335" s="72" t="str">
        <f t="shared" si="143"/>
        <v>2009</v>
      </c>
      <c r="B4335" s="72" t="str">
        <f t="shared" si="144"/>
        <v>Nov</v>
      </c>
      <c r="C4335" s="74">
        <v>40147</v>
      </c>
      <c r="D4335" s="47">
        <v>18.52</v>
      </c>
      <c r="E4335" s="47">
        <v>18.91</v>
      </c>
      <c r="F4335" s="47">
        <v>18.260000000000002</v>
      </c>
      <c r="G4335" s="47">
        <v>18.829999999999998</v>
      </c>
      <c r="H4335" s="73">
        <v>16.334444000000001</v>
      </c>
      <c r="I4335" s="73">
        <v>1737000</v>
      </c>
    </row>
    <row r="4336" spans="1:9" x14ac:dyDescent="0.3">
      <c r="A4336" s="72" t="str">
        <f t="shared" si="143"/>
        <v>2009</v>
      </c>
      <c r="B4336" s="72" t="str">
        <f t="shared" si="144"/>
        <v>Dec</v>
      </c>
      <c r="C4336" s="74">
        <v>40148</v>
      </c>
      <c r="D4336" s="47">
        <v>18.920000000000002</v>
      </c>
      <c r="E4336" s="47">
        <v>19.079999999999998</v>
      </c>
      <c r="F4336" s="47">
        <v>18.73</v>
      </c>
      <c r="G4336" s="47">
        <v>18.959999</v>
      </c>
      <c r="H4336" s="73">
        <v>16.447213999999999</v>
      </c>
      <c r="I4336" s="73">
        <v>1232500</v>
      </c>
    </row>
    <row r="4337" spans="1:9" x14ac:dyDescent="0.3">
      <c r="A4337" s="72" t="str">
        <f t="shared" si="143"/>
        <v>2009</v>
      </c>
      <c r="B4337" s="72" t="str">
        <f t="shared" si="144"/>
        <v>Dec</v>
      </c>
      <c r="C4337" s="74">
        <v>40149</v>
      </c>
      <c r="D4337" s="47">
        <v>18.920000000000002</v>
      </c>
      <c r="E4337" s="47">
        <v>19.639999</v>
      </c>
      <c r="F4337" s="47">
        <v>18.920000000000002</v>
      </c>
      <c r="G4337" s="47">
        <v>19.260000000000002</v>
      </c>
      <c r="H4337" s="73">
        <v>16.707457000000002</v>
      </c>
      <c r="I4337" s="73">
        <v>823600</v>
      </c>
    </row>
    <row r="4338" spans="1:9" x14ac:dyDescent="0.3">
      <c r="A4338" s="72" t="str">
        <f t="shared" si="143"/>
        <v>2009</v>
      </c>
      <c r="B4338" s="72" t="str">
        <f t="shared" si="144"/>
        <v>Dec</v>
      </c>
      <c r="C4338" s="74">
        <v>40150</v>
      </c>
      <c r="D4338" s="47">
        <v>19.360001</v>
      </c>
      <c r="E4338" s="47">
        <v>19.48</v>
      </c>
      <c r="F4338" s="47">
        <v>18.91</v>
      </c>
      <c r="G4338" s="47">
        <v>18.950001</v>
      </c>
      <c r="H4338" s="73">
        <v>16.438541000000001</v>
      </c>
      <c r="I4338" s="73">
        <v>690100</v>
      </c>
    </row>
    <row r="4339" spans="1:9" x14ac:dyDescent="0.3">
      <c r="A4339" s="72" t="str">
        <f t="shared" si="143"/>
        <v>2009</v>
      </c>
      <c r="B4339" s="72" t="str">
        <f t="shared" si="144"/>
        <v>Dec</v>
      </c>
      <c r="C4339" s="74">
        <v>40151</v>
      </c>
      <c r="D4339" s="47">
        <v>19.389999</v>
      </c>
      <c r="E4339" s="47">
        <v>19.799999</v>
      </c>
      <c r="F4339" s="47">
        <v>19.049999</v>
      </c>
      <c r="G4339" s="47">
        <v>19.489999999999998</v>
      </c>
      <c r="H4339" s="73">
        <v>16.906974999999999</v>
      </c>
      <c r="I4339" s="73">
        <v>985900</v>
      </c>
    </row>
    <row r="4340" spans="1:9" x14ac:dyDescent="0.3">
      <c r="A4340" s="72" t="str">
        <f t="shared" si="143"/>
        <v>2009</v>
      </c>
      <c r="B4340" s="72" t="str">
        <f t="shared" si="144"/>
        <v>Dec</v>
      </c>
      <c r="C4340" s="74">
        <v>40154</v>
      </c>
      <c r="D4340" s="47">
        <v>19.450001</v>
      </c>
      <c r="E4340" s="47">
        <v>19.82</v>
      </c>
      <c r="F4340" s="47">
        <v>19.450001</v>
      </c>
      <c r="G4340" s="47">
        <v>19.549999</v>
      </c>
      <c r="H4340" s="73">
        <v>16.959019000000001</v>
      </c>
      <c r="I4340" s="73">
        <v>630900</v>
      </c>
    </row>
    <row r="4341" spans="1:9" x14ac:dyDescent="0.3">
      <c r="A4341" s="72" t="str">
        <f t="shared" si="143"/>
        <v>2009</v>
      </c>
      <c r="B4341" s="72" t="str">
        <f t="shared" si="144"/>
        <v>Dec</v>
      </c>
      <c r="C4341" s="74">
        <v>40155</v>
      </c>
      <c r="D4341" s="47">
        <v>19.32</v>
      </c>
      <c r="E4341" s="47">
        <v>19.530000999999999</v>
      </c>
      <c r="F4341" s="47">
        <v>19.02</v>
      </c>
      <c r="G4341" s="47">
        <v>19.420000000000002</v>
      </c>
      <c r="H4341" s="73">
        <v>16.846256</v>
      </c>
      <c r="I4341" s="73">
        <v>818800</v>
      </c>
    </row>
    <row r="4342" spans="1:9" x14ac:dyDescent="0.3">
      <c r="A4342" s="72" t="str">
        <f t="shared" si="143"/>
        <v>2009</v>
      </c>
      <c r="B4342" s="72" t="str">
        <f t="shared" si="144"/>
        <v>Dec</v>
      </c>
      <c r="C4342" s="74">
        <v>40156</v>
      </c>
      <c r="D4342" s="47">
        <v>19.389999</v>
      </c>
      <c r="E4342" s="47">
        <v>19.629999000000002</v>
      </c>
      <c r="F4342" s="47">
        <v>19.25</v>
      </c>
      <c r="G4342" s="47">
        <v>19.559999000000001</v>
      </c>
      <c r="H4342" s="73">
        <v>16.967690999999999</v>
      </c>
      <c r="I4342" s="73">
        <v>1003500</v>
      </c>
    </row>
    <row r="4343" spans="1:9" x14ac:dyDescent="0.3">
      <c r="A4343" s="72" t="str">
        <f t="shared" si="143"/>
        <v>2009</v>
      </c>
      <c r="B4343" s="72" t="str">
        <f t="shared" si="144"/>
        <v>Dec</v>
      </c>
      <c r="C4343" s="74">
        <v>40157</v>
      </c>
      <c r="D4343" s="47">
        <v>19.73</v>
      </c>
      <c r="E4343" s="47">
        <v>19.920000000000002</v>
      </c>
      <c r="F4343" s="47">
        <v>19.600000000000001</v>
      </c>
      <c r="G4343" s="47">
        <v>19.809999000000001</v>
      </c>
      <c r="H4343" s="73">
        <v>17.184563000000001</v>
      </c>
      <c r="I4343" s="73">
        <v>936600</v>
      </c>
    </row>
    <row r="4344" spans="1:9" x14ac:dyDescent="0.3">
      <c r="A4344" s="72" t="str">
        <f t="shared" si="143"/>
        <v>2009</v>
      </c>
      <c r="B4344" s="72" t="str">
        <f t="shared" si="144"/>
        <v>Dec</v>
      </c>
      <c r="C4344" s="74">
        <v>40158</v>
      </c>
      <c r="D4344" s="47">
        <v>19.969999000000001</v>
      </c>
      <c r="E4344" s="47">
        <v>20.370000999999998</v>
      </c>
      <c r="F4344" s="47">
        <v>19.82</v>
      </c>
      <c r="G4344" s="47">
        <v>20.299999</v>
      </c>
      <c r="H4344" s="73">
        <v>17.609625000000001</v>
      </c>
      <c r="I4344" s="73">
        <v>1652500</v>
      </c>
    </row>
    <row r="4345" spans="1:9" x14ac:dyDescent="0.3">
      <c r="A4345" s="72" t="str">
        <f t="shared" si="143"/>
        <v>2009</v>
      </c>
      <c r="B4345" s="72" t="str">
        <f t="shared" si="144"/>
        <v>Dec</v>
      </c>
      <c r="C4345" s="74">
        <v>40161</v>
      </c>
      <c r="D4345" s="47">
        <v>20.309999000000001</v>
      </c>
      <c r="E4345" s="47">
        <v>20.59</v>
      </c>
      <c r="F4345" s="47">
        <v>20.149999999999999</v>
      </c>
      <c r="G4345" s="47">
        <v>20.530000999999999</v>
      </c>
      <c r="H4345" s="73">
        <v>17.809135000000001</v>
      </c>
      <c r="I4345" s="73">
        <v>2043300</v>
      </c>
    </row>
    <row r="4346" spans="1:9" x14ac:dyDescent="0.3">
      <c r="A4346" s="72" t="str">
        <f t="shared" si="143"/>
        <v>2009</v>
      </c>
      <c r="B4346" s="72" t="str">
        <f t="shared" si="144"/>
        <v>Dec</v>
      </c>
      <c r="C4346" s="74">
        <v>40162</v>
      </c>
      <c r="D4346" s="47">
        <v>20.469999000000001</v>
      </c>
      <c r="E4346" s="47">
        <v>20.83</v>
      </c>
      <c r="F4346" s="47">
        <v>20.469999000000001</v>
      </c>
      <c r="G4346" s="47">
        <v>20.52</v>
      </c>
      <c r="H4346" s="73">
        <v>17.800464999999999</v>
      </c>
      <c r="I4346" s="73">
        <v>1199700</v>
      </c>
    </row>
    <row r="4347" spans="1:9" x14ac:dyDescent="0.3">
      <c r="A4347" s="72" t="str">
        <f t="shared" si="143"/>
        <v>2009</v>
      </c>
      <c r="B4347" s="72" t="str">
        <f t="shared" si="144"/>
        <v>Dec</v>
      </c>
      <c r="C4347" s="74">
        <v>40163</v>
      </c>
      <c r="D4347" s="47">
        <v>20.700001</v>
      </c>
      <c r="E4347" s="47">
        <v>21.1</v>
      </c>
      <c r="F4347" s="47">
        <v>20.629999000000002</v>
      </c>
      <c r="G4347" s="47">
        <v>20.879999000000002</v>
      </c>
      <c r="H4347" s="73">
        <v>18.112756999999998</v>
      </c>
      <c r="I4347" s="73">
        <v>1166600</v>
      </c>
    </row>
    <row r="4348" spans="1:9" x14ac:dyDescent="0.3">
      <c r="A4348" s="72" t="str">
        <f t="shared" si="143"/>
        <v>2009</v>
      </c>
      <c r="B4348" s="72" t="str">
        <f t="shared" si="144"/>
        <v>Dec</v>
      </c>
      <c r="C4348" s="74">
        <v>40164</v>
      </c>
      <c r="D4348" s="47">
        <v>20.610001</v>
      </c>
      <c r="E4348" s="47">
        <v>20.99</v>
      </c>
      <c r="F4348" s="47">
        <v>20.51</v>
      </c>
      <c r="G4348" s="47">
        <v>20.950001</v>
      </c>
      <c r="H4348" s="73">
        <v>18.173476999999998</v>
      </c>
      <c r="I4348" s="73">
        <v>1194300</v>
      </c>
    </row>
    <row r="4349" spans="1:9" x14ac:dyDescent="0.3">
      <c r="A4349" s="72" t="str">
        <f t="shared" si="143"/>
        <v>2009</v>
      </c>
      <c r="B4349" s="72" t="str">
        <f t="shared" si="144"/>
        <v>Dec</v>
      </c>
      <c r="C4349" s="74">
        <v>40165</v>
      </c>
      <c r="D4349" s="47">
        <v>21.129999000000002</v>
      </c>
      <c r="E4349" s="47">
        <v>21.68</v>
      </c>
      <c r="F4349" s="47">
        <v>21.040001</v>
      </c>
      <c r="G4349" s="47">
        <v>21.67</v>
      </c>
      <c r="H4349" s="73">
        <v>18.798055999999999</v>
      </c>
      <c r="I4349" s="73">
        <v>2928200</v>
      </c>
    </row>
    <row r="4350" spans="1:9" x14ac:dyDescent="0.3">
      <c r="A4350" s="72" t="str">
        <f t="shared" si="143"/>
        <v>2009</v>
      </c>
      <c r="B4350" s="72" t="str">
        <f t="shared" si="144"/>
        <v>Dec</v>
      </c>
      <c r="C4350" s="74">
        <v>40168</v>
      </c>
      <c r="D4350" s="47">
        <v>21.76</v>
      </c>
      <c r="E4350" s="47">
        <v>22.030000999999999</v>
      </c>
      <c r="F4350" s="47">
        <v>21.6</v>
      </c>
      <c r="G4350" s="47">
        <v>21.889999</v>
      </c>
      <c r="H4350" s="73">
        <v>18.988900999999998</v>
      </c>
      <c r="I4350" s="73">
        <v>1005300</v>
      </c>
    </row>
    <row r="4351" spans="1:9" x14ac:dyDescent="0.3">
      <c r="A4351" s="72" t="str">
        <f t="shared" si="143"/>
        <v>2009</v>
      </c>
      <c r="B4351" s="72" t="str">
        <f t="shared" si="144"/>
        <v>Dec</v>
      </c>
      <c r="C4351" s="74">
        <v>40169</v>
      </c>
      <c r="D4351" s="47">
        <v>21.9</v>
      </c>
      <c r="E4351" s="47">
        <v>22.360001</v>
      </c>
      <c r="F4351" s="47">
        <v>21.85</v>
      </c>
      <c r="G4351" s="47">
        <v>22.110001</v>
      </c>
      <c r="H4351" s="73">
        <v>19.179741</v>
      </c>
      <c r="I4351" s="73">
        <v>945900</v>
      </c>
    </row>
    <row r="4352" spans="1:9" x14ac:dyDescent="0.3">
      <c r="A4352" s="72" t="str">
        <f t="shared" si="143"/>
        <v>2009</v>
      </c>
      <c r="B4352" s="72" t="str">
        <f t="shared" si="144"/>
        <v>Dec</v>
      </c>
      <c r="C4352" s="74">
        <v>40170</v>
      </c>
      <c r="D4352" s="47">
        <v>22.200001</v>
      </c>
      <c r="E4352" s="47">
        <v>22.4</v>
      </c>
      <c r="F4352" s="47">
        <v>22.030000999999999</v>
      </c>
      <c r="G4352" s="47">
        <v>22.32</v>
      </c>
      <c r="H4352" s="73">
        <v>19.361908</v>
      </c>
      <c r="I4352" s="73">
        <v>973200</v>
      </c>
    </row>
    <row r="4353" spans="1:9" x14ac:dyDescent="0.3">
      <c r="A4353" s="72" t="str">
        <f t="shared" si="143"/>
        <v>2009</v>
      </c>
      <c r="B4353" s="72" t="str">
        <f t="shared" si="144"/>
        <v>Dec</v>
      </c>
      <c r="C4353" s="74">
        <v>40171</v>
      </c>
      <c r="D4353" s="47">
        <v>22.32</v>
      </c>
      <c r="E4353" s="47">
        <v>22.52</v>
      </c>
      <c r="F4353" s="47">
        <v>22.27</v>
      </c>
      <c r="G4353" s="47">
        <v>22.51</v>
      </c>
      <c r="H4353" s="73">
        <v>19.526730000000001</v>
      </c>
      <c r="I4353" s="73">
        <v>316100</v>
      </c>
    </row>
    <row r="4354" spans="1:9" x14ac:dyDescent="0.3">
      <c r="A4354" s="72" t="str">
        <f t="shared" si="143"/>
        <v>2009</v>
      </c>
      <c r="B4354" s="72" t="str">
        <f t="shared" si="144"/>
        <v>Dec</v>
      </c>
      <c r="C4354" s="74">
        <v>40175</v>
      </c>
      <c r="D4354" s="47">
        <v>22.5</v>
      </c>
      <c r="E4354" s="47">
        <v>22.629999000000002</v>
      </c>
      <c r="F4354" s="47">
        <v>22.299999</v>
      </c>
      <c r="G4354" s="47">
        <v>22.379999000000002</v>
      </c>
      <c r="H4354" s="73">
        <v>19.413958000000001</v>
      </c>
      <c r="I4354" s="73">
        <v>610100</v>
      </c>
    </row>
    <row r="4355" spans="1:9" x14ac:dyDescent="0.3">
      <c r="A4355" s="72" t="str">
        <f t="shared" ref="A4355:A4418" si="145">TEXT(C4355,"YYYY")</f>
        <v>2009</v>
      </c>
      <c r="B4355" s="72" t="str">
        <f t="shared" ref="B4355:B4418" si="146">TEXT(C4355,"MMM")</f>
        <v>Dec</v>
      </c>
      <c r="C4355" s="74">
        <v>40176</v>
      </c>
      <c r="D4355" s="47">
        <v>22.379999000000002</v>
      </c>
      <c r="E4355" s="47">
        <v>22.540001</v>
      </c>
      <c r="F4355" s="47">
        <v>22.25</v>
      </c>
      <c r="G4355" s="47">
        <v>22.4</v>
      </c>
      <c r="H4355" s="73">
        <v>19.431311000000001</v>
      </c>
      <c r="I4355" s="73">
        <v>590200</v>
      </c>
    </row>
    <row r="4356" spans="1:9" x14ac:dyDescent="0.3">
      <c r="A4356" s="72" t="str">
        <f t="shared" si="145"/>
        <v>2009</v>
      </c>
      <c r="B4356" s="72" t="str">
        <f t="shared" si="146"/>
        <v>Dec</v>
      </c>
      <c r="C4356" s="74">
        <v>40177</v>
      </c>
      <c r="D4356" s="47">
        <v>22.32</v>
      </c>
      <c r="E4356" s="47">
        <v>22.469999000000001</v>
      </c>
      <c r="F4356" s="47">
        <v>21.780000999999999</v>
      </c>
      <c r="G4356" s="47">
        <v>22</v>
      </c>
      <c r="H4356" s="73">
        <v>19.084320000000002</v>
      </c>
      <c r="I4356" s="73">
        <v>842000</v>
      </c>
    </row>
    <row r="4357" spans="1:9" x14ac:dyDescent="0.3">
      <c r="A4357" s="72" t="str">
        <f t="shared" si="145"/>
        <v>2009</v>
      </c>
      <c r="B4357" s="72" t="str">
        <f t="shared" si="146"/>
        <v>Dec</v>
      </c>
      <c r="C4357" s="74">
        <v>40178</v>
      </c>
      <c r="D4357" s="47">
        <v>21.959999</v>
      </c>
      <c r="E4357" s="47">
        <v>22.040001</v>
      </c>
      <c r="F4357" s="47">
        <v>21.58</v>
      </c>
      <c r="G4357" s="47">
        <v>21.59</v>
      </c>
      <c r="H4357" s="73">
        <v>18.728660999999999</v>
      </c>
      <c r="I4357" s="73">
        <v>536400</v>
      </c>
    </row>
    <row r="4358" spans="1:9" x14ac:dyDescent="0.3">
      <c r="A4358" s="72" t="str">
        <f t="shared" si="145"/>
        <v>2010</v>
      </c>
      <c r="B4358" s="72" t="str">
        <f t="shared" si="146"/>
        <v>Jan</v>
      </c>
      <c r="C4358" s="74">
        <v>40182</v>
      </c>
      <c r="D4358" s="47">
        <v>21.83</v>
      </c>
      <c r="E4358" s="47">
        <v>21.950001</v>
      </c>
      <c r="F4358" s="47">
        <v>21.629999000000002</v>
      </c>
      <c r="G4358" s="47">
        <v>21.83</v>
      </c>
      <c r="H4358" s="73">
        <v>18.93685</v>
      </c>
      <c r="I4358" s="73">
        <v>1288400</v>
      </c>
    </row>
    <row r="4359" spans="1:9" x14ac:dyDescent="0.3">
      <c r="A4359" s="72" t="str">
        <f t="shared" si="145"/>
        <v>2010</v>
      </c>
      <c r="B4359" s="72" t="str">
        <f t="shared" si="146"/>
        <v>Jan</v>
      </c>
      <c r="C4359" s="74">
        <v>40183</v>
      </c>
      <c r="D4359" s="47">
        <v>21.83</v>
      </c>
      <c r="E4359" s="47">
        <v>21.9</v>
      </c>
      <c r="F4359" s="47">
        <v>21.540001</v>
      </c>
      <c r="G4359" s="47">
        <v>21.67</v>
      </c>
      <c r="H4359" s="73">
        <v>18.798055999999999</v>
      </c>
      <c r="I4359" s="73">
        <v>1744300</v>
      </c>
    </row>
    <row r="4360" spans="1:9" x14ac:dyDescent="0.3">
      <c r="A4360" s="72" t="str">
        <f t="shared" si="145"/>
        <v>2010</v>
      </c>
      <c r="B4360" s="72" t="str">
        <f t="shared" si="146"/>
        <v>Jan</v>
      </c>
      <c r="C4360" s="74">
        <v>40184</v>
      </c>
      <c r="D4360" s="47">
        <v>21.6</v>
      </c>
      <c r="E4360" s="47">
        <v>21.700001</v>
      </c>
      <c r="F4360" s="47">
        <v>20.9</v>
      </c>
      <c r="G4360" s="47">
        <v>21.09</v>
      </c>
      <c r="H4360" s="73">
        <v>18.294927999999999</v>
      </c>
      <c r="I4360" s="73">
        <v>2279000</v>
      </c>
    </row>
    <row r="4361" spans="1:9" x14ac:dyDescent="0.3">
      <c r="A4361" s="72" t="str">
        <f t="shared" si="145"/>
        <v>2010</v>
      </c>
      <c r="B4361" s="72" t="str">
        <f t="shared" si="146"/>
        <v>Jan</v>
      </c>
      <c r="C4361" s="74">
        <v>40185</v>
      </c>
      <c r="D4361" s="47">
        <v>21.120000999999998</v>
      </c>
      <c r="E4361" s="47">
        <v>21.49</v>
      </c>
      <c r="F4361" s="47">
        <v>21.08</v>
      </c>
      <c r="G4361" s="47">
        <v>21.42</v>
      </c>
      <c r="H4361" s="73">
        <v>18.581185999999999</v>
      </c>
      <c r="I4361" s="73">
        <v>1004400</v>
      </c>
    </row>
    <row r="4362" spans="1:9" x14ac:dyDescent="0.3">
      <c r="A4362" s="72" t="str">
        <f t="shared" si="145"/>
        <v>2010</v>
      </c>
      <c r="B4362" s="72" t="str">
        <f t="shared" si="146"/>
        <v>Jan</v>
      </c>
      <c r="C4362" s="74">
        <v>40186</v>
      </c>
      <c r="D4362" s="47">
        <v>21.43</v>
      </c>
      <c r="E4362" s="47">
        <v>21.48</v>
      </c>
      <c r="F4362" s="47">
        <v>21.16</v>
      </c>
      <c r="G4362" s="47">
        <v>21.42</v>
      </c>
      <c r="H4362" s="73">
        <v>18.581185999999999</v>
      </c>
      <c r="I4362" s="73">
        <v>991800</v>
      </c>
    </row>
    <row r="4363" spans="1:9" x14ac:dyDescent="0.3">
      <c r="A4363" s="72" t="str">
        <f t="shared" si="145"/>
        <v>2010</v>
      </c>
      <c r="B4363" s="72" t="str">
        <f t="shared" si="146"/>
        <v>Jan</v>
      </c>
      <c r="C4363" s="74">
        <v>40189</v>
      </c>
      <c r="D4363" s="47">
        <v>21.209999</v>
      </c>
      <c r="E4363" s="47">
        <v>21.389999</v>
      </c>
      <c r="F4363" s="47">
        <v>20.75</v>
      </c>
      <c r="G4363" s="47">
        <v>21.26</v>
      </c>
      <c r="H4363" s="73">
        <v>18.442394</v>
      </c>
      <c r="I4363" s="73">
        <v>1673700</v>
      </c>
    </row>
    <row r="4364" spans="1:9" x14ac:dyDescent="0.3">
      <c r="A4364" s="72" t="str">
        <f t="shared" si="145"/>
        <v>2010</v>
      </c>
      <c r="B4364" s="72" t="str">
        <f t="shared" si="146"/>
        <v>Jan</v>
      </c>
      <c r="C4364" s="74">
        <v>40190</v>
      </c>
      <c r="D4364" s="47">
        <v>21.969999000000001</v>
      </c>
      <c r="E4364" s="47">
        <v>22.76</v>
      </c>
      <c r="F4364" s="47">
        <v>21.75</v>
      </c>
      <c r="G4364" s="47">
        <v>22.49</v>
      </c>
      <c r="H4364" s="73">
        <v>19.50938</v>
      </c>
      <c r="I4364" s="73">
        <v>3686100</v>
      </c>
    </row>
    <row r="4365" spans="1:9" x14ac:dyDescent="0.3">
      <c r="A4365" s="72" t="str">
        <f t="shared" si="145"/>
        <v>2010</v>
      </c>
      <c r="B4365" s="72" t="str">
        <f t="shared" si="146"/>
        <v>Jan</v>
      </c>
      <c r="C4365" s="74">
        <v>40191</v>
      </c>
      <c r="D4365" s="47">
        <v>22.629999000000002</v>
      </c>
      <c r="E4365" s="47">
        <v>22.629999000000002</v>
      </c>
      <c r="F4365" s="47">
        <v>22.08</v>
      </c>
      <c r="G4365" s="47">
        <v>22.43</v>
      </c>
      <c r="H4365" s="73">
        <v>19.457332999999998</v>
      </c>
      <c r="I4365" s="73">
        <v>2153800</v>
      </c>
    </row>
    <row r="4366" spans="1:9" x14ac:dyDescent="0.3">
      <c r="A4366" s="72" t="str">
        <f t="shared" si="145"/>
        <v>2010</v>
      </c>
      <c r="B4366" s="72" t="str">
        <f t="shared" si="146"/>
        <v>Jan</v>
      </c>
      <c r="C4366" s="74">
        <v>40192</v>
      </c>
      <c r="D4366" s="47">
        <v>22.32</v>
      </c>
      <c r="E4366" s="47">
        <v>22.82</v>
      </c>
      <c r="F4366" s="47">
        <v>22.32</v>
      </c>
      <c r="G4366" s="47">
        <v>22.799999</v>
      </c>
      <c r="H4366" s="73">
        <v>19.778296000000001</v>
      </c>
      <c r="I4366" s="73">
        <v>1320300</v>
      </c>
    </row>
    <row r="4367" spans="1:9" x14ac:dyDescent="0.3">
      <c r="A4367" s="72" t="str">
        <f t="shared" si="145"/>
        <v>2010</v>
      </c>
      <c r="B4367" s="72" t="str">
        <f t="shared" si="146"/>
        <v>Jan</v>
      </c>
      <c r="C4367" s="74">
        <v>40193</v>
      </c>
      <c r="D4367" s="47">
        <v>22.879999000000002</v>
      </c>
      <c r="E4367" s="47">
        <v>22.9</v>
      </c>
      <c r="F4367" s="47">
        <v>22.18</v>
      </c>
      <c r="G4367" s="47">
        <v>22.450001</v>
      </c>
      <c r="H4367" s="73">
        <v>19.474682000000001</v>
      </c>
      <c r="I4367" s="73">
        <v>1379900</v>
      </c>
    </row>
    <row r="4368" spans="1:9" x14ac:dyDescent="0.3">
      <c r="A4368" s="72" t="str">
        <f t="shared" si="145"/>
        <v>2010</v>
      </c>
      <c r="B4368" s="72" t="str">
        <f t="shared" si="146"/>
        <v>Jan</v>
      </c>
      <c r="C4368" s="74">
        <v>40197</v>
      </c>
      <c r="D4368" s="47">
        <v>22.4</v>
      </c>
      <c r="E4368" s="47">
        <v>22.700001</v>
      </c>
      <c r="F4368" s="47">
        <v>22.16</v>
      </c>
      <c r="G4368" s="47">
        <v>22.58</v>
      </c>
      <c r="H4368" s="73">
        <v>19.587456</v>
      </c>
      <c r="I4368" s="73">
        <v>1012400</v>
      </c>
    </row>
    <row r="4369" spans="1:9" x14ac:dyDescent="0.3">
      <c r="A4369" s="72" t="str">
        <f t="shared" si="145"/>
        <v>2010</v>
      </c>
      <c r="B4369" s="72" t="str">
        <f t="shared" si="146"/>
        <v>Jan</v>
      </c>
      <c r="C4369" s="74">
        <v>40198</v>
      </c>
      <c r="D4369" s="47">
        <v>22.58</v>
      </c>
      <c r="E4369" s="47">
        <v>22.98</v>
      </c>
      <c r="F4369" s="47">
        <v>22.35</v>
      </c>
      <c r="G4369" s="47">
        <v>22.66</v>
      </c>
      <c r="H4369" s="73">
        <v>19.656853000000002</v>
      </c>
      <c r="I4369" s="73">
        <v>1475500</v>
      </c>
    </row>
    <row r="4370" spans="1:9" x14ac:dyDescent="0.3">
      <c r="A4370" s="72" t="str">
        <f t="shared" si="145"/>
        <v>2010</v>
      </c>
      <c r="B4370" s="72" t="str">
        <f t="shared" si="146"/>
        <v>Jan</v>
      </c>
      <c r="C4370" s="74">
        <v>40199</v>
      </c>
      <c r="D4370" s="47">
        <v>22.790001</v>
      </c>
      <c r="E4370" s="47">
        <v>23.09</v>
      </c>
      <c r="F4370" s="47">
        <v>22.16</v>
      </c>
      <c r="G4370" s="47">
        <v>22.379999000000002</v>
      </c>
      <c r="H4370" s="73">
        <v>19.413958000000001</v>
      </c>
      <c r="I4370" s="73">
        <v>1451600</v>
      </c>
    </row>
    <row r="4371" spans="1:9" x14ac:dyDescent="0.3">
      <c r="A4371" s="72" t="str">
        <f t="shared" si="145"/>
        <v>2010</v>
      </c>
      <c r="B4371" s="72" t="str">
        <f t="shared" si="146"/>
        <v>Jan</v>
      </c>
      <c r="C4371" s="74">
        <v>40200</v>
      </c>
      <c r="D4371" s="47">
        <v>22.309999000000001</v>
      </c>
      <c r="E4371" s="47">
        <v>22.370000999999998</v>
      </c>
      <c r="F4371" s="47">
        <v>20.99</v>
      </c>
      <c r="G4371" s="47">
        <v>21.280000999999999</v>
      </c>
      <c r="H4371" s="73">
        <v>18.459745000000002</v>
      </c>
      <c r="I4371" s="73">
        <v>2381800</v>
      </c>
    </row>
    <row r="4372" spans="1:9" x14ac:dyDescent="0.3">
      <c r="A4372" s="72" t="str">
        <f t="shared" si="145"/>
        <v>2010</v>
      </c>
      <c r="B4372" s="72" t="str">
        <f t="shared" si="146"/>
        <v>Jan</v>
      </c>
      <c r="C4372" s="74">
        <v>40203</v>
      </c>
      <c r="D4372" s="47">
        <v>21.57</v>
      </c>
      <c r="E4372" s="47">
        <v>21.700001</v>
      </c>
      <c r="F4372" s="47">
        <v>21.040001</v>
      </c>
      <c r="G4372" s="47">
        <v>21.18</v>
      </c>
      <c r="H4372" s="73">
        <v>18.372995</v>
      </c>
      <c r="I4372" s="73">
        <v>1073500</v>
      </c>
    </row>
    <row r="4373" spans="1:9" x14ac:dyDescent="0.3">
      <c r="A4373" s="72" t="str">
        <f t="shared" si="145"/>
        <v>2010</v>
      </c>
      <c r="B4373" s="72" t="str">
        <f t="shared" si="146"/>
        <v>Jan</v>
      </c>
      <c r="C4373" s="74">
        <v>40204</v>
      </c>
      <c r="D4373" s="47">
        <v>21.110001</v>
      </c>
      <c r="E4373" s="47">
        <v>21.35</v>
      </c>
      <c r="F4373" s="47">
        <v>20.91</v>
      </c>
      <c r="G4373" s="47">
        <v>21.24</v>
      </c>
      <c r="H4373" s="73">
        <v>18.425046999999999</v>
      </c>
      <c r="I4373" s="73">
        <v>1071800</v>
      </c>
    </row>
    <row r="4374" spans="1:9" x14ac:dyDescent="0.3">
      <c r="A4374" s="72" t="str">
        <f t="shared" si="145"/>
        <v>2010</v>
      </c>
      <c r="B4374" s="72" t="str">
        <f t="shared" si="146"/>
        <v>Jan</v>
      </c>
      <c r="C4374" s="74">
        <v>40205</v>
      </c>
      <c r="D4374" s="47">
        <v>21.1</v>
      </c>
      <c r="E4374" s="47">
        <v>21.360001</v>
      </c>
      <c r="F4374" s="47">
        <v>20.83</v>
      </c>
      <c r="G4374" s="47">
        <v>20.940000999999999</v>
      </c>
      <c r="H4374" s="73">
        <v>18.164801000000001</v>
      </c>
      <c r="I4374" s="73">
        <v>1469500</v>
      </c>
    </row>
    <row r="4375" spans="1:9" x14ac:dyDescent="0.3">
      <c r="A4375" s="72" t="str">
        <f t="shared" si="145"/>
        <v>2010</v>
      </c>
      <c r="B4375" s="72" t="str">
        <f t="shared" si="146"/>
        <v>Jan</v>
      </c>
      <c r="C4375" s="74">
        <v>40206</v>
      </c>
      <c r="D4375" s="47">
        <v>20.93</v>
      </c>
      <c r="E4375" s="47">
        <v>21.209999</v>
      </c>
      <c r="F4375" s="47">
        <v>20.85</v>
      </c>
      <c r="G4375" s="47">
        <v>21.059999000000001</v>
      </c>
      <c r="H4375" s="73">
        <v>18.268896000000002</v>
      </c>
      <c r="I4375" s="73">
        <v>1218100</v>
      </c>
    </row>
    <row r="4376" spans="1:9" x14ac:dyDescent="0.3">
      <c r="A4376" s="72" t="str">
        <f t="shared" si="145"/>
        <v>2010</v>
      </c>
      <c r="B4376" s="72" t="str">
        <f t="shared" si="146"/>
        <v>Jan</v>
      </c>
      <c r="C4376" s="74">
        <v>40207</v>
      </c>
      <c r="D4376" s="47">
        <v>21.18</v>
      </c>
      <c r="E4376" s="47">
        <v>21.799999</v>
      </c>
      <c r="F4376" s="47">
        <v>21.139999</v>
      </c>
      <c r="G4376" s="47">
        <v>21.139999</v>
      </c>
      <c r="H4376" s="73">
        <v>18.338298999999999</v>
      </c>
      <c r="I4376" s="73">
        <v>1558600</v>
      </c>
    </row>
    <row r="4377" spans="1:9" x14ac:dyDescent="0.3">
      <c r="A4377" s="72" t="str">
        <f t="shared" si="145"/>
        <v>2010</v>
      </c>
      <c r="B4377" s="72" t="str">
        <f t="shared" si="146"/>
        <v>Feb</v>
      </c>
      <c r="C4377" s="74">
        <v>40210</v>
      </c>
      <c r="D4377" s="47">
        <v>21.219999000000001</v>
      </c>
      <c r="E4377" s="47">
        <v>22.15</v>
      </c>
      <c r="F4377" s="47">
        <v>21.219999000000001</v>
      </c>
      <c r="G4377" s="47">
        <v>22.049999</v>
      </c>
      <c r="H4377" s="73">
        <v>19.127693000000001</v>
      </c>
      <c r="I4377" s="73">
        <v>1975400</v>
      </c>
    </row>
    <row r="4378" spans="1:9" x14ac:dyDescent="0.3">
      <c r="A4378" s="72" t="str">
        <f t="shared" si="145"/>
        <v>2010</v>
      </c>
      <c r="B4378" s="72" t="str">
        <f t="shared" si="146"/>
        <v>Feb</v>
      </c>
      <c r="C4378" s="74">
        <v>40211</v>
      </c>
      <c r="D4378" s="47">
        <v>22.049999</v>
      </c>
      <c r="E4378" s="47">
        <v>22.24</v>
      </c>
      <c r="F4378" s="47">
        <v>21.879999000000002</v>
      </c>
      <c r="G4378" s="47">
        <v>21.950001</v>
      </c>
      <c r="H4378" s="73">
        <v>19.040946999999999</v>
      </c>
      <c r="I4378" s="73">
        <v>878100</v>
      </c>
    </row>
    <row r="4379" spans="1:9" x14ac:dyDescent="0.3">
      <c r="A4379" s="72" t="str">
        <f t="shared" si="145"/>
        <v>2010</v>
      </c>
      <c r="B4379" s="72" t="str">
        <f t="shared" si="146"/>
        <v>Feb</v>
      </c>
      <c r="C4379" s="74">
        <v>40212</v>
      </c>
      <c r="D4379" s="47">
        <v>21.799999</v>
      </c>
      <c r="E4379" s="47">
        <v>22.1</v>
      </c>
      <c r="F4379" s="47">
        <v>21.67</v>
      </c>
      <c r="G4379" s="47">
        <v>21.780000999999999</v>
      </c>
      <c r="H4379" s="73">
        <v>18.893478000000002</v>
      </c>
      <c r="I4379" s="73">
        <v>542500</v>
      </c>
    </row>
    <row r="4380" spans="1:9" x14ac:dyDescent="0.3">
      <c r="A4380" s="72" t="str">
        <f t="shared" si="145"/>
        <v>2010</v>
      </c>
      <c r="B4380" s="72" t="str">
        <f t="shared" si="146"/>
        <v>Feb</v>
      </c>
      <c r="C4380" s="74">
        <v>40213</v>
      </c>
      <c r="D4380" s="47">
        <v>21.58</v>
      </c>
      <c r="E4380" s="47">
        <v>21.780000999999999</v>
      </c>
      <c r="F4380" s="47">
        <v>21.15</v>
      </c>
      <c r="G4380" s="47">
        <v>21.17</v>
      </c>
      <c r="H4380" s="73">
        <v>18.364321</v>
      </c>
      <c r="I4380" s="73">
        <v>794900</v>
      </c>
    </row>
    <row r="4381" spans="1:9" x14ac:dyDescent="0.3">
      <c r="A4381" s="72" t="str">
        <f t="shared" si="145"/>
        <v>2010</v>
      </c>
      <c r="B4381" s="72" t="str">
        <f t="shared" si="146"/>
        <v>Feb</v>
      </c>
      <c r="C4381" s="74">
        <v>40214</v>
      </c>
      <c r="D4381" s="47">
        <v>21.73</v>
      </c>
      <c r="E4381" s="47">
        <v>21.77</v>
      </c>
      <c r="F4381" s="47">
        <v>20.860001</v>
      </c>
      <c r="G4381" s="47">
        <v>21.26</v>
      </c>
      <c r="H4381" s="73">
        <v>18.442394</v>
      </c>
      <c r="I4381" s="73">
        <v>1327400</v>
      </c>
    </row>
    <row r="4382" spans="1:9" x14ac:dyDescent="0.3">
      <c r="A4382" s="72" t="str">
        <f t="shared" si="145"/>
        <v>2010</v>
      </c>
      <c r="B4382" s="72" t="str">
        <f t="shared" si="146"/>
        <v>Feb</v>
      </c>
      <c r="C4382" s="74">
        <v>40217</v>
      </c>
      <c r="D4382" s="47">
        <v>21.290001</v>
      </c>
      <c r="E4382" s="47">
        <v>21.67</v>
      </c>
      <c r="F4382" s="47">
        <v>21.129999000000002</v>
      </c>
      <c r="G4382" s="47">
        <v>21.34</v>
      </c>
      <c r="H4382" s="73">
        <v>18.511787000000002</v>
      </c>
      <c r="I4382" s="73">
        <v>993000</v>
      </c>
    </row>
    <row r="4383" spans="1:9" x14ac:dyDescent="0.3">
      <c r="A4383" s="72" t="str">
        <f t="shared" si="145"/>
        <v>2010</v>
      </c>
      <c r="B4383" s="72" t="str">
        <f t="shared" si="146"/>
        <v>Feb</v>
      </c>
      <c r="C4383" s="74">
        <v>40218</v>
      </c>
      <c r="D4383" s="47">
        <v>21.65</v>
      </c>
      <c r="E4383" s="47">
        <v>21.85</v>
      </c>
      <c r="F4383" s="47">
        <v>21.34</v>
      </c>
      <c r="G4383" s="47">
        <v>21.639999</v>
      </c>
      <c r="H4383" s="73">
        <v>18.772030000000001</v>
      </c>
      <c r="I4383" s="73">
        <v>1176600</v>
      </c>
    </row>
    <row r="4384" spans="1:9" x14ac:dyDescent="0.3">
      <c r="A4384" s="72" t="str">
        <f t="shared" si="145"/>
        <v>2010</v>
      </c>
      <c r="B4384" s="72" t="str">
        <f t="shared" si="146"/>
        <v>Feb</v>
      </c>
      <c r="C4384" s="74">
        <v>40219</v>
      </c>
      <c r="D4384" s="47">
        <v>21.209999</v>
      </c>
      <c r="E4384" s="47">
        <v>22.24</v>
      </c>
      <c r="F4384" s="47">
        <v>21.209999</v>
      </c>
      <c r="G4384" s="47">
        <v>22.200001</v>
      </c>
      <c r="H4384" s="73">
        <v>19.257818</v>
      </c>
      <c r="I4384" s="73">
        <v>1789000</v>
      </c>
    </row>
    <row r="4385" spans="1:9" x14ac:dyDescent="0.3">
      <c r="A4385" s="72" t="str">
        <f t="shared" si="145"/>
        <v>2010</v>
      </c>
      <c r="B4385" s="72" t="str">
        <f t="shared" si="146"/>
        <v>Feb</v>
      </c>
      <c r="C4385" s="74">
        <v>40220</v>
      </c>
      <c r="D4385" s="47">
        <v>22.16</v>
      </c>
      <c r="E4385" s="47">
        <v>22.709999</v>
      </c>
      <c r="F4385" s="47">
        <v>21.940000999999999</v>
      </c>
      <c r="G4385" s="47">
        <v>22.66</v>
      </c>
      <c r="H4385" s="73">
        <v>19.656853000000002</v>
      </c>
      <c r="I4385" s="73">
        <v>2358300</v>
      </c>
    </row>
    <row r="4386" spans="1:9" x14ac:dyDescent="0.3">
      <c r="A4386" s="72" t="str">
        <f t="shared" si="145"/>
        <v>2010</v>
      </c>
      <c r="B4386" s="72" t="str">
        <f t="shared" si="146"/>
        <v>Feb</v>
      </c>
      <c r="C4386" s="74">
        <v>40221</v>
      </c>
      <c r="D4386" s="47">
        <v>22.32</v>
      </c>
      <c r="E4386" s="47">
        <v>23.709999</v>
      </c>
      <c r="F4386" s="47">
        <v>22.030000999999999</v>
      </c>
      <c r="G4386" s="47">
        <v>23.639999</v>
      </c>
      <c r="H4386" s="73">
        <v>20.506968000000001</v>
      </c>
      <c r="I4386" s="73">
        <v>4537800</v>
      </c>
    </row>
    <row r="4387" spans="1:9" x14ac:dyDescent="0.3">
      <c r="A4387" s="72" t="str">
        <f t="shared" si="145"/>
        <v>2010</v>
      </c>
      <c r="B4387" s="72" t="str">
        <f t="shared" si="146"/>
        <v>Feb</v>
      </c>
      <c r="C4387" s="74">
        <v>40225</v>
      </c>
      <c r="D4387" s="47">
        <v>23.700001</v>
      </c>
      <c r="E4387" s="47">
        <v>24.15</v>
      </c>
      <c r="F4387" s="47">
        <v>23.700001</v>
      </c>
      <c r="G4387" s="47">
        <v>23.809999000000001</v>
      </c>
      <c r="H4387" s="73">
        <v>20.654440000000001</v>
      </c>
      <c r="I4387" s="73">
        <v>1390800</v>
      </c>
    </row>
    <row r="4388" spans="1:9" x14ac:dyDescent="0.3">
      <c r="A4388" s="72" t="str">
        <f t="shared" si="145"/>
        <v>2010</v>
      </c>
      <c r="B4388" s="72" t="str">
        <f t="shared" si="146"/>
        <v>Feb</v>
      </c>
      <c r="C4388" s="74">
        <v>40226</v>
      </c>
      <c r="D4388" s="47">
        <v>23.959999</v>
      </c>
      <c r="E4388" s="47">
        <v>24.08</v>
      </c>
      <c r="F4388" s="47">
        <v>23.33</v>
      </c>
      <c r="G4388" s="47">
        <v>23.4</v>
      </c>
      <c r="H4388" s="73">
        <v>20.298777000000001</v>
      </c>
      <c r="I4388" s="73">
        <v>1474000</v>
      </c>
    </row>
    <row r="4389" spans="1:9" x14ac:dyDescent="0.3">
      <c r="A4389" s="72" t="str">
        <f t="shared" si="145"/>
        <v>2010</v>
      </c>
      <c r="B4389" s="72" t="str">
        <f t="shared" si="146"/>
        <v>Feb</v>
      </c>
      <c r="C4389" s="74">
        <v>40227</v>
      </c>
      <c r="D4389" s="47">
        <v>23.469999000000001</v>
      </c>
      <c r="E4389" s="47">
        <v>23.6</v>
      </c>
      <c r="F4389" s="47">
        <v>23.309999000000001</v>
      </c>
      <c r="G4389" s="47">
        <v>23.549999</v>
      </c>
      <c r="H4389" s="73">
        <v>20.428899999999999</v>
      </c>
      <c r="I4389" s="73">
        <v>947400</v>
      </c>
    </row>
    <row r="4390" spans="1:9" x14ac:dyDescent="0.3">
      <c r="A4390" s="72" t="str">
        <f t="shared" si="145"/>
        <v>2010</v>
      </c>
      <c r="B4390" s="72" t="str">
        <f t="shared" si="146"/>
        <v>Feb</v>
      </c>
      <c r="C4390" s="74">
        <v>40228</v>
      </c>
      <c r="D4390" s="47">
        <v>23.5</v>
      </c>
      <c r="E4390" s="47">
        <v>23.780000999999999</v>
      </c>
      <c r="F4390" s="47">
        <v>23.219999000000001</v>
      </c>
      <c r="G4390" s="47">
        <v>23.65</v>
      </c>
      <c r="H4390" s="73">
        <v>20.515644000000002</v>
      </c>
      <c r="I4390" s="73">
        <v>1365400</v>
      </c>
    </row>
    <row r="4391" spans="1:9" x14ac:dyDescent="0.3">
      <c r="A4391" s="72" t="str">
        <f t="shared" si="145"/>
        <v>2010</v>
      </c>
      <c r="B4391" s="72" t="str">
        <f t="shared" si="146"/>
        <v>Feb</v>
      </c>
      <c r="C4391" s="74">
        <v>40231</v>
      </c>
      <c r="D4391" s="47">
        <v>23.74</v>
      </c>
      <c r="E4391" s="47">
        <v>23.940000999999999</v>
      </c>
      <c r="F4391" s="47">
        <v>23.610001</v>
      </c>
      <c r="G4391" s="47">
        <v>23.76</v>
      </c>
      <c r="H4391" s="73">
        <v>20.611070999999999</v>
      </c>
      <c r="I4391" s="73">
        <v>723600</v>
      </c>
    </row>
    <row r="4392" spans="1:9" x14ac:dyDescent="0.3">
      <c r="A4392" s="72" t="str">
        <f t="shared" si="145"/>
        <v>2010</v>
      </c>
      <c r="B4392" s="72" t="str">
        <f t="shared" si="146"/>
        <v>Feb</v>
      </c>
      <c r="C4392" s="74">
        <v>40232</v>
      </c>
      <c r="D4392" s="47">
        <v>23.75</v>
      </c>
      <c r="E4392" s="47">
        <v>24</v>
      </c>
      <c r="F4392" s="47">
        <v>23.32</v>
      </c>
      <c r="G4392" s="47">
        <v>23.34</v>
      </c>
      <c r="H4392" s="73">
        <v>20.246735000000001</v>
      </c>
      <c r="I4392" s="73">
        <v>941600</v>
      </c>
    </row>
    <row r="4393" spans="1:9" x14ac:dyDescent="0.3">
      <c r="A4393" s="72" t="str">
        <f t="shared" si="145"/>
        <v>2010</v>
      </c>
      <c r="B4393" s="72" t="str">
        <f t="shared" si="146"/>
        <v>Feb</v>
      </c>
      <c r="C4393" s="74">
        <v>40233</v>
      </c>
      <c r="D4393" s="47">
        <v>23.43</v>
      </c>
      <c r="E4393" s="47">
        <v>23.74</v>
      </c>
      <c r="F4393" s="47">
        <v>23.299999</v>
      </c>
      <c r="G4393" s="47">
        <v>23.639999</v>
      </c>
      <c r="H4393" s="73">
        <v>20.506968000000001</v>
      </c>
      <c r="I4393" s="73">
        <v>1075300</v>
      </c>
    </row>
    <row r="4394" spans="1:9" x14ac:dyDescent="0.3">
      <c r="A4394" s="72" t="str">
        <f t="shared" si="145"/>
        <v>2010</v>
      </c>
      <c r="B4394" s="72" t="str">
        <f t="shared" si="146"/>
        <v>Feb</v>
      </c>
      <c r="C4394" s="74">
        <v>40234</v>
      </c>
      <c r="D4394" s="47">
        <v>23.33</v>
      </c>
      <c r="E4394" s="47">
        <v>23.700001</v>
      </c>
      <c r="F4394" s="47">
        <v>23.26</v>
      </c>
      <c r="G4394" s="47">
        <v>23.68</v>
      </c>
      <c r="H4394" s="73">
        <v>20.541668000000001</v>
      </c>
      <c r="I4394" s="73">
        <v>869800</v>
      </c>
    </row>
    <row r="4395" spans="1:9" x14ac:dyDescent="0.3">
      <c r="A4395" s="72" t="str">
        <f t="shared" si="145"/>
        <v>2010</v>
      </c>
      <c r="B4395" s="72" t="str">
        <f t="shared" si="146"/>
        <v>Feb</v>
      </c>
      <c r="C4395" s="74">
        <v>40235</v>
      </c>
      <c r="D4395" s="47">
        <v>23.83</v>
      </c>
      <c r="E4395" s="47">
        <v>24.1</v>
      </c>
      <c r="F4395" s="47">
        <v>23.6</v>
      </c>
      <c r="G4395" s="47">
        <v>23.65</v>
      </c>
      <c r="H4395" s="73">
        <v>20.515644000000002</v>
      </c>
      <c r="I4395" s="73">
        <v>834400</v>
      </c>
    </row>
    <row r="4396" spans="1:9" x14ac:dyDescent="0.3">
      <c r="A4396" s="72" t="str">
        <f t="shared" si="145"/>
        <v>2010</v>
      </c>
      <c r="B4396" s="72" t="str">
        <f t="shared" si="146"/>
        <v>Mar</v>
      </c>
      <c r="C4396" s="74">
        <v>40238</v>
      </c>
      <c r="D4396" s="47">
        <v>23.799999</v>
      </c>
      <c r="E4396" s="47">
        <v>24.26</v>
      </c>
      <c r="F4396" s="47">
        <v>23.51</v>
      </c>
      <c r="G4396" s="47">
        <v>24.24</v>
      </c>
      <c r="H4396" s="73">
        <v>21.027449000000001</v>
      </c>
      <c r="I4396" s="73">
        <v>1132600</v>
      </c>
    </row>
    <row r="4397" spans="1:9" x14ac:dyDescent="0.3">
      <c r="A4397" s="72" t="str">
        <f t="shared" si="145"/>
        <v>2010</v>
      </c>
      <c r="B4397" s="72" t="str">
        <f t="shared" si="146"/>
        <v>Mar</v>
      </c>
      <c r="C4397" s="74">
        <v>40239</v>
      </c>
      <c r="D4397" s="47">
        <v>24.27</v>
      </c>
      <c r="E4397" s="47">
        <v>24.85</v>
      </c>
      <c r="F4397" s="47">
        <v>24.27</v>
      </c>
      <c r="G4397" s="47">
        <v>24.790001</v>
      </c>
      <c r="H4397" s="73">
        <v>21.504560000000001</v>
      </c>
      <c r="I4397" s="73">
        <v>1661900</v>
      </c>
    </row>
    <row r="4398" spans="1:9" x14ac:dyDescent="0.3">
      <c r="A4398" s="72" t="str">
        <f t="shared" si="145"/>
        <v>2010</v>
      </c>
      <c r="B4398" s="72" t="str">
        <f t="shared" si="146"/>
        <v>Mar</v>
      </c>
      <c r="C4398" s="74">
        <v>40240</v>
      </c>
      <c r="D4398" s="47">
        <v>24.91</v>
      </c>
      <c r="E4398" s="47">
        <v>25.18</v>
      </c>
      <c r="F4398" s="47">
        <v>24.559999000000001</v>
      </c>
      <c r="G4398" s="47">
        <v>24.709999</v>
      </c>
      <c r="H4398" s="73">
        <v>21.435161999999998</v>
      </c>
      <c r="I4398" s="73">
        <v>1285200</v>
      </c>
    </row>
    <row r="4399" spans="1:9" x14ac:dyDescent="0.3">
      <c r="A4399" s="72" t="str">
        <f t="shared" si="145"/>
        <v>2010</v>
      </c>
      <c r="B4399" s="72" t="str">
        <f t="shared" si="146"/>
        <v>Mar</v>
      </c>
      <c r="C4399" s="74">
        <v>40241</v>
      </c>
      <c r="D4399" s="47">
        <v>24.700001</v>
      </c>
      <c r="E4399" s="47">
        <v>24.790001</v>
      </c>
      <c r="F4399" s="47">
        <v>24.51</v>
      </c>
      <c r="G4399" s="47">
        <v>24.690000999999999</v>
      </c>
      <c r="H4399" s="73">
        <v>21.417808999999998</v>
      </c>
      <c r="I4399" s="73">
        <v>979900</v>
      </c>
    </row>
    <row r="4400" spans="1:9" x14ac:dyDescent="0.3">
      <c r="A4400" s="72" t="str">
        <f t="shared" si="145"/>
        <v>2010</v>
      </c>
      <c r="B4400" s="72" t="str">
        <f t="shared" si="146"/>
        <v>Mar</v>
      </c>
      <c r="C4400" s="74">
        <v>40242</v>
      </c>
      <c r="D4400" s="47">
        <v>24.93</v>
      </c>
      <c r="E4400" s="47">
        <v>25.709999</v>
      </c>
      <c r="F4400" s="47">
        <v>24.870000999999998</v>
      </c>
      <c r="G4400" s="47">
        <v>25.709999</v>
      </c>
      <c r="H4400" s="73">
        <v>22.302629</v>
      </c>
      <c r="I4400" s="73">
        <v>1729800</v>
      </c>
    </row>
    <row r="4401" spans="1:9" x14ac:dyDescent="0.3">
      <c r="A4401" s="72" t="str">
        <f t="shared" si="145"/>
        <v>2010</v>
      </c>
      <c r="B4401" s="72" t="str">
        <f t="shared" si="146"/>
        <v>Mar</v>
      </c>
      <c r="C4401" s="74">
        <v>40245</v>
      </c>
      <c r="D4401" s="47">
        <v>25.74</v>
      </c>
      <c r="E4401" s="47">
        <v>26.1</v>
      </c>
      <c r="F4401" s="47">
        <v>25.700001</v>
      </c>
      <c r="G4401" s="47">
        <v>25.84</v>
      </c>
      <c r="H4401" s="73">
        <v>22.415403000000001</v>
      </c>
      <c r="I4401" s="73">
        <v>852400</v>
      </c>
    </row>
    <row r="4402" spans="1:9" x14ac:dyDescent="0.3">
      <c r="A4402" s="72" t="str">
        <f t="shared" si="145"/>
        <v>2010</v>
      </c>
      <c r="B4402" s="72" t="str">
        <f t="shared" si="146"/>
        <v>Mar</v>
      </c>
      <c r="C4402" s="74">
        <v>40246</v>
      </c>
      <c r="D4402" s="47">
        <v>25.370000999999998</v>
      </c>
      <c r="E4402" s="47">
        <v>26.030000999999999</v>
      </c>
      <c r="F4402" s="47">
        <v>25.33</v>
      </c>
      <c r="G4402" s="47">
        <v>25.65</v>
      </c>
      <c r="H4402" s="73">
        <v>22.250586999999999</v>
      </c>
      <c r="I4402" s="73">
        <v>1948600</v>
      </c>
    </row>
    <row r="4403" spans="1:9" x14ac:dyDescent="0.3">
      <c r="A4403" s="72" t="str">
        <f t="shared" si="145"/>
        <v>2010</v>
      </c>
      <c r="B4403" s="72" t="str">
        <f t="shared" si="146"/>
        <v>Mar</v>
      </c>
      <c r="C4403" s="74">
        <v>40247</v>
      </c>
      <c r="D4403" s="47">
        <v>25.65</v>
      </c>
      <c r="E4403" s="47">
        <v>26.059999000000001</v>
      </c>
      <c r="F4403" s="47">
        <v>25.49</v>
      </c>
      <c r="G4403" s="47">
        <v>26.030000999999999</v>
      </c>
      <c r="H4403" s="73">
        <v>22.580221000000002</v>
      </c>
      <c r="I4403" s="73">
        <v>1212600</v>
      </c>
    </row>
    <row r="4404" spans="1:9" x14ac:dyDescent="0.3">
      <c r="A4404" s="72" t="str">
        <f t="shared" si="145"/>
        <v>2010</v>
      </c>
      <c r="B4404" s="72" t="str">
        <f t="shared" si="146"/>
        <v>Mar</v>
      </c>
      <c r="C4404" s="74">
        <v>40248</v>
      </c>
      <c r="D4404" s="47">
        <v>25.860001</v>
      </c>
      <c r="E4404" s="47">
        <v>27.08</v>
      </c>
      <c r="F4404" s="47">
        <v>25.860001</v>
      </c>
      <c r="G4404" s="47">
        <v>26.959999</v>
      </c>
      <c r="H4404" s="73">
        <v>23.386966999999999</v>
      </c>
      <c r="I4404" s="73">
        <v>2611600</v>
      </c>
    </row>
    <row r="4405" spans="1:9" x14ac:dyDescent="0.3">
      <c r="A4405" s="72" t="str">
        <f t="shared" si="145"/>
        <v>2010</v>
      </c>
      <c r="B4405" s="72" t="str">
        <f t="shared" si="146"/>
        <v>Mar</v>
      </c>
      <c r="C4405" s="74">
        <v>40249</v>
      </c>
      <c r="D4405" s="47">
        <v>26.889999</v>
      </c>
      <c r="E4405" s="47">
        <v>27</v>
      </c>
      <c r="F4405" s="47">
        <v>26.59</v>
      </c>
      <c r="G4405" s="47">
        <v>26.91</v>
      </c>
      <c r="H4405" s="73">
        <v>23.343599000000001</v>
      </c>
      <c r="I4405" s="73">
        <v>2068800</v>
      </c>
    </row>
    <row r="4406" spans="1:9" x14ac:dyDescent="0.3">
      <c r="A4406" s="72" t="str">
        <f t="shared" si="145"/>
        <v>2010</v>
      </c>
      <c r="B4406" s="72" t="str">
        <f t="shared" si="146"/>
        <v>Mar</v>
      </c>
      <c r="C4406" s="74">
        <v>40252</v>
      </c>
      <c r="D4406" s="47">
        <v>26.91</v>
      </c>
      <c r="E4406" s="47">
        <v>27.049999</v>
      </c>
      <c r="F4406" s="47">
        <v>26.51</v>
      </c>
      <c r="G4406" s="47">
        <v>26.77</v>
      </c>
      <c r="H4406" s="73">
        <v>23.222151</v>
      </c>
      <c r="I4406" s="73">
        <v>1567800</v>
      </c>
    </row>
    <row r="4407" spans="1:9" x14ac:dyDescent="0.3">
      <c r="A4407" s="72" t="str">
        <f t="shared" si="145"/>
        <v>2010</v>
      </c>
      <c r="B4407" s="72" t="str">
        <f t="shared" si="146"/>
        <v>Mar</v>
      </c>
      <c r="C4407" s="74">
        <v>40253</v>
      </c>
      <c r="D4407" s="47">
        <v>26.360001</v>
      </c>
      <c r="E4407" s="47">
        <v>26.790001</v>
      </c>
      <c r="F4407" s="47">
        <v>26.25</v>
      </c>
      <c r="G4407" s="47">
        <v>26.75</v>
      </c>
      <c r="H4407" s="73">
        <v>23.204802999999998</v>
      </c>
      <c r="I4407" s="73">
        <v>1912200</v>
      </c>
    </row>
    <row r="4408" spans="1:9" x14ac:dyDescent="0.3">
      <c r="A4408" s="72" t="str">
        <f t="shared" si="145"/>
        <v>2010</v>
      </c>
      <c r="B4408" s="72" t="str">
        <f t="shared" si="146"/>
        <v>Mar</v>
      </c>
      <c r="C4408" s="74">
        <v>40254</v>
      </c>
      <c r="D4408" s="47">
        <v>26.780000999999999</v>
      </c>
      <c r="E4408" s="47">
        <v>26.940000999999999</v>
      </c>
      <c r="F4408" s="47">
        <v>26.690000999999999</v>
      </c>
      <c r="G4408" s="47">
        <v>26.860001</v>
      </c>
      <c r="H4408" s="73">
        <v>23.300222000000002</v>
      </c>
      <c r="I4408" s="73">
        <v>1386000</v>
      </c>
    </row>
    <row r="4409" spans="1:9" x14ac:dyDescent="0.3">
      <c r="A4409" s="72" t="str">
        <f t="shared" si="145"/>
        <v>2010</v>
      </c>
      <c r="B4409" s="72" t="str">
        <f t="shared" si="146"/>
        <v>Mar</v>
      </c>
      <c r="C4409" s="74">
        <v>40255</v>
      </c>
      <c r="D4409" s="47">
        <v>26.879999000000002</v>
      </c>
      <c r="E4409" s="47">
        <v>27.139999</v>
      </c>
      <c r="F4409" s="47">
        <v>26.82</v>
      </c>
      <c r="G4409" s="47">
        <v>27.1</v>
      </c>
      <c r="H4409" s="73">
        <v>23.508413000000001</v>
      </c>
      <c r="I4409" s="73">
        <v>1288500</v>
      </c>
    </row>
    <row r="4410" spans="1:9" x14ac:dyDescent="0.3">
      <c r="A4410" s="72" t="str">
        <f t="shared" si="145"/>
        <v>2010</v>
      </c>
      <c r="B4410" s="72" t="str">
        <f t="shared" si="146"/>
        <v>Mar</v>
      </c>
      <c r="C4410" s="74">
        <v>40256</v>
      </c>
      <c r="D4410" s="47">
        <v>27.23</v>
      </c>
      <c r="E4410" s="47">
        <v>27.4</v>
      </c>
      <c r="F4410" s="47">
        <v>26.969999000000001</v>
      </c>
      <c r="G4410" s="47">
        <v>27.139999</v>
      </c>
      <c r="H4410" s="73">
        <v>23.543113999999999</v>
      </c>
      <c r="I4410" s="73">
        <v>2237000</v>
      </c>
    </row>
    <row r="4411" spans="1:9" x14ac:dyDescent="0.3">
      <c r="A4411" s="72" t="str">
        <f t="shared" si="145"/>
        <v>2010</v>
      </c>
      <c r="B4411" s="72" t="str">
        <f t="shared" si="146"/>
        <v>Mar</v>
      </c>
      <c r="C4411" s="74">
        <v>40259</v>
      </c>
      <c r="D4411" s="47">
        <v>26.959999</v>
      </c>
      <c r="E4411" s="47">
        <v>27.690000999999999</v>
      </c>
      <c r="F4411" s="47">
        <v>26.85</v>
      </c>
      <c r="G4411" s="47">
        <v>27.59</v>
      </c>
      <c r="H4411" s="73">
        <v>23.93347</v>
      </c>
      <c r="I4411" s="73">
        <v>908900</v>
      </c>
    </row>
    <row r="4412" spans="1:9" x14ac:dyDescent="0.3">
      <c r="A4412" s="72" t="str">
        <f t="shared" si="145"/>
        <v>2010</v>
      </c>
      <c r="B4412" s="72" t="str">
        <f t="shared" si="146"/>
        <v>Mar</v>
      </c>
      <c r="C4412" s="74">
        <v>40260</v>
      </c>
      <c r="D4412" s="47">
        <v>27.700001</v>
      </c>
      <c r="E4412" s="47">
        <v>27.77</v>
      </c>
      <c r="F4412" s="47">
        <v>27.43</v>
      </c>
      <c r="G4412" s="47">
        <v>27.66</v>
      </c>
      <c r="H4412" s="73">
        <v>23.994198000000001</v>
      </c>
      <c r="I4412" s="73">
        <v>1514000</v>
      </c>
    </row>
    <row r="4413" spans="1:9" x14ac:dyDescent="0.3">
      <c r="A4413" s="72" t="str">
        <f t="shared" si="145"/>
        <v>2010</v>
      </c>
      <c r="B4413" s="72" t="str">
        <f t="shared" si="146"/>
        <v>Mar</v>
      </c>
      <c r="C4413" s="74">
        <v>40261</v>
      </c>
      <c r="D4413" s="47">
        <v>27.52</v>
      </c>
      <c r="E4413" s="47">
        <v>27.74</v>
      </c>
      <c r="F4413" s="47">
        <v>27.42</v>
      </c>
      <c r="G4413" s="47">
        <v>27.6</v>
      </c>
      <c r="H4413" s="73">
        <v>23.942148</v>
      </c>
      <c r="I4413" s="73">
        <v>1637000</v>
      </c>
    </row>
    <row r="4414" spans="1:9" x14ac:dyDescent="0.3">
      <c r="A4414" s="72" t="str">
        <f t="shared" si="145"/>
        <v>2010</v>
      </c>
      <c r="B4414" s="72" t="str">
        <f t="shared" si="146"/>
        <v>Mar</v>
      </c>
      <c r="C4414" s="74">
        <v>40262</v>
      </c>
      <c r="D4414" s="47">
        <v>27.799999</v>
      </c>
      <c r="E4414" s="47">
        <v>27.83</v>
      </c>
      <c r="F4414" s="47">
        <v>27.190000999999999</v>
      </c>
      <c r="G4414" s="47">
        <v>27.25</v>
      </c>
      <c r="H4414" s="73">
        <v>23.638535999999998</v>
      </c>
      <c r="I4414" s="73">
        <v>1332500</v>
      </c>
    </row>
    <row r="4415" spans="1:9" x14ac:dyDescent="0.3">
      <c r="A4415" s="72" t="str">
        <f t="shared" si="145"/>
        <v>2010</v>
      </c>
      <c r="B4415" s="72" t="str">
        <f t="shared" si="146"/>
        <v>Mar</v>
      </c>
      <c r="C4415" s="74">
        <v>40263</v>
      </c>
      <c r="D4415" s="47">
        <v>27.75</v>
      </c>
      <c r="E4415" s="47">
        <v>27.809999000000001</v>
      </c>
      <c r="F4415" s="47">
        <v>27.219999000000001</v>
      </c>
      <c r="G4415" s="47">
        <v>27.33</v>
      </c>
      <c r="H4415" s="73">
        <v>23.707927999999999</v>
      </c>
      <c r="I4415" s="73">
        <v>1556200</v>
      </c>
    </row>
    <row r="4416" spans="1:9" x14ac:dyDescent="0.3">
      <c r="A4416" s="72" t="str">
        <f t="shared" si="145"/>
        <v>2010</v>
      </c>
      <c r="B4416" s="72" t="str">
        <f t="shared" si="146"/>
        <v>Mar</v>
      </c>
      <c r="C4416" s="74">
        <v>40266</v>
      </c>
      <c r="D4416" s="47">
        <v>27.389999</v>
      </c>
      <c r="E4416" s="47">
        <v>27.68</v>
      </c>
      <c r="F4416" s="47">
        <v>27.049999</v>
      </c>
      <c r="G4416" s="47">
        <v>27.299999</v>
      </c>
      <c r="H4416" s="73">
        <v>23.681902000000001</v>
      </c>
      <c r="I4416" s="73">
        <v>781100</v>
      </c>
    </row>
    <row r="4417" spans="1:9" x14ac:dyDescent="0.3">
      <c r="A4417" s="72" t="str">
        <f t="shared" si="145"/>
        <v>2010</v>
      </c>
      <c r="B4417" s="72" t="str">
        <f t="shared" si="146"/>
        <v>Mar</v>
      </c>
      <c r="C4417" s="74">
        <v>40267</v>
      </c>
      <c r="D4417" s="47">
        <v>27.299999</v>
      </c>
      <c r="E4417" s="47">
        <v>27.950001</v>
      </c>
      <c r="F4417" s="47">
        <v>27.299999</v>
      </c>
      <c r="G4417" s="47">
        <v>27.4</v>
      </c>
      <c r="H4417" s="73">
        <v>23.768654000000002</v>
      </c>
      <c r="I4417" s="73">
        <v>824600</v>
      </c>
    </row>
    <row r="4418" spans="1:9" x14ac:dyDescent="0.3">
      <c r="A4418" s="72" t="str">
        <f t="shared" si="145"/>
        <v>2010</v>
      </c>
      <c r="B4418" s="72" t="str">
        <f t="shared" si="146"/>
        <v>Mar</v>
      </c>
      <c r="C4418" s="74">
        <v>40268</v>
      </c>
      <c r="D4418" s="47">
        <v>27.24</v>
      </c>
      <c r="E4418" s="47">
        <v>27.639999</v>
      </c>
      <c r="F4418" s="47">
        <v>26.99</v>
      </c>
      <c r="G4418" s="47">
        <v>27.059999000000001</v>
      </c>
      <c r="H4418" s="73">
        <v>23.473717000000001</v>
      </c>
      <c r="I4418" s="73">
        <v>1131700</v>
      </c>
    </row>
    <row r="4419" spans="1:9" x14ac:dyDescent="0.3">
      <c r="A4419" s="72" t="str">
        <f t="shared" ref="A4419:A4482" si="147">TEXT(C4419,"YYYY")</f>
        <v>2010</v>
      </c>
      <c r="B4419" s="72" t="str">
        <f t="shared" ref="B4419:B4482" si="148">TEXT(C4419,"MMM")</f>
        <v>Apr</v>
      </c>
      <c r="C4419" s="74">
        <v>40269</v>
      </c>
      <c r="D4419" s="47">
        <v>27.07</v>
      </c>
      <c r="E4419" s="47">
        <v>27.49</v>
      </c>
      <c r="F4419" s="47">
        <v>26.809999000000001</v>
      </c>
      <c r="G4419" s="47">
        <v>27.15</v>
      </c>
      <c r="H4419" s="73">
        <v>23.551786</v>
      </c>
      <c r="I4419" s="73">
        <v>853300</v>
      </c>
    </row>
    <row r="4420" spans="1:9" x14ac:dyDescent="0.3">
      <c r="A4420" s="72" t="str">
        <f t="shared" si="147"/>
        <v>2010</v>
      </c>
      <c r="B4420" s="72" t="str">
        <f t="shared" si="148"/>
        <v>Apr</v>
      </c>
      <c r="C4420" s="74">
        <v>40273</v>
      </c>
      <c r="D4420" s="47">
        <v>27.15</v>
      </c>
      <c r="E4420" s="47">
        <v>27.879999000000002</v>
      </c>
      <c r="F4420" s="47">
        <v>27.15</v>
      </c>
      <c r="G4420" s="47">
        <v>27.620000999999998</v>
      </c>
      <c r="H4420" s="73">
        <v>23.959499000000001</v>
      </c>
      <c r="I4420" s="73">
        <v>825200</v>
      </c>
    </row>
    <row r="4421" spans="1:9" x14ac:dyDescent="0.3">
      <c r="A4421" s="72" t="str">
        <f t="shared" si="147"/>
        <v>2010</v>
      </c>
      <c r="B4421" s="72" t="str">
        <f t="shared" si="148"/>
        <v>Apr</v>
      </c>
      <c r="C4421" s="74">
        <v>40274</v>
      </c>
      <c r="D4421" s="47">
        <v>27.48</v>
      </c>
      <c r="E4421" s="47">
        <v>27.690000999999999</v>
      </c>
      <c r="F4421" s="47">
        <v>27.32</v>
      </c>
      <c r="G4421" s="47">
        <v>27.6</v>
      </c>
      <c r="H4421" s="73">
        <v>23.942148</v>
      </c>
      <c r="I4421" s="73">
        <v>897400</v>
      </c>
    </row>
    <row r="4422" spans="1:9" x14ac:dyDescent="0.3">
      <c r="A4422" s="72" t="str">
        <f t="shared" si="147"/>
        <v>2010</v>
      </c>
      <c r="B4422" s="72" t="str">
        <f t="shared" si="148"/>
        <v>Apr</v>
      </c>
      <c r="C4422" s="74">
        <v>40275</v>
      </c>
      <c r="D4422" s="47">
        <v>27.74</v>
      </c>
      <c r="E4422" s="47">
        <v>28.190000999999999</v>
      </c>
      <c r="F4422" s="47">
        <v>27.66</v>
      </c>
      <c r="G4422" s="47">
        <v>28.1</v>
      </c>
      <c r="H4422" s="73">
        <v>24.375883000000002</v>
      </c>
      <c r="I4422" s="73">
        <v>1364200</v>
      </c>
    </row>
    <row r="4423" spans="1:9" x14ac:dyDescent="0.3">
      <c r="A4423" s="72" t="str">
        <f t="shared" si="147"/>
        <v>2010</v>
      </c>
      <c r="B4423" s="72" t="str">
        <f t="shared" si="148"/>
        <v>Apr</v>
      </c>
      <c r="C4423" s="74">
        <v>40276</v>
      </c>
      <c r="D4423" s="47">
        <v>28</v>
      </c>
      <c r="E4423" s="47">
        <v>28.49</v>
      </c>
      <c r="F4423" s="47">
        <v>27.879999000000002</v>
      </c>
      <c r="G4423" s="47">
        <v>28.35</v>
      </c>
      <c r="H4423" s="73">
        <v>24.592756000000001</v>
      </c>
      <c r="I4423" s="73">
        <v>994000</v>
      </c>
    </row>
    <row r="4424" spans="1:9" x14ac:dyDescent="0.3">
      <c r="A4424" s="72" t="str">
        <f t="shared" si="147"/>
        <v>2010</v>
      </c>
      <c r="B4424" s="72" t="str">
        <f t="shared" si="148"/>
        <v>Apr</v>
      </c>
      <c r="C4424" s="74">
        <v>40277</v>
      </c>
      <c r="D4424" s="47">
        <v>28.43</v>
      </c>
      <c r="E4424" s="47">
        <v>28.43</v>
      </c>
      <c r="F4424" s="47">
        <v>27.91</v>
      </c>
      <c r="G4424" s="47">
        <v>28.18</v>
      </c>
      <c r="H4424" s="73">
        <v>24.445281999999999</v>
      </c>
      <c r="I4424" s="73">
        <v>1253200</v>
      </c>
    </row>
    <row r="4425" spans="1:9" x14ac:dyDescent="0.3">
      <c r="A4425" s="72" t="str">
        <f t="shared" si="147"/>
        <v>2010</v>
      </c>
      <c r="B4425" s="72" t="str">
        <f t="shared" si="148"/>
        <v>Apr</v>
      </c>
      <c r="C4425" s="74">
        <v>40280</v>
      </c>
      <c r="D4425" s="47">
        <v>28.299999</v>
      </c>
      <c r="E4425" s="47">
        <v>28.709999</v>
      </c>
      <c r="F4425" s="47">
        <v>28.15</v>
      </c>
      <c r="G4425" s="47">
        <v>28.379999000000002</v>
      </c>
      <c r="H4425" s="73">
        <v>24.618773000000001</v>
      </c>
      <c r="I4425" s="73">
        <v>992800</v>
      </c>
    </row>
    <row r="4426" spans="1:9" x14ac:dyDescent="0.3">
      <c r="A4426" s="72" t="str">
        <f t="shared" si="147"/>
        <v>2010</v>
      </c>
      <c r="B4426" s="72" t="str">
        <f t="shared" si="148"/>
        <v>Apr</v>
      </c>
      <c r="C4426" s="74">
        <v>40281</v>
      </c>
      <c r="D4426" s="47">
        <v>27.9</v>
      </c>
      <c r="E4426" s="47">
        <v>28.299999</v>
      </c>
      <c r="F4426" s="47">
        <v>27.83</v>
      </c>
      <c r="G4426" s="47">
        <v>28.290001</v>
      </c>
      <c r="H4426" s="73">
        <v>24.540700999999999</v>
      </c>
      <c r="I4426" s="73">
        <v>946000</v>
      </c>
    </row>
    <row r="4427" spans="1:9" x14ac:dyDescent="0.3">
      <c r="A4427" s="72" t="str">
        <f t="shared" si="147"/>
        <v>2010</v>
      </c>
      <c r="B4427" s="72" t="str">
        <f t="shared" si="148"/>
        <v>Apr</v>
      </c>
      <c r="C4427" s="74">
        <v>40282</v>
      </c>
      <c r="D4427" s="47">
        <v>28.42</v>
      </c>
      <c r="E4427" s="47">
        <v>28.879999000000002</v>
      </c>
      <c r="F4427" s="47">
        <v>28.35</v>
      </c>
      <c r="G4427" s="47">
        <v>28.879999000000002</v>
      </c>
      <c r="H4427" s="73">
        <v>25.052505</v>
      </c>
      <c r="I4427" s="73">
        <v>781900</v>
      </c>
    </row>
    <row r="4428" spans="1:9" x14ac:dyDescent="0.3">
      <c r="A4428" s="72" t="str">
        <f t="shared" si="147"/>
        <v>2010</v>
      </c>
      <c r="B4428" s="72" t="str">
        <f t="shared" si="148"/>
        <v>Apr</v>
      </c>
      <c r="C4428" s="74">
        <v>40283</v>
      </c>
      <c r="D4428" s="47">
        <v>28.91</v>
      </c>
      <c r="E4428" s="47">
        <v>28.99</v>
      </c>
      <c r="F4428" s="47">
        <v>28.4</v>
      </c>
      <c r="G4428" s="47">
        <v>28.74</v>
      </c>
      <c r="H4428" s="73">
        <v>24.931063000000002</v>
      </c>
      <c r="I4428" s="73">
        <v>1039900</v>
      </c>
    </row>
    <row r="4429" spans="1:9" x14ac:dyDescent="0.3">
      <c r="A4429" s="72" t="str">
        <f t="shared" si="147"/>
        <v>2010</v>
      </c>
      <c r="B4429" s="72" t="str">
        <f t="shared" si="148"/>
        <v>Apr</v>
      </c>
      <c r="C4429" s="74">
        <v>40284</v>
      </c>
      <c r="D4429" s="47">
        <v>28.639999</v>
      </c>
      <c r="E4429" s="47">
        <v>28.950001</v>
      </c>
      <c r="F4429" s="47">
        <v>28.370000999999998</v>
      </c>
      <c r="G4429" s="47">
        <v>28.74</v>
      </c>
      <c r="H4429" s="73">
        <v>24.931063000000002</v>
      </c>
      <c r="I4429" s="73">
        <v>1305300</v>
      </c>
    </row>
    <row r="4430" spans="1:9" x14ac:dyDescent="0.3">
      <c r="A4430" s="72" t="str">
        <f t="shared" si="147"/>
        <v>2010</v>
      </c>
      <c r="B4430" s="72" t="str">
        <f t="shared" si="148"/>
        <v>Apr</v>
      </c>
      <c r="C4430" s="74">
        <v>40287</v>
      </c>
      <c r="D4430" s="47">
        <v>28.549999</v>
      </c>
      <c r="E4430" s="47">
        <v>29</v>
      </c>
      <c r="F4430" s="47">
        <v>28.049999</v>
      </c>
      <c r="G4430" s="47">
        <v>28.51</v>
      </c>
      <c r="H4430" s="73">
        <v>24.731548</v>
      </c>
      <c r="I4430" s="73">
        <v>1032400</v>
      </c>
    </row>
    <row r="4431" spans="1:9" x14ac:dyDescent="0.3">
      <c r="A4431" s="72" t="str">
        <f t="shared" si="147"/>
        <v>2010</v>
      </c>
      <c r="B4431" s="72" t="str">
        <f t="shared" si="148"/>
        <v>Apr</v>
      </c>
      <c r="C4431" s="74">
        <v>40288</v>
      </c>
      <c r="D4431" s="47">
        <v>28.5</v>
      </c>
      <c r="E4431" s="47">
        <v>28.889999</v>
      </c>
      <c r="F4431" s="47">
        <v>28.219999000000001</v>
      </c>
      <c r="G4431" s="47">
        <v>28.790001</v>
      </c>
      <c r="H4431" s="73">
        <v>24.974437999999999</v>
      </c>
      <c r="I4431" s="73">
        <v>746500</v>
      </c>
    </row>
    <row r="4432" spans="1:9" x14ac:dyDescent="0.3">
      <c r="A4432" s="72" t="str">
        <f t="shared" si="147"/>
        <v>2010</v>
      </c>
      <c r="B4432" s="72" t="str">
        <f t="shared" si="148"/>
        <v>Apr</v>
      </c>
      <c r="C4432" s="74">
        <v>40289</v>
      </c>
      <c r="D4432" s="47">
        <v>28.709999</v>
      </c>
      <c r="E4432" s="47">
        <v>29.08</v>
      </c>
      <c r="F4432" s="47">
        <v>28.530000999999999</v>
      </c>
      <c r="G4432" s="47">
        <v>29.030000999999999</v>
      </c>
      <c r="H4432" s="73">
        <v>25.182627</v>
      </c>
      <c r="I4432" s="73">
        <v>880300</v>
      </c>
    </row>
    <row r="4433" spans="1:9" x14ac:dyDescent="0.3">
      <c r="A4433" s="72" t="str">
        <f t="shared" si="147"/>
        <v>2010</v>
      </c>
      <c r="B4433" s="72" t="str">
        <f t="shared" si="148"/>
        <v>Apr</v>
      </c>
      <c r="C4433" s="74">
        <v>40290</v>
      </c>
      <c r="D4433" s="47">
        <v>28.959999</v>
      </c>
      <c r="E4433" s="47">
        <v>30.75</v>
      </c>
      <c r="F4433" s="47">
        <v>28.940000999999999</v>
      </c>
      <c r="G4433" s="47">
        <v>30.459999</v>
      </c>
      <c r="H4433" s="73">
        <v>26.423110999999999</v>
      </c>
      <c r="I4433" s="73">
        <v>2982000</v>
      </c>
    </row>
    <row r="4434" spans="1:9" x14ac:dyDescent="0.3">
      <c r="A4434" s="72" t="str">
        <f t="shared" si="147"/>
        <v>2010</v>
      </c>
      <c r="B4434" s="72" t="str">
        <f t="shared" si="148"/>
        <v>Apr</v>
      </c>
      <c r="C4434" s="74">
        <v>40291</v>
      </c>
      <c r="D4434" s="47">
        <v>28.99</v>
      </c>
      <c r="E4434" s="47">
        <v>29.969999000000001</v>
      </c>
      <c r="F4434" s="47">
        <v>28.92</v>
      </c>
      <c r="G4434" s="47">
        <v>29.57</v>
      </c>
      <c r="H4434" s="73">
        <v>25.651060000000001</v>
      </c>
      <c r="I4434" s="73">
        <v>3117400</v>
      </c>
    </row>
    <row r="4435" spans="1:9" x14ac:dyDescent="0.3">
      <c r="A4435" s="72" t="str">
        <f t="shared" si="147"/>
        <v>2010</v>
      </c>
      <c r="B4435" s="72" t="str">
        <f t="shared" si="148"/>
        <v>Apr</v>
      </c>
      <c r="C4435" s="74">
        <v>40294</v>
      </c>
      <c r="D4435" s="47">
        <v>29.719999000000001</v>
      </c>
      <c r="E4435" s="47">
        <v>30.27</v>
      </c>
      <c r="F4435" s="47">
        <v>29.709999</v>
      </c>
      <c r="G4435" s="47">
        <v>29.85</v>
      </c>
      <c r="H4435" s="73">
        <v>25.893962999999999</v>
      </c>
      <c r="I4435" s="73">
        <v>1734100</v>
      </c>
    </row>
    <row r="4436" spans="1:9" x14ac:dyDescent="0.3">
      <c r="A4436" s="72" t="str">
        <f t="shared" si="147"/>
        <v>2010</v>
      </c>
      <c r="B4436" s="72" t="str">
        <f t="shared" si="148"/>
        <v>Apr</v>
      </c>
      <c r="C4436" s="74">
        <v>40295</v>
      </c>
      <c r="D4436" s="47">
        <v>29.67</v>
      </c>
      <c r="E4436" s="47">
        <v>30.719999000000001</v>
      </c>
      <c r="F4436" s="47">
        <v>29.42</v>
      </c>
      <c r="G4436" s="47">
        <v>29.540001</v>
      </c>
      <c r="H4436" s="73">
        <v>25.625036000000001</v>
      </c>
      <c r="I4436" s="73">
        <v>2380100</v>
      </c>
    </row>
    <row r="4437" spans="1:9" x14ac:dyDescent="0.3">
      <c r="A4437" s="72" t="str">
        <f t="shared" si="147"/>
        <v>2010</v>
      </c>
      <c r="B4437" s="72" t="str">
        <f t="shared" si="148"/>
        <v>Apr</v>
      </c>
      <c r="C4437" s="74">
        <v>40296</v>
      </c>
      <c r="D4437" s="47">
        <v>29</v>
      </c>
      <c r="E4437" s="47">
        <v>29.049999</v>
      </c>
      <c r="F4437" s="47">
        <v>27.27</v>
      </c>
      <c r="G4437" s="47">
        <v>27.459999</v>
      </c>
      <c r="H4437" s="73">
        <v>23.820699999999999</v>
      </c>
      <c r="I4437" s="73">
        <v>3660300</v>
      </c>
    </row>
    <row r="4438" spans="1:9" x14ac:dyDescent="0.3">
      <c r="A4438" s="72" t="str">
        <f t="shared" si="147"/>
        <v>2010</v>
      </c>
      <c r="B4438" s="72" t="str">
        <f t="shared" si="148"/>
        <v>Apr</v>
      </c>
      <c r="C4438" s="74">
        <v>40297</v>
      </c>
      <c r="D4438" s="47">
        <v>27.959999</v>
      </c>
      <c r="E4438" s="47">
        <v>28.450001</v>
      </c>
      <c r="F4438" s="47">
        <v>27.9</v>
      </c>
      <c r="G4438" s="47">
        <v>28.09</v>
      </c>
      <c r="H4438" s="73">
        <v>24.367208000000002</v>
      </c>
      <c r="I4438" s="73">
        <v>1975000</v>
      </c>
    </row>
    <row r="4439" spans="1:9" x14ac:dyDescent="0.3">
      <c r="A4439" s="72" t="str">
        <f t="shared" si="147"/>
        <v>2010</v>
      </c>
      <c r="B4439" s="72" t="str">
        <f t="shared" si="148"/>
        <v>Apr</v>
      </c>
      <c r="C4439" s="74">
        <v>40298</v>
      </c>
      <c r="D4439" s="47">
        <v>28.190000999999999</v>
      </c>
      <c r="E4439" s="47">
        <v>28.360001</v>
      </c>
      <c r="F4439" s="47">
        <v>27.16</v>
      </c>
      <c r="G4439" s="47">
        <v>27.17</v>
      </c>
      <c r="H4439" s="73">
        <v>23.569136</v>
      </c>
      <c r="I4439" s="73">
        <v>1512900</v>
      </c>
    </row>
    <row r="4440" spans="1:9" x14ac:dyDescent="0.3">
      <c r="A4440" s="72" t="str">
        <f t="shared" si="147"/>
        <v>2010</v>
      </c>
      <c r="B4440" s="72" t="str">
        <f t="shared" si="148"/>
        <v>May</v>
      </c>
      <c r="C4440" s="74">
        <v>40301</v>
      </c>
      <c r="D4440" s="47">
        <v>27.360001</v>
      </c>
      <c r="E4440" s="47">
        <v>28.280000999999999</v>
      </c>
      <c r="F4440" s="47">
        <v>27.219999000000001</v>
      </c>
      <c r="G4440" s="47">
        <v>28.120000999999998</v>
      </c>
      <c r="H4440" s="73">
        <v>24.393229999999999</v>
      </c>
      <c r="I4440" s="73">
        <v>1014800</v>
      </c>
    </row>
    <row r="4441" spans="1:9" x14ac:dyDescent="0.3">
      <c r="A4441" s="72" t="str">
        <f t="shared" si="147"/>
        <v>2010</v>
      </c>
      <c r="B4441" s="72" t="str">
        <f t="shared" si="148"/>
        <v>May</v>
      </c>
      <c r="C4441" s="74">
        <v>40302</v>
      </c>
      <c r="D4441" s="47">
        <v>27.85</v>
      </c>
      <c r="E4441" s="47">
        <v>27.85</v>
      </c>
      <c r="F4441" s="47">
        <v>26.9</v>
      </c>
      <c r="G4441" s="47">
        <v>27.02</v>
      </c>
      <c r="H4441" s="73">
        <v>23.439015999999999</v>
      </c>
      <c r="I4441" s="73">
        <v>1157600</v>
      </c>
    </row>
    <row r="4442" spans="1:9" x14ac:dyDescent="0.3">
      <c r="A4442" s="72" t="str">
        <f t="shared" si="147"/>
        <v>2010</v>
      </c>
      <c r="B4442" s="72" t="str">
        <f t="shared" si="148"/>
        <v>May</v>
      </c>
      <c r="C4442" s="74">
        <v>40303</v>
      </c>
      <c r="D4442" s="47">
        <v>26.91</v>
      </c>
      <c r="E4442" s="47">
        <v>27.530000999999999</v>
      </c>
      <c r="F4442" s="47">
        <v>26.41</v>
      </c>
      <c r="G4442" s="47">
        <v>26.77</v>
      </c>
      <c r="H4442" s="73">
        <v>23.222151</v>
      </c>
      <c r="I4442" s="73">
        <v>1425800</v>
      </c>
    </row>
    <row r="4443" spans="1:9" x14ac:dyDescent="0.3">
      <c r="A4443" s="72" t="str">
        <f t="shared" si="147"/>
        <v>2010</v>
      </c>
      <c r="B4443" s="72" t="str">
        <f t="shared" si="148"/>
        <v>May</v>
      </c>
      <c r="C4443" s="74">
        <v>40304</v>
      </c>
      <c r="D4443" s="47">
        <v>26.700001</v>
      </c>
      <c r="E4443" s="47">
        <v>27.059999000000001</v>
      </c>
      <c r="F4443" s="47">
        <v>24.35</v>
      </c>
      <c r="G4443" s="47">
        <v>25.879999000000002</v>
      </c>
      <c r="H4443" s="73">
        <v>22.450102000000001</v>
      </c>
      <c r="I4443" s="73">
        <v>1801600</v>
      </c>
    </row>
    <row r="4444" spans="1:9" x14ac:dyDescent="0.3">
      <c r="A4444" s="72" t="str">
        <f t="shared" si="147"/>
        <v>2010</v>
      </c>
      <c r="B4444" s="72" t="str">
        <f t="shared" si="148"/>
        <v>May</v>
      </c>
      <c r="C4444" s="74">
        <v>40305</v>
      </c>
      <c r="D4444" s="47">
        <v>25.66</v>
      </c>
      <c r="E4444" s="47">
        <v>26.17</v>
      </c>
      <c r="F4444" s="47">
        <v>24.780000999999999</v>
      </c>
      <c r="G4444" s="47">
        <v>25.190000999999999</v>
      </c>
      <c r="H4444" s="73">
        <v>21.851545000000002</v>
      </c>
      <c r="I4444" s="73">
        <v>2150100</v>
      </c>
    </row>
    <row r="4445" spans="1:9" x14ac:dyDescent="0.3">
      <c r="A4445" s="72" t="str">
        <f t="shared" si="147"/>
        <v>2010</v>
      </c>
      <c r="B4445" s="72" t="str">
        <f t="shared" si="148"/>
        <v>May</v>
      </c>
      <c r="C4445" s="74">
        <v>40308</v>
      </c>
      <c r="D4445" s="47">
        <v>26.1</v>
      </c>
      <c r="E4445" s="47">
        <v>26.450001</v>
      </c>
      <c r="F4445" s="47">
        <v>25.84</v>
      </c>
      <c r="G4445" s="47">
        <v>26.41</v>
      </c>
      <c r="H4445" s="73">
        <v>22.909855</v>
      </c>
      <c r="I4445" s="73">
        <v>1029500</v>
      </c>
    </row>
    <row r="4446" spans="1:9" x14ac:dyDescent="0.3">
      <c r="A4446" s="72" t="str">
        <f t="shared" si="147"/>
        <v>2010</v>
      </c>
      <c r="B4446" s="72" t="str">
        <f t="shared" si="148"/>
        <v>May</v>
      </c>
      <c r="C4446" s="74">
        <v>40309</v>
      </c>
      <c r="D4446" s="47">
        <v>26.690000999999999</v>
      </c>
      <c r="E4446" s="47">
        <v>28.15</v>
      </c>
      <c r="F4446" s="47">
        <v>26.42</v>
      </c>
      <c r="G4446" s="47">
        <v>27.52</v>
      </c>
      <c r="H4446" s="73">
        <v>23.872751000000001</v>
      </c>
      <c r="I4446" s="73">
        <v>2383300</v>
      </c>
    </row>
    <row r="4447" spans="1:9" x14ac:dyDescent="0.3">
      <c r="A4447" s="72" t="str">
        <f t="shared" si="147"/>
        <v>2010</v>
      </c>
      <c r="B4447" s="72" t="str">
        <f t="shared" si="148"/>
        <v>May</v>
      </c>
      <c r="C4447" s="74">
        <v>40310</v>
      </c>
      <c r="D4447" s="47">
        <v>27.700001</v>
      </c>
      <c r="E4447" s="47">
        <v>28.040001</v>
      </c>
      <c r="F4447" s="47">
        <v>27.530000999999999</v>
      </c>
      <c r="G4447" s="47">
        <v>27.950001</v>
      </c>
      <c r="H4447" s="73">
        <v>24.245761999999999</v>
      </c>
      <c r="I4447" s="73">
        <v>1204500</v>
      </c>
    </row>
    <row r="4448" spans="1:9" x14ac:dyDescent="0.3">
      <c r="A4448" s="72" t="str">
        <f t="shared" si="147"/>
        <v>2010</v>
      </c>
      <c r="B4448" s="72" t="str">
        <f t="shared" si="148"/>
        <v>May</v>
      </c>
      <c r="C4448" s="74">
        <v>40311</v>
      </c>
      <c r="D4448" s="47">
        <v>27.719999000000001</v>
      </c>
      <c r="E4448" s="47">
        <v>28.139999</v>
      </c>
      <c r="F4448" s="47">
        <v>27.51</v>
      </c>
      <c r="G4448" s="47">
        <v>27.700001</v>
      </c>
      <c r="H4448" s="73">
        <v>24.028898000000002</v>
      </c>
      <c r="I4448" s="73">
        <v>1354700</v>
      </c>
    </row>
    <row r="4449" spans="1:9" x14ac:dyDescent="0.3">
      <c r="A4449" s="72" t="str">
        <f t="shared" si="147"/>
        <v>2010</v>
      </c>
      <c r="B4449" s="72" t="str">
        <f t="shared" si="148"/>
        <v>May</v>
      </c>
      <c r="C4449" s="74">
        <v>40312</v>
      </c>
      <c r="D4449" s="47">
        <v>27.530000999999999</v>
      </c>
      <c r="E4449" s="47">
        <v>27.629999000000002</v>
      </c>
      <c r="F4449" s="47">
        <v>26.700001</v>
      </c>
      <c r="G4449" s="47">
        <v>26.92</v>
      </c>
      <c r="H4449" s="73">
        <v>23.352267999999999</v>
      </c>
      <c r="I4449" s="73">
        <v>1015000</v>
      </c>
    </row>
    <row r="4450" spans="1:9" x14ac:dyDescent="0.3">
      <c r="A4450" s="72" t="str">
        <f t="shared" si="147"/>
        <v>2010</v>
      </c>
      <c r="B4450" s="72" t="str">
        <f t="shared" si="148"/>
        <v>May</v>
      </c>
      <c r="C4450" s="74">
        <v>40315</v>
      </c>
      <c r="D4450" s="47">
        <v>26.799999</v>
      </c>
      <c r="E4450" s="47">
        <v>27.360001</v>
      </c>
      <c r="F4450" s="47">
        <v>25.9</v>
      </c>
      <c r="G4450" s="47">
        <v>26.9</v>
      </c>
      <c r="H4450" s="73">
        <v>23.334921000000001</v>
      </c>
      <c r="I4450" s="73">
        <v>1574400</v>
      </c>
    </row>
    <row r="4451" spans="1:9" x14ac:dyDescent="0.3">
      <c r="A4451" s="72" t="str">
        <f t="shared" si="147"/>
        <v>2010</v>
      </c>
      <c r="B4451" s="72" t="str">
        <f t="shared" si="148"/>
        <v>May</v>
      </c>
      <c r="C4451" s="74">
        <v>40316</v>
      </c>
      <c r="D4451" s="47">
        <v>27.200001</v>
      </c>
      <c r="E4451" s="47">
        <v>27.450001</v>
      </c>
      <c r="F4451" s="47">
        <v>26.67</v>
      </c>
      <c r="G4451" s="47">
        <v>26.870000999999998</v>
      </c>
      <c r="H4451" s="73">
        <v>23.308895</v>
      </c>
      <c r="I4451" s="73">
        <v>1380700</v>
      </c>
    </row>
    <row r="4452" spans="1:9" x14ac:dyDescent="0.3">
      <c r="A4452" s="72" t="str">
        <f t="shared" si="147"/>
        <v>2010</v>
      </c>
      <c r="B4452" s="72" t="str">
        <f t="shared" si="148"/>
        <v>May</v>
      </c>
      <c r="C4452" s="74">
        <v>40317</v>
      </c>
      <c r="D4452" s="47">
        <v>26.809999000000001</v>
      </c>
      <c r="E4452" s="47">
        <v>27.25</v>
      </c>
      <c r="F4452" s="47">
        <v>26.17</v>
      </c>
      <c r="G4452" s="47">
        <v>26.700001</v>
      </c>
      <c r="H4452" s="73">
        <v>23.161427</v>
      </c>
      <c r="I4452" s="73">
        <v>1141300</v>
      </c>
    </row>
    <row r="4453" spans="1:9" x14ac:dyDescent="0.3">
      <c r="A4453" s="72" t="str">
        <f t="shared" si="147"/>
        <v>2010</v>
      </c>
      <c r="B4453" s="72" t="str">
        <f t="shared" si="148"/>
        <v>May</v>
      </c>
      <c r="C4453" s="74">
        <v>40318</v>
      </c>
      <c r="D4453" s="47">
        <v>26.1</v>
      </c>
      <c r="E4453" s="47">
        <v>26.15</v>
      </c>
      <c r="F4453" s="47">
        <v>25.200001</v>
      </c>
      <c r="G4453" s="47">
        <v>25.5</v>
      </c>
      <c r="H4453" s="73">
        <v>22.120460999999999</v>
      </c>
      <c r="I4453" s="73">
        <v>1812100</v>
      </c>
    </row>
    <row r="4454" spans="1:9" x14ac:dyDescent="0.3">
      <c r="A4454" s="72" t="str">
        <f t="shared" si="147"/>
        <v>2010</v>
      </c>
      <c r="B4454" s="72" t="str">
        <f t="shared" si="148"/>
        <v>May</v>
      </c>
      <c r="C4454" s="74">
        <v>40319</v>
      </c>
      <c r="D4454" s="47">
        <v>24.950001</v>
      </c>
      <c r="E4454" s="47">
        <v>25.940000999999999</v>
      </c>
      <c r="F4454" s="47">
        <v>24.5</v>
      </c>
      <c r="G4454" s="47">
        <v>25.4</v>
      </c>
      <c r="H4454" s="73">
        <v>22.033709999999999</v>
      </c>
      <c r="I4454" s="73">
        <v>2150400</v>
      </c>
    </row>
    <row r="4455" spans="1:9" x14ac:dyDescent="0.3">
      <c r="A4455" s="72" t="str">
        <f t="shared" si="147"/>
        <v>2010</v>
      </c>
      <c r="B4455" s="72" t="str">
        <f t="shared" si="148"/>
        <v>May</v>
      </c>
      <c r="C4455" s="74">
        <v>40322</v>
      </c>
      <c r="D4455" s="47">
        <v>25.43</v>
      </c>
      <c r="E4455" s="47">
        <v>26.01</v>
      </c>
      <c r="F4455" s="47">
        <v>25.370000999999998</v>
      </c>
      <c r="G4455" s="47">
        <v>25.49</v>
      </c>
      <c r="H4455" s="73">
        <v>22.111785999999999</v>
      </c>
      <c r="I4455" s="73">
        <v>795800</v>
      </c>
    </row>
    <row r="4456" spans="1:9" x14ac:dyDescent="0.3">
      <c r="A4456" s="72" t="str">
        <f t="shared" si="147"/>
        <v>2010</v>
      </c>
      <c r="B4456" s="72" t="str">
        <f t="shared" si="148"/>
        <v>May</v>
      </c>
      <c r="C4456" s="74">
        <v>40323</v>
      </c>
      <c r="D4456" s="47">
        <v>24.66</v>
      </c>
      <c r="E4456" s="47">
        <v>25.459999</v>
      </c>
      <c r="F4456" s="47">
        <v>23.92</v>
      </c>
      <c r="G4456" s="47">
        <v>25.4</v>
      </c>
      <c r="H4456" s="73">
        <v>22.033709999999999</v>
      </c>
      <c r="I4456" s="73">
        <v>1634200</v>
      </c>
    </row>
    <row r="4457" spans="1:9" x14ac:dyDescent="0.3">
      <c r="A4457" s="72" t="str">
        <f t="shared" si="147"/>
        <v>2010</v>
      </c>
      <c r="B4457" s="72" t="str">
        <f t="shared" si="148"/>
        <v>May</v>
      </c>
      <c r="C4457" s="74">
        <v>40324</v>
      </c>
      <c r="D4457" s="47">
        <v>25.469999000000001</v>
      </c>
      <c r="E4457" s="47">
        <v>25.870000999999998</v>
      </c>
      <c r="F4457" s="47">
        <v>25.15</v>
      </c>
      <c r="G4457" s="47">
        <v>25.24</v>
      </c>
      <c r="H4457" s="73">
        <v>21.894917</v>
      </c>
      <c r="I4457" s="73">
        <v>1000200</v>
      </c>
    </row>
    <row r="4458" spans="1:9" x14ac:dyDescent="0.3">
      <c r="A4458" s="72" t="str">
        <f t="shared" si="147"/>
        <v>2010</v>
      </c>
      <c r="B4458" s="72" t="str">
        <f t="shared" si="148"/>
        <v>May</v>
      </c>
      <c r="C4458" s="74">
        <v>40325</v>
      </c>
      <c r="D4458" s="47">
        <v>25.73</v>
      </c>
      <c r="E4458" s="47">
        <v>26.08</v>
      </c>
      <c r="F4458" s="47">
        <v>25.25</v>
      </c>
      <c r="G4458" s="47">
        <v>25.83</v>
      </c>
      <c r="H4458" s="73">
        <v>22.406727</v>
      </c>
      <c r="I4458" s="73">
        <v>1663000</v>
      </c>
    </row>
    <row r="4459" spans="1:9" x14ac:dyDescent="0.3">
      <c r="A4459" s="72" t="str">
        <f t="shared" si="147"/>
        <v>2010</v>
      </c>
      <c r="B4459" s="72" t="str">
        <f t="shared" si="148"/>
        <v>May</v>
      </c>
      <c r="C4459" s="74">
        <v>40326</v>
      </c>
      <c r="D4459" s="47">
        <v>25.719999000000001</v>
      </c>
      <c r="E4459" s="47">
        <v>26.25</v>
      </c>
      <c r="F4459" s="47">
        <v>25.33</v>
      </c>
      <c r="G4459" s="47">
        <v>25.5</v>
      </c>
      <c r="H4459" s="73">
        <v>22.120460999999999</v>
      </c>
      <c r="I4459" s="73">
        <v>1102200</v>
      </c>
    </row>
    <row r="4460" spans="1:9" x14ac:dyDescent="0.3">
      <c r="A4460" s="72" t="str">
        <f t="shared" si="147"/>
        <v>2010</v>
      </c>
      <c r="B4460" s="72" t="str">
        <f t="shared" si="148"/>
        <v>Jun</v>
      </c>
      <c r="C4460" s="74">
        <v>40330</v>
      </c>
      <c r="D4460" s="47">
        <v>25.26</v>
      </c>
      <c r="E4460" s="47">
        <v>25.74</v>
      </c>
      <c r="F4460" s="47">
        <v>24.85</v>
      </c>
      <c r="G4460" s="47">
        <v>24.85</v>
      </c>
      <c r="H4460" s="73">
        <v>21.556612000000001</v>
      </c>
      <c r="I4460" s="73">
        <v>1166700</v>
      </c>
    </row>
    <row r="4461" spans="1:9" x14ac:dyDescent="0.3">
      <c r="A4461" s="72" t="str">
        <f t="shared" si="147"/>
        <v>2010</v>
      </c>
      <c r="B4461" s="72" t="str">
        <f t="shared" si="148"/>
        <v>Jun</v>
      </c>
      <c r="C4461" s="74">
        <v>40331</v>
      </c>
      <c r="D4461" s="47">
        <v>25.059999000000001</v>
      </c>
      <c r="E4461" s="47">
        <v>25.52</v>
      </c>
      <c r="F4461" s="47">
        <v>24.379999000000002</v>
      </c>
      <c r="G4461" s="47">
        <v>25.52</v>
      </c>
      <c r="H4461" s="73">
        <v>22.137812</v>
      </c>
      <c r="I4461" s="73">
        <v>972200</v>
      </c>
    </row>
    <row r="4462" spans="1:9" x14ac:dyDescent="0.3">
      <c r="A4462" s="72" t="str">
        <f t="shared" si="147"/>
        <v>2010</v>
      </c>
      <c r="B4462" s="72" t="str">
        <f t="shared" si="148"/>
        <v>Jun</v>
      </c>
      <c r="C4462" s="74">
        <v>40332</v>
      </c>
      <c r="D4462" s="47">
        <v>25.459999</v>
      </c>
      <c r="E4462" s="47">
        <v>25.83</v>
      </c>
      <c r="F4462" s="47">
        <v>25.309999000000001</v>
      </c>
      <c r="G4462" s="47">
        <v>25.709999</v>
      </c>
      <c r="H4462" s="73">
        <v>22.302629</v>
      </c>
      <c r="I4462" s="73">
        <v>752600</v>
      </c>
    </row>
    <row r="4463" spans="1:9" x14ac:dyDescent="0.3">
      <c r="A4463" s="72" t="str">
        <f t="shared" si="147"/>
        <v>2010</v>
      </c>
      <c r="B4463" s="72" t="str">
        <f t="shared" si="148"/>
        <v>Jun</v>
      </c>
      <c r="C4463" s="74">
        <v>40333</v>
      </c>
      <c r="D4463" s="47">
        <v>25.25</v>
      </c>
      <c r="E4463" s="47">
        <v>25.440000999999999</v>
      </c>
      <c r="F4463" s="47">
        <v>24.709999</v>
      </c>
      <c r="G4463" s="47">
        <v>24.860001</v>
      </c>
      <c r="H4463" s="73">
        <v>21.565287000000001</v>
      </c>
      <c r="I4463" s="73">
        <v>1864200</v>
      </c>
    </row>
    <row r="4464" spans="1:9" x14ac:dyDescent="0.3">
      <c r="A4464" s="72" t="str">
        <f t="shared" si="147"/>
        <v>2010</v>
      </c>
      <c r="B4464" s="72" t="str">
        <f t="shared" si="148"/>
        <v>Jun</v>
      </c>
      <c r="C4464" s="74">
        <v>40336</v>
      </c>
      <c r="D4464" s="47">
        <v>24.870000999999998</v>
      </c>
      <c r="E4464" s="47">
        <v>24.92</v>
      </c>
      <c r="F4464" s="47">
        <v>23.610001</v>
      </c>
      <c r="G4464" s="47">
        <v>23.68</v>
      </c>
      <c r="H4464" s="73">
        <v>20.541668000000001</v>
      </c>
      <c r="I4464" s="73">
        <v>1632100</v>
      </c>
    </row>
    <row r="4465" spans="1:9" x14ac:dyDescent="0.3">
      <c r="A4465" s="72" t="str">
        <f t="shared" si="147"/>
        <v>2010</v>
      </c>
      <c r="B4465" s="72" t="str">
        <f t="shared" si="148"/>
        <v>Jun</v>
      </c>
      <c r="C4465" s="74">
        <v>40337</v>
      </c>
      <c r="D4465" s="47">
        <v>23.68</v>
      </c>
      <c r="E4465" s="47">
        <v>24.08</v>
      </c>
      <c r="F4465" s="47">
        <v>23.02</v>
      </c>
      <c r="G4465" s="47">
        <v>23.91</v>
      </c>
      <c r="H4465" s="73">
        <v>20.741185999999999</v>
      </c>
      <c r="I4465" s="73">
        <v>1932600</v>
      </c>
    </row>
    <row r="4466" spans="1:9" x14ac:dyDescent="0.3">
      <c r="A4466" s="72" t="str">
        <f t="shared" si="147"/>
        <v>2010</v>
      </c>
      <c r="B4466" s="72" t="str">
        <f t="shared" si="148"/>
        <v>Jun</v>
      </c>
      <c r="C4466" s="74">
        <v>40338</v>
      </c>
      <c r="D4466" s="47">
        <v>24.15</v>
      </c>
      <c r="E4466" s="47">
        <v>24.99</v>
      </c>
      <c r="F4466" s="47">
        <v>24</v>
      </c>
      <c r="G4466" s="47">
        <v>24.27</v>
      </c>
      <c r="H4466" s="73">
        <v>21.053477999999998</v>
      </c>
      <c r="I4466" s="73">
        <v>1668200</v>
      </c>
    </row>
    <row r="4467" spans="1:9" x14ac:dyDescent="0.3">
      <c r="A4467" s="72" t="str">
        <f t="shared" si="147"/>
        <v>2010</v>
      </c>
      <c r="B4467" s="72" t="str">
        <f t="shared" si="148"/>
        <v>Jun</v>
      </c>
      <c r="C4467" s="74">
        <v>40339</v>
      </c>
      <c r="D4467" s="47">
        <v>24.67</v>
      </c>
      <c r="E4467" s="47">
        <v>25.02</v>
      </c>
      <c r="F4467" s="47">
        <v>24.08</v>
      </c>
      <c r="G4467" s="47">
        <v>24.379999000000002</v>
      </c>
      <c r="H4467" s="73">
        <v>21.148899</v>
      </c>
      <c r="I4467" s="73">
        <v>1972900</v>
      </c>
    </row>
    <row r="4468" spans="1:9" x14ac:dyDescent="0.3">
      <c r="A4468" s="72" t="str">
        <f t="shared" si="147"/>
        <v>2010</v>
      </c>
      <c r="B4468" s="72" t="str">
        <f t="shared" si="148"/>
        <v>Jun</v>
      </c>
      <c r="C4468" s="74">
        <v>40340</v>
      </c>
      <c r="D4468" s="47">
        <v>24.059999000000001</v>
      </c>
      <c r="E4468" s="47">
        <v>25.030000999999999</v>
      </c>
      <c r="F4468" s="47">
        <v>24.030000999999999</v>
      </c>
      <c r="G4468" s="47">
        <v>25.02</v>
      </c>
      <c r="H4468" s="73">
        <v>21.704075</v>
      </c>
      <c r="I4468" s="73">
        <v>1447100</v>
      </c>
    </row>
    <row r="4469" spans="1:9" x14ac:dyDescent="0.3">
      <c r="A4469" s="72" t="str">
        <f t="shared" si="147"/>
        <v>2010</v>
      </c>
      <c r="B4469" s="72" t="str">
        <f t="shared" si="148"/>
        <v>Jun</v>
      </c>
      <c r="C4469" s="74">
        <v>40343</v>
      </c>
      <c r="D4469" s="47">
        <v>25.129999000000002</v>
      </c>
      <c r="E4469" s="47">
        <v>25.629999000000002</v>
      </c>
      <c r="F4469" s="47">
        <v>25.040001</v>
      </c>
      <c r="G4469" s="47">
        <v>25.48</v>
      </c>
      <c r="H4469" s="73">
        <v>22.103109</v>
      </c>
      <c r="I4469" s="73">
        <v>1294000</v>
      </c>
    </row>
    <row r="4470" spans="1:9" x14ac:dyDescent="0.3">
      <c r="A4470" s="72" t="str">
        <f t="shared" si="147"/>
        <v>2010</v>
      </c>
      <c r="B4470" s="72" t="str">
        <f t="shared" si="148"/>
        <v>Jun</v>
      </c>
      <c r="C4470" s="74">
        <v>40344</v>
      </c>
      <c r="D4470" s="47">
        <v>25.690000999999999</v>
      </c>
      <c r="E4470" s="47">
        <v>25.860001</v>
      </c>
      <c r="F4470" s="47">
        <v>25.450001</v>
      </c>
      <c r="G4470" s="47">
        <v>25.74</v>
      </c>
      <c r="H4470" s="73">
        <v>22.328657</v>
      </c>
      <c r="I4470" s="73">
        <v>957700</v>
      </c>
    </row>
    <row r="4471" spans="1:9" x14ac:dyDescent="0.3">
      <c r="A4471" s="72" t="str">
        <f t="shared" si="147"/>
        <v>2010</v>
      </c>
      <c r="B4471" s="72" t="str">
        <f t="shared" si="148"/>
        <v>Jun</v>
      </c>
      <c r="C4471" s="74">
        <v>40345</v>
      </c>
      <c r="D4471" s="47">
        <v>25.59</v>
      </c>
      <c r="E4471" s="47">
        <v>25.75</v>
      </c>
      <c r="F4471" s="47">
        <v>25.43</v>
      </c>
      <c r="G4471" s="47">
        <v>25.559999000000001</v>
      </c>
      <c r="H4471" s="73">
        <v>22.172509999999999</v>
      </c>
      <c r="I4471" s="73">
        <v>1267600</v>
      </c>
    </row>
    <row r="4472" spans="1:9" x14ac:dyDescent="0.3">
      <c r="A4472" s="72" t="str">
        <f t="shared" si="147"/>
        <v>2010</v>
      </c>
      <c r="B4472" s="72" t="str">
        <f t="shared" si="148"/>
        <v>Jun</v>
      </c>
      <c r="C4472" s="74">
        <v>40346</v>
      </c>
      <c r="D4472" s="47">
        <v>25.700001</v>
      </c>
      <c r="E4472" s="47">
        <v>25.74</v>
      </c>
      <c r="F4472" s="47">
        <v>25.18</v>
      </c>
      <c r="G4472" s="47">
        <v>25.6</v>
      </c>
      <c r="H4472" s="73">
        <v>22.207208999999999</v>
      </c>
      <c r="I4472" s="73">
        <v>864600</v>
      </c>
    </row>
    <row r="4473" spans="1:9" x14ac:dyDescent="0.3">
      <c r="A4473" s="72" t="str">
        <f t="shared" si="147"/>
        <v>2010</v>
      </c>
      <c r="B4473" s="72" t="str">
        <f t="shared" si="148"/>
        <v>Jun</v>
      </c>
      <c r="C4473" s="74">
        <v>40347</v>
      </c>
      <c r="D4473" s="47">
        <v>25.6</v>
      </c>
      <c r="E4473" s="47">
        <v>25.940000999999999</v>
      </c>
      <c r="F4473" s="47">
        <v>25.17</v>
      </c>
      <c r="G4473" s="47">
        <v>25.49</v>
      </c>
      <c r="H4473" s="73">
        <v>22.111785999999999</v>
      </c>
      <c r="I4473" s="73">
        <v>989900</v>
      </c>
    </row>
    <row r="4474" spans="1:9" x14ac:dyDescent="0.3">
      <c r="A4474" s="72" t="str">
        <f t="shared" si="147"/>
        <v>2010</v>
      </c>
      <c r="B4474" s="72" t="str">
        <f t="shared" si="148"/>
        <v>Jun</v>
      </c>
      <c r="C4474" s="74">
        <v>40350</v>
      </c>
      <c r="D4474" s="47">
        <v>25.870000999999998</v>
      </c>
      <c r="E4474" s="47">
        <v>25.870000999999998</v>
      </c>
      <c r="F4474" s="47">
        <v>24.35</v>
      </c>
      <c r="G4474" s="47">
        <v>24.450001</v>
      </c>
      <c r="H4474" s="73">
        <v>21.209623000000001</v>
      </c>
      <c r="I4474" s="73">
        <v>2305900</v>
      </c>
    </row>
    <row r="4475" spans="1:9" x14ac:dyDescent="0.3">
      <c r="A4475" s="72" t="str">
        <f t="shared" si="147"/>
        <v>2010</v>
      </c>
      <c r="B4475" s="72" t="str">
        <f t="shared" si="148"/>
        <v>Jun</v>
      </c>
      <c r="C4475" s="74">
        <v>40351</v>
      </c>
      <c r="D4475" s="47">
        <v>24.6</v>
      </c>
      <c r="E4475" s="47">
        <v>24.93</v>
      </c>
      <c r="F4475" s="47">
        <v>23.780000999999999</v>
      </c>
      <c r="G4475" s="47">
        <v>23.83</v>
      </c>
      <c r="H4475" s="73">
        <v>20.671790999999999</v>
      </c>
      <c r="I4475" s="73">
        <v>1587800</v>
      </c>
    </row>
    <row r="4476" spans="1:9" x14ac:dyDescent="0.3">
      <c r="A4476" s="72" t="str">
        <f t="shared" si="147"/>
        <v>2010</v>
      </c>
      <c r="B4476" s="72" t="str">
        <f t="shared" si="148"/>
        <v>Jun</v>
      </c>
      <c r="C4476" s="74">
        <v>40352</v>
      </c>
      <c r="D4476" s="47">
        <v>23.950001</v>
      </c>
      <c r="E4476" s="47">
        <v>24.559999000000001</v>
      </c>
      <c r="F4476" s="47">
        <v>23.75</v>
      </c>
      <c r="G4476" s="47">
        <v>24.360001</v>
      </c>
      <c r="H4476" s="73">
        <v>21.131544000000002</v>
      </c>
      <c r="I4476" s="73">
        <v>1650900</v>
      </c>
    </row>
    <row r="4477" spans="1:9" x14ac:dyDescent="0.3">
      <c r="A4477" s="72" t="str">
        <f t="shared" si="147"/>
        <v>2010</v>
      </c>
      <c r="B4477" s="72" t="str">
        <f t="shared" si="148"/>
        <v>Jun</v>
      </c>
      <c r="C4477" s="74">
        <v>40353</v>
      </c>
      <c r="D4477" s="47">
        <v>24.15</v>
      </c>
      <c r="E4477" s="47">
        <v>24.27</v>
      </c>
      <c r="F4477" s="47">
        <v>23.309999000000001</v>
      </c>
      <c r="G4477" s="47">
        <v>23.360001</v>
      </c>
      <c r="H4477" s="73">
        <v>20.26408</v>
      </c>
      <c r="I4477" s="73">
        <v>1259300</v>
      </c>
    </row>
    <row r="4478" spans="1:9" x14ac:dyDescent="0.3">
      <c r="A4478" s="72" t="str">
        <f t="shared" si="147"/>
        <v>2010</v>
      </c>
      <c r="B4478" s="72" t="str">
        <f t="shared" si="148"/>
        <v>Jun</v>
      </c>
      <c r="C4478" s="74">
        <v>40354</v>
      </c>
      <c r="D4478" s="47">
        <v>23.370000999999998</v>
      </c>
      <c r="E4478" s="47">
        <v>23.74</v>
      </c>
      <c r="F4478" s="47">
        <v>23.16</v>
      </c>
      <c r="G4478" s="47">
        <v>23.469999000000001</v>
      </c>
      <c r="H4478" s="73">
        <v>20.359497000000001</v>
      </c>
      <c r="I4478" s="73">
        <v>1226300</v>
      </c>
    </row>
    <row r="4479" spans="1:9" x14ac:dyDescent="0.3">
      <c r="A4479" s="72" t="str">
        <f t="shared" si="147"/>
        <v>2010</v>
      </c>
      <c r="B4479" s="72" t="str">
        <f t="shared" si="148"/>
        <v>Jun</v>
      </c>
      <c r="C4479" s="74">
        <v>40357</v>
      </c>
      <c r="D4479" s="47">
        <v>23.469999000000001</v>
      </c>
      <c r="E4479" s="47">
        <v>23.870000999999998</v>
      </c>
      <c r="F4479" s="47">
        <v>23.24</v>
      </c>
      <c r="G4479" s="47">
        <v>23.26</v>
      </c>
      <c r="H4479" s="73">
        <v>20.177333999999998</v>
      </c>
      <c r="I4479" s="73">
        <v>781900</v>
      </c>
    </row>
    <row r="4480" spans="1:9" x14ac:dyDescent="0.3">
      <c r="A4480" s="72" t="str">
        <f t="shared" si="147"/>
        <v>2010</v>
      </c>
      <c r="B4480" s="72" t="str">
        <f t="shared" si="148"/>
        <v>Jun</v>
      </c>
      <c r="C4480" s="74">
        <v>40358</v>
      </c>
      <c r="D4480" s="47">
        <v>22.889999</v>
      </c>
      <c r="E4480" s="47">
        <v>23.07</v>
      </c>
      <c r="F4480" s="47">
        <v>22.16</v>
      </c>
      <c r="G4480" s="47">
        <v>22.200001</v>
      </c>
      <c r="H4480" s="73">
        <v>19.257818</v>
      </c>
      <c r="I4480" s="73">
        <v>1461400</v>
      </c>
    </row>
    <row r="4481" spans="1:9" x14ac:dyDescent="0.3">
      <c r="A4481" s="72" t="str">
        <f t="shared" si="147"/>
        <v>2010</v>
      </c>
      <c r="B4481" s="72" t="str">
        <f t="shared" si="148"/>
        <v>Jun</v>
      </c>
      <c r="C4481" s="74">
        <v>40359</v>
      </c>
      <c r="D4481" s="47">
        <v>22.23</v>
      </c>
      <c r="E4481" s="47">
        <v>22.76</v>
      </c>
      <c r="F4481" s="47">
        <v>22.08</v>
      </c>
      <c r="G4481" s="47">
        <v>22.26</v>
      </c>
      <c r="H4481" s="73">
        <v>19.309864000000001</v>
      </c>
      <c r="I4481" s="73">
        <v>1564200</v>
      </c>
    </row>
    <row r="4482" spans="1:9" x14ac:dyDescent="0.3">
      <c r="A4482" s="72" t="str">
        <f t="shared" si="147"/>
        <v>2010</v>
      </c>
      <c r="B4482" s="72" t="str">
        <f t="shared" si="148"/>
        <v>Jul</v>
      </c>
      <c r="C4482" s="74">
        <v>40360</v>
      </c>
      <c r="D4482" s="47">
        <v>22.49</v>
      </c>
      <c r="E4482" s="47">
        <v>22.620000999999998</v>
      </c>
      <c r="F4482" s="47">
        <v>21.6</v>
      </c>
      <c r="G4482" s="47">
        <v>22.459999</v>
      </c>
      <c r="H4482" s="73">
        <v>19.483355</v>
      </c>
      <c r="I4482" s="73">
        <v>1412800</v>
      </c>
    </row>
    <row r="4483" spans="1:9" x14ac:dyDescent="0.3">
      <c r="A4483" s="72" t="str">
        <f t="shared" ref="A4483:A4546" si="149">TEXT(C4483,"YYYY")</f>
        <v>2010</v>
      </c>
      <c r="B4483" s="72" t="str">
        <f t="shared" ref="B4483:B4546" si="150">TEXT(C4483,"MMM")</f>
        <v>Jul</v>
      </c>
      <c r="C4483" s="74">
        <v>40361</v>
      </c>
      <c r="D4483" s="47">
        <v>22.540001</v>
      </c>
      <c r="E4483" s="47">
        <v>22.959999</v>
      </c>
      <c r="F4483" s="47">
        <v>22.1</v>
      </c>
      <c r="G4483" s="47">
        <v>22.16</v>
      </c>
      <c r="H4483" s="73">
        <v>19.223113999999999</v>
      </c>
      <c r="I4483" s="73">
        <v>1127300</v>
      </c>
    </row>
    <row r="4484" spans="1:9" x14ac:dyDescent="0.3">
      <c r="A4484" s="72" t="str">
        <f t="shared" si="149"/>
        <v>2010</v>
      </c>
      <c r="B4484" s="72" t="str">
        <f t="shared" si="150"/>
        <v>Jul</v>
      </c>
      <c r="C4484" s="74">
        <v>40365</v>
      </c>
      <c r="D4484" s="47">
        <v>22.389999</v>
      </c>
      <c r="E4484" s="47">
        <v>22.889999</v>
      </c>
      <c r="F4484" s="47">
        <v>21.709999</v>
      </c>
      <c r="G4484" s="47">
        <v>21.76</v>
      </c>
      <c r="H4484" s="73">
        <v>18.876124999999998</v>
      </c>
      <c r="I4484" s="73">
        <v>1512200</v>
      </c>
    </row>
    <row r="4485" spans="1:9" x14ac:dyDescent="0.3">
      <c r="A4485" s="72" t="str">
        <f t="shared" si="149"/>
        <v>2010</v>
      </c>
      <c r="B4485" s="72" t="str">
        <f t="shared" si="150"/>
        <v>Jul</v>
      </c>
      <c r="C4485" s="74">
        <v>40366</v>
      </c>
      <c r="D4485" s="47">
        <v>21.83</v>
      </c>
      <c r="E4485" s="47">
        <v>22.85</v>
      </c>
      <c r="F4485" s="47">
        <v>21.780000999999999</v>
      </c>
      <c r="G4485" s="47">
        <v>22.809999000000001</v>
      </c>
      <c r="H4485" s="73">
        <v>19.786968000000002</v>
      </c>
      <c r="I4485" s="73">
        <v>1203800</v>
      </c>
    </row>
    <row r="4486" spans="1:9" x14ac:dyDescent="0.3">
      <c r="A4486" s="72" t="str">
        <f t="shared" si="149"/>
        <v>2010</v>
      </c>
      <c r="B4486" s="72" t="str">
        <f t="shared" si="150"/>
        <v>Jul</v>
      </c>
      <c r="C4486" s="74">
        <v>40367</v>
      </c>
      <c r="D4486" s="47">
        <v>23.09</v>
      </c>
      <c r="E4486" s="47">
        <v>23.67</v>
      </c>
      <c r="F4486" s="47">
        <v>22.99</v>
      </c>
      <c r="G4486" s="47">
        <v>23.65</v>
      </c>
      <c r="H4486" s="73">
        <v>20.515644000000002</v>
      </c>
      <c r="I4486" s="73">
        <v>1931100</v>
      </c>
    </row>
    <row r="4487" spans="1:9" x14ac:dyDescent="0.3">
      <c r="A4487" s="72" t="str">
        <f t="shared" si="149"/>
        <v>2010</v>
      </c>
      <c r="B4487" s="72" t="str">
        <f t="shared" si="150"/>
        <v>Jul</v>
      </c>
      <c r="C4487" s="74">
        <v>40368</v>
      </c>
      <c r="D4487" s="47">
        <v>23.67</v>
      </c>
      <c r="E4487" s="47">
        <v>24.809999000000001</v>
      </c>
      <c r="F4487" s="47">
        <v>23.58</v>
      </c>
      <c r="G4487" s="47">
        <v>24.76</v>
      </c>
      <c r="H4487" s="73">
        <v>21.478532999999999</v>
      </c>
      <c r="I4487" s="73">
        <v>2117400</v>
      </c>
    </row>
    <row r="4488" spans="1:9" x14ac:dyDescent="0.3">
      <c r="A4488" s="72" t="str">
        <f t="shared" si="149"/>
        <v>2010</v>
      </c>
      <c r="B4488" s="72" t="str">
        <f t="shared" si="150"/>
        <v>Jul</v>
      </c>
      <c r="C4488" s="74">
        <v>40371</v>
      </c>
      <c r="D4488" s="47">
        <v>24.620000999999998</v>
      </c>
      <c r="E4488" s="47">
        <v>24.77</v>
      </c>
      <c r="F4488" s="47">
        <v>23.92</v>
      </c>
      <c r="G4488" s="47">
        <v>24.360001</v>
      </c>
      <c r="H4488" s="73">
        <v>21.131544000000002</v>
      </c>
      <c r="I4488" s="73">
        <v>1127800</v>
      </c>
    </row>
    <row r="4489" spans="1:9" x14ac:dyDescent="0.3">
      <c r="A4489" s="72" t="str">
        <f t="shared" si="149"/>
        <v>2010</v>
      </c>
      <c r="B4489" s="72" t="str">
        <f t="shared" si="150"/>
        <v>Jul</v>
      </c>
      <c r="C4489" s="74">
        <v>40372</v>
      </c>
      <c r="D4489" s="47">
        <v>25.09</v>
      </c>
      <c r="E4489" s="47">
        <v>25.969999000000001</v>
      </c>
      <c r="F4489" s="47">
        <v>24.969999000000001</v>
      </c>
      <c r="G4489" s="47">
        <v>25.889999</v>
      </c>
      <c r="H4489" s="73">
        <v>22.458774999999999</v>
      </c>
      <c r="I4489" s="73">
        <v>2002500</v>
      </c>
    </row>
    <row r="4490" spans="1:9" x14ac:dyDescent="0.3">
      <c r="A4490" s="72" t="str">
        <f t="shared" si="149"/>
        <v>2010</v>
      </c>
      <c r="B4490" s="72" t="str">
        <f t="shared" si="150"/>
        <v>Jul</v>
      </c>
      <c r="C4490" s="74">
        <v>40373</v>
      </c>
      <c r="D4490" s="47">
        <v>25.82</v>
      </c>
      <c r="E4490" s="47">
        <v>25.82</v>
      </c>
      <c r="F4490" s="47">
        <v>25.389999</v>
      </c>
      <c r="G4490" s="47">
        <v>25.75</v>
      </c>
      <c r="H4490" s="73">
        <v>22.337332</v>
      </c>
      <c r="I4490" s="73">
        <v>1070400</v>
      </c>
    </row>
    <row r="4491" spans="1:9" x14ac:dyDescent="0.3">
      <c r="A4491" s="72" t="str">
        <f t="shared" si="149"/>
        <v>2010</v>
      </c>
      <c r="B4491" s="72" t="str">
        <f t="shared" si="150"/>
        <v>Jul</v>
      </c>
      <c r="C4491" s="74">
        <v>40374</v>
      </c>
      <c r="D4491" s="47">
        <v>25.700001</v>
      </c>
      <c r="E4491" s="47">
        <v>25.809999000000001</v>
      </c>
      <c r="F4491" s="47">
        <v>25.02</v>
      </c>
      <c r="G4491" s="47">
        <v>25.59</v>
      </c>
      <c r="H4491" s="73">
        <v>22.198536000000001</v>
      </c>
      <c r="I4491" s="73">
        <v>1105700</v>
      </c>
    </row>
    <row r="4492" spans="1:9" x14ac:dyDescent="0.3">
      <c r="A4492" s="72" t="str">
        <f t="shared" si="149"/>
        <v>2010</v>
      </c>
      <c r="B4492" s="72" t="str">
        <f t="shared" si="150"/>
        <v>Jul</v>
      </c>
      <c r="C4492" s="74">
        <v>40375</v>
      </c>
      <c r="D4492" s="47">
        <v>25.370000999999998</v>
      </c>
      <c r="E4492" s="47">
        <v>25.549999</v>
      </c>
      <c r="F4492" s="47">
        <v>24.110001</v>
      </c>
      <c r="G4492" s="47">
        <v>24.209999</v>
      </c>
      <c r="H4492" s="73">
        <v>21.001429000000002</v>
      </c>
      <c r="I4492" s="73">
        <v>1714700</v>
      </c>
    </row>
    <row r="4493" spans="1:9" x14ac:dyDescent="0.3">
      <c r="A4493" s="72" t="str">
        <f t="shared" si="149"/>
        <v>2010</v>
      </c>
      <c r="B4493" s="72" t="str">
        <f t="shared" si="150"/>
        <v>Jul</v>
      </c>
      <c r="C4493" s="74">
        <v>40378</v>
      </c>
      <c r="D4493" s="47">
        <v>24.200001</v>
      </c>
      <c r="E4493" s="47">
        <v>24.309999000000001</v>
      </c>
      <c r="F4493" s="47">
        <v>23.469999000000001</v>
      </c>
      <c r="G4493" s="47">
        <v>23.74</v>
      </c>
      <c r="H4493" s="73">
        <v>20.593713999999999</v>
      </c>
      <c r="I4493" s="73">
        <v>2387300</v>
      </c>
    </row>
    <row r="4494" spans="1:9" x14ac:dyDescent="0.3">
      <c r="A4494" s="72" t="str">
        <f t="shared" si="149"/>
        <v>2010</v>
      </c>
      <c r="B4494" s="72" t="str">
        <f t="shared" si="150"/>
        <v>Jul</v>
      </c>
      <c r="C4494" s="74">
        <v>40379</v>
      </c>
      <c r="D4494" s="47">
        <v>23.530000999999999</v>
      </c>
      <c r="E4494" s="47">
        <v>25.370000999999998</v>
      </c>
      <c r="F4494" s="47">
        <v>23.49</v>
      </c>
      <c r="G4494" s="47">
        <v>25.280000999999999</v>
      </c>
      <c r="H4494" s="73">
        <v>21.929617</v>
      </c>
      <c r="I4494" s="73">
        <v>2580800</v>
      </c>
    </row>
    <row r="4495" spans="1:9" x14ac:dyDescent="0.3">
      <c r="A4495" s="72" t="str">
        <f t="shared" si="149"/>
        <v>2010</v>
      </c>
      <c r="B4495" s="72" t="str">
        <f t="shared" si="150"/>
        <v>Jul</v>
      </c>
      <c r="C4495" s="74">
        <v>40380</v>
      </c>
      <c r="D4495" s="47">
        <v>25.52</v>
      </c>
      <c r="E4495" s="47">
        <v>25.52</v>
      </c>
      <c r="F4495" s="47">
        <v>24.57</v>
      </c>
      <c r="G4495" s="47">
        <v>24.75</v>
      </c>
      <c r="H4495" s="73">
        <v>21.469861999999999</v>
      </c>
      <c r="I4495" s="73">
        <v>1531600</v>
      </c>
    </row>
    <row r="4496" spans="1:9" x14ac:dyDescent="0.3">
      <c r="A4496" s="72" t="str">
        <f t="shared" si="149"/>
        <v>2010</v>
      </c>
      <c r="B4496" s="72" t="str">
        <f t="shared" si="150"/>
        <v>Jul</v>
      </c>
      <c r="C4496" s="74">
        <v>40381</v>
      </c>
      <c r="D4496" s="47">
        <v>25.139999</v>
      </c>
      <c r="E4496" s="47">
        <v>25.84</v>
      </c>
      <c r="F4496" s="47">
        <v>24.049999</v>
      </c>
      <c r="G4496" s="47">
        <v>25.73</v>
      </c>
      <c r="H4496" s="73">
        <v>22.319980999999999</v>
      </c>
      <c r="I4496" s="73">
        <v>2695100</v>
      </c>
    </row>
    <row r="4497" spans="1:9" x14ac:dyDescent="0.3">
      <c r="A4497" s="72" t="str">
        <f t="shared" si="149"/>
        <v>2010</v>
      </c>
      <c r="B4497" s="72" t="str">
        <f t="shared" si="150"/>
        <v>Jul</v>
      </c>
      <c r="C4497" s="74">
        <v>40382</v>
      </c>
      <c r="D4497" s="47">
        <v>24.26</v>
      </c>
      <c r="E4497" s="47">
        <v>25.049999</v>
      </c>
      <c r="F4497" s="47">
        <v>23.52</v>
      </c>
      <c r="G4497" s="47">
        <v>23.809999000000001</v>
      </c>
      <c r="H4497" s="73">
        <v>20.654440000000001</v>
      </c>
      <c r="I4497" s="73">
        <v>4391100</v>
      </c>
    </row>
    <row r="4498" spans="1:9" x14ac:dyDescent="0.3">
      <c r="A4498" s="72" t="str">
        <f t="shared" si="149"/>
        <v>2010</v>
      </c>
      <c r="B4498" s="72" t="str">
        <f t="shared" si="150"/>
        <v>Jul</v>
      </c>
      <c r="C4498" s="74">
        <v>40385</v>
      </c>
      <c r="D4498" s="47">
        <v>23.809999000000001</v>
      </c>
      <c r="E4498" s="47">
        <v>24.4</v>
      </c>
      <c r="F4498" s="47">
        <v>23.700001</v>
      </c>
      <c r="G4498" s="47">
        <v>24.26</v>
      </c>
      <c r="H4498" s="73">
        <v>21.044803999999999</v>
      </c>
      <c r="I4498" s="73">
        <v>1849800</v>
      </c>
    </row>
    <row r="4499" spans="1:9" x14ac:dyDescent="0.3">
      <c r="A4499" s="72" t="str">
        <f t="shared" si="149"/>
        <v>2010</v>
      </c>
      <c r="B4499" s="72" t="str">
        <f t="shared" si="150"/>
        <v>Jul</v>
      </c>
      <c r="C4499" s="74">
        <v>40386</v>
      </c>
      <c r="D4499" s="47">
        <v>24.5</v>
      </c>
      <c r="E4499" s="47">
        <v>24.639999</v>
      </c>
      <c r="F4499" s="47">
        <v>24</v>
      </c>
      <c r="G4499" s="47">
        <v>24.07</v>
      </c>
      <c r="H4499" s="73">
        <v>20.87998</v>
      </c>
      <c r="I4499" s="73">
        <v>1239600</v>
      </c>
    </row>
    <row r="4500" spans="1:9" x14ac:dyDescent="0.3">
      <c r="A4500" s="72" t="str">
        <f t="shared" si="149"/>
        <v>2010</v>
      </c>
      <c r="B4500" s="72" t="str">
        <f t="shared" si="150"/>
        <v>Jul</v>
      </c>
      <c r="C4500" s="74">
        <v>40387</v>
      </c>
      <c r="D4500" s="47">
        <v>24.07</v>
      </c>
      <c r="E4500" s="47">
        <v>24.379999000000002</v>
      </c>
      <c r="F4500" s="47">
        <v>23.860001</v>
      </c>
      <c r="G4500" s="47">
        <v>24.02</v>
      </c>
      <c r="H4500" s="73">
        <v>20.836607000000001</v>
      </c>
      <c r="I4500" s="73">
        <v>1149000</v>
      </c>
    </row>
    <row r="4501" spans="1:9" x14ac:dyDescent="0.3">
      <c r="A4501" s="72" t="str">
        <f t="shared" si="149"/>
        <v>2010</v>
      </c>
      <c r="B4501" s="72" t="str">
        <f t="shared" si="150"/>
        <v>Jul</v>
      </c>
      <c r="C4501" s="74">
        <v>40388</v>
      </c>
      <c r="D4501" s="47">
        <v>24.25</v>
      </c>
      <c r="E4501" s="47">
        <v>24.4</v>
      </c>
      <c r="F4501" s="47">
        <v>23.16</v>
      </c>
      <c r="G4501" s="47">
        <v>23.459999</v>
      </c>
      <c r="H4501" s="73">
        <v>20.350829999999998</v>
      </c>
      <c r="I4501" s="73">
        <v>1433500</v>
      </c>
    </row>
    <row r="4502" spans="1:9" x14ac:dyDescent="0.3">
      <c r="A4502" s="72" t="str">
        <f t="shared" si="149"/>
        <v>2010</v>
      </c>
      <c r="B4502" s="72" t="str">
        <f t="shared" si="150"/>
        <v>Jul</v>
      </c>
      <c r="C4502" s="74">
        <v>40389</v>
      </c>
      <c r="D4502" s="47">
        <v>23.09</v>
      </c>
      <c r="E4502" s="47">
        <v>23.74</v>
      </c>
      <c r="F4502" s="47">
        <v>22.809999000000001</v>
      </c>
      <c r="G4502" s="47">
        <v>23.440000999999999</v>
      </c>
      <c r="H4502" s="73">
        <v>20.333476999999998</v>
      </c>
      <c r="I4502" s="73">
        <v>1247800</v>
      </c>
    </row>
    <row r="4503" spans="1:9" x14ac:dyDescent="0.3">
      <c r="A4503" s="72" t="str">
        <f t="shared" si="149"/>
        <v>2010</v>
      </c>
      <c r="B4503" s="72" t="str">
        <f t="shared" si="150"/>
        <v>Aug</v>
      </c>
      <c r="C4503" s="74">
        <v>40392</v>
      </c>
      <c r="D4503" s="47">
        <v>23.809999000000001</v>
      </c>
      <c r="E4503" s="47">
        <v>23.950001</v>
      </c>
      <c r="F4503" s="47">
        <v>23.540001</v>
      </c>
      <c r="G4503" s="47">
        <v>23.77</v>
      </c>
      <c r="H4503" s="73">
        <v>20.61974</v>
      </c>
      <c r="I4503" s="73">
        <v>983600</v>
      </c>
    </row>
    <row r="4504" spans="1:9" x14ac:dyDescent="0.3">
      <c r="A4504" s="72" t="str">
        <f t="shared" si="149"/>
        <v>2010</v>
      </c>
      <c r="B4504" s="72" t="str">
        <f t="shared" si="150"/>
        <v>Aug</v>
      </c>
      <c r="C4504" s="74">
        <v>40393</v>
      </c>
      <c r="D4504" s="47">
        <v>23.870000999999998</v>
      </c>
      <c r="E4504" s="47">
        <v>24.129999000000002</v>
      </c>
      <c r="F4504" s="47">
        <v>23.52</v>
      </c>
      <c r="G4504" s="47">
        <v>23.75</v>
      </c>
      <c r="H4504" s="73">
        <v>20.602394</v>
      </c>
      <c r="I4504" s="73">
        <v>862900</v>
      </c>
    </row>
    <row r="4505" spans="1:9" x14ac:dyDescent="0.3">
      <c r="A4505" s="72" t="str">
        <f t="shared" si="149"/>
        <v>2010</v>
      </c>
      <c r="B4505" s="72" t="str">
        <f t="shared" si="150"/>
        <v>Aug</v>
      </c>
      <c r="C4505" s="74">
        <v>40394</v>
      </c>
      <c r="D4505" s="47">
        <v>23.85</v>
      </c>
      <c r="E4505" s="47">
        <v>24.040001</v>
      </c>
      <c r="F4505" s="47">
        <v>23.42</v>
      </c>
      <c r="G4505" s="47">
        <v>23.48</v>
      </c>
      <c r="H4505" s="73">
        <v>20.368179000000001</v>
      </c>
      <c r="I4505" s="73">
        <v>1397800</v>
      </c>
    </row>
    <row r="4506" spans="1:9" x14ac:dyDescent="0.3">
      <c r="A4506" s="72" t="str">
        <f t="shared" si="149"/>
        <v>2010</v>
      </c>
      <c r="B4506" s="72" t="str">
        <f t="shared" si="150"/>
        <v>Aug</v>
      </c>
      <c r="C4506" s="74">
        <v>40395</v>
      </c>
      <c r="D4506" s="47">
        <v>23.290001</v>
      </c>
      <c r="E4506" s="47">
        <v>23.67</v>
      </c>
      <c r="F4506" s="47">
        <v>23.219999000000001</v>
      </c>
      <c r="G4506" s="47">
        <v>23.440000999999999</v>
      </c>
      <c r="H4506" s="73">
        <v>20.333476999999998</v>
      </c>
      <c r="I4506" s="73">
        <v>849100</v>
      </c>
    </row>
    <row r="4507" spans="1:9" x14ac:dyDescent="0.3">
      <c r="A4507" s="72" t="str">
        <f t="shared" si="149"/>
        <v>2010</v>
      </c>
      <c r="B4507" s="72" t="str">
        <f t="shared" si="150"/>
        <v>Aug</v>
      </c>
      <c r="C4507" s="74">
        <v>40396</v>
      </c>
      <c r="D4507" s="47">
        <v>23.16</v>
      </c>
      <c r="E4507" s="47">
        <v>23.530000999999999</v>
      </c>
      <c r="F4507" s="47">
        <v>22.950001</v>
      </c>
      <c r="G4507" s="47">
        <v>23.360001</v>
      </c>
      <c r="H4507" s="73">
        <v>20.26408</v>
      </c>
      <c r="I4507" s="73">
        <v>1023400</v>
      </c>
    </row>
    <row r="4508" spans="1:9" x14ac:dyDescent="0.3">
      <c r="A4508" s="72" t="str">
        <f t="shared" si="149"/>
        <v>2010</v>
      </c>
      <c r="B4508" s="72" t="str">
        <f t="shared" si="150"/>
        <v>Aug</v>
      </c>
      <c r="C4508" s="74">
        <v>40399</v>
      </c>
      <c r="D4508" s="47">
        <v>23.57</v>
      </c>
      <c r="E4508" s="47">
        <v>24.040001</v>
      </c>
      <c r="F4508" s="47">
        <v>23.33</v>
      </c>
      <c r="G4508" s="47">
        <v>24</v>
      </c>
      <c r="H4508" s="73">
        <v>20.819262999999999</v>
      </c>
      <c r="I4508" s="73">
        <v>835100</v>
      </c>
    </row>
    <row r="4509" spans="1:9" x14ac:dyDescent="0.3">
      <c r="A4509" s="72" t="str">
        <f t="shared" si="149"/>
        <v>2010</v>
      </c>
      <c r="B4509" s="72" t="str">
        <f t="shared" si="150"/>
        <v>Aug</v>
      </c>
      <c r="C4509" s="74">
        <v>40400</v>
      </c>
      <c r="D4509" s="47">
        <v>23.66</v>
      </c>
      <c r="E4509" s="47">
        <v>23.84</v>
      </c>
      <c r="F4509" s="47">
        <v>23.280000999999999</v>
      </c>
      <c r="G4509" s="47">
        <v>23.469999000000001</v>
      </c>
      <c r="H4509" s="73">
        <v>20.359497000000001</v>
      </c>
      <c r="I4509" s="73">
        <v>909300</v>
      </c>
    </row>
    <row r="4510" spans="1:9" x14ac:dyDescent="0.3">
      <c r="A4510" s="72" t="str">
        <f t="shared" si="149"/>
        <v>2010</v>
      </c>
      <c r="B4510" s="72" t="str">
        <f t="shared" si="150"/>
        <v>Aug</v>
      </c>
      <c r="C4510" s="74">
        <v>40401</v>
      </c>
      <c r="D4510" s="47">
        <v>23.02</v>
      </c>
      <c r="E4510" s="47">
        <v>23.120000999999998</v>
      </c>
      <c r="F4510" s="47">
        <v>22.58</v>
      </c>
      <c r="G4510" s="47">
        <v>22.73</v>
      </c>
      <c r="H4510" s="73">
        <v>19.717569000000001</v>
      </c>
      <c r="I4510" s="73">
        <v>858700</v>
      </c>
    </row>
    <row r="4511" spans="1:9" x14ac:dyDescent="0.3">
      <c r="A4511" s="72" t="str">
        <f t="shared" si="149"/>
        <v>2010</v>
      </c>
      <c r="B4511" s="72" t="str">
        <f t="shared" si="150"/>
        <v>Aug</v>
      </c>
      <c r="C4511" s="74">
        <v>40402</v>
      </c>
      <c r="D4511" s="47">
        <v>22.51</v>
      </c>
      <c r="E4511" s="47">
        <v>23.040001</v>
      </c>
      <c r="F4511" s="47">
        <v>22.41</v>
      </c>
      <c r="G4511" s="47">
        <v>22.639999</v>
      </c>
      <c r="H4511" s="73">
        <v>19.639502</v>
      </c>
      <c r="I4511" s="73">
        <v>727100</v>
      </c>
    </row>
    <row r="4512" spans="1:9" x14ac:dyDescent="0.3">
      <c r="A4512" s="72" t="str">
        <f t="shared" si="149"/>
        <v>2010</v>
      </c>
      <c r="B4512" s="72" t="str">
        <f t="shared" si="150"/>
        <v>Aug</v>
      </c>
      <c r="C4512" s="74">
        <v>40403</v>
      </c>
      <c r="D4512" s="47">
        <v>22.48</v>
      </c>
      <c r="E4512" s="47">
        <v>22.5</v>
      </c>
      <c r="F4512" s="47">
        <v>22.02</v>
      </c>
      <c r="G4512" s="47">
        <v>22.030000999999999</v>
      </c>
      <c r="H4512" s="73">
        <v>19.110351999999999</v>
      </c>
      <c r="I4512" s="73">
        <v>920300</v>
      </c>
    </row>
    <row r="4513" spans="1:9" x14ac:dyDescent="0.3">
      <c r="A4513" s="72" t="str">
        <f t="shared" si="149"/>
        <v>2010</v>
      </c>
      <c r="B4513" s="72" t="str">
        <f t="shared" si="150"/>
        <v>Aug</v>
      </c>
      <c r="C4513" s="74">
        <v>40406</v>
      </c>
      <c r="D4513" s="47">
        <v>22</v>
      </c>
      <c r="E4513" s="47">
        <v>22.360001</v>
      </c>
      <c r="F4513" s="47">
        <v>22</v>
      </c>
      <c r="G4513" s="47">
        <v>22.139999</v>
      </c>
      <c r="H4513" s="73">
        <v>19.205765</v>
      </c>
      <c r="I4513" s="73">
        <v>936300</v>
      </c>
    </row>
    <row r="4514" spans="1:9" x14ac:dyDescent="0.3">
      <c r="A4514" s="72" t="str">
        <f t="shared" si="149"/>
        <v>2010</v>
      </c>
      <c r="B4514" s="72" t="str">
        <f t="shared" si="150"/>
        <v>Aug</v>
      </c>
      <c r="C4514" s="74">
        <v>40407</v>
      </c>
      <c r="D4514" s="47">
        <v>22.48</v>
      </c>
      <c r="E4514" s="47">
        <v>23.139999</v>
      </c>
      <c r="F4514" s="47">
        <v>22.16</v>
      </c>
      <c r="G4514" s="47">
        <v>22.799999</v>
      </c>
      <c r="H4514" s="73">
        <v>19.778296000000001</v>
      </c>
      <c r="I4514" s="73">
        <v>912000</v>
      </c>
    </row>
    <row r="4515" spans="1:9" x14ac:dyDescent="0.3">
      <c r="A4515" s="72" t="str">
        <f t="shared" si="149"/>
        <v>2010</v>
      </c>
      <c r="B4515" s="72" t="str">
        <f t="shared" si="150"/>
        <v>Aug</v>
      </c>
      <c r="C4515" s="74">
        <v>40408</v>
      </c>
      <c r="D4515" s="47">
        <v>22.83</v>
      </c>
      <c r="E4515" s="47">
        <v>23.620000999999998</v>
      </c>
      <c r="F4515" s="47">
        <v>22.530000999999999</v>
      </c>
      <c r="G4515" s="47">
        <v>23.290001</v>
      </c>
      <c r="H4515" s="73">
        <v>20.203358000000001</v>
      </c>
      <c r="I4515" s="73">
        <v>895400</v>
      </c>
    </row>
    <row r="4516" spans="1:9" x14ac:dyDescent="0.3">
      <c r="A4516" s="72" t="str">
        <f t="shared" si="149"/>
        <v>2010</v>
      </c>
      <c r="B4516" s="72" t="str">
        <f t="shared" si="150"/>
        <v>Aug</v>
      </c>
      <c r="C4516" s="74">
        <v>40409</v>
      </c>
      <c r="D4516" s="47">
        <v>23.129999000000002</v>
      </c>
      <c r="E4516" s="47">
        <v>23.530000999999999</v>
      </c>
      <c r="F4516" s="47">
        <v>22.75</v>
      </c>
      <c r="G4516" s="47">
        <v>22.98</v>
      </c>
      <c r="H4516" s="73">
        <v>19.934443999999999</v>
      </c>
      <c r="I4516" s="73">
        <v>1325900</v>
      </c>
    </row>
    <row r="4517" spans="1:9" x14ac:dyDescent="0.3">
      <c r="A4517" s="72" t="str">
        <f t="shared" si="149"/>
        <v>2010</v>
      </c>
      <c r="B4517" s="72" t="str">
        <f t="shared" si="150"/>
        <v>Aug</v>
      </c>
      <c r="C4517" s="74">
        <v>40410</v>
      </c>
      <c r="D4517" s="47">
        <v>22.98</v>
      </c>
      <c r="E4517" s="47">
        <v>23.1</v>
      </c>
      <c r="F4517" s="47">
        <v>22.5</v>
      </c>
      <c r="G4517" s="47">
        <v>22.73</v>
      </c>
      <c r="H4517" s="73">
        <v>19.717569000000001</v>
      </c>
      <c r="I4517" s="73">
        <v>1079100</v>
      </c>
    </row>
    <row r="4518" spans="1:9" x14ac:dyDescent="0.3">
      <c r="A4518" s="72" t="str">
        <f t="shared" si="149"/>
        <v>2010</v>
      </c>
      <c r="B4518" s="72" t="str">
        <f t="shared" si="150"/>
        <v>Aug</v>
      </c>
      <c r="C4518" s="74">
        <v>40413</v>
      </c>
      <c r="D4518" s="47">
        <v>22.799999</v>
      </c>
      <c r="E4518" s="47">
        <v>23.25</v>
      </c>
      <c r="F4518" s="47">
        <v>22.200001</v>
      </c>
      <c r="G4518" s="47">
        <v>22.25</v>
      </c>
      <c r="H4518" s="73">
        <v>19.301183999999999</v>
      </c>
      <c r="I4518" s="73">
        <v>1411100</v>
      </c>
    </row>
    <row r="4519" spans="1:9" x14ac:dyDescent="0.3">
      <c r="A4519" s="72" t="str">
        <f t="shared" si="149"/>
        <v>2010</v>
      </c>
      <c r="B4519" s="72" t="str">
        <f t="shared" si="150"/>
        <v>Aug</v>
      </c>
      <c r="C4519" s="74">
        <v>40414</v>
      </c>
      <c r="D4519" s="47">
        <v>22.01</v>
      </c>
      <c r="E4519" s="47">
        <v>22.17</v>
      </c>
      <c r="F4519" s="47">
        <v>21.610001</v>
      </c>
      <c r="G4519" s="47">
        <v>21.799999</v>
      </c>
      <c r="H4519" s="73">
        <v>18.910827999999999</v>
      </c>
      <c r="I4519" s="73">
        <v>1312900</v>
      </c>
    </row>
    <row r="4520" spans="1:9" x14ac:dyDescent="0.3">
      <c r="A4520" s="72" t="str">
        <f t="shared" si="149"/>
        <v>2010</v>
      </c>
      <c r="B4520" s="72" t="str">
        <f t="shared" si="150"/>
        <v>Aug</v>
      </c>
      <c r="C4520" s="74">
        <v>40415</v>
      </c>
      <c r="D4520" s="47">
        <v>21.68</v>
      </c>
      <c r="E4520" s="47">
        <v>22.23</v>
      </c>
      <c r="F4520" s="47">
        <v>21.559999000000001</v>
      </c>
      <c r="G4520" s="47">
        <v>22.09</v>
      </c>
      <c r="H4520" s="73">
        <v>19.162395</v>
      </c>
      <c r="I4520" s="73">
        <v>977200</v>
      </c>
    </row>
    <row r="4521" spans="1:9" x14ac:dyDescent="0.3">
      <c r="A4521" s="72" t="str">
        <f t="shared" si="149"/>
        <v>2010</v>
      </c>
      <c r="B4521" s="72" t="str">
        <f t="shared" si="150"/>
        <v>Aug</v>
      </c>
      <c r="C4521" s="74">
        <v>40416</v>
      </c>
      <c r="D4521" s="47">
        <v>22.129999000000002</v>
      </c>
      <c r="E4521" s="47">
        <v>22.780000999999999</v>
      </c>
      <c r="F4521" s="47">
        <v>22.09</v>
      </c>
      <c r="G4521" s="47">
        <v>22.440000999999999</v>
      </c>
      <c r="H4521" s="73">
        <v>19.466004999999999</v>
      </c>
      <c r="I4521" s="73">
        <v>1047100</v>
      </c>
    </row>
    <row r="4522" spans="1:9" x14ac:dyDescent="0.3">
      <c r="A4522" s="72" t="str">
        <f t="shared" si="149"/>
        <v>2010</v>
      </c>
      <c r="B4522" s="72" t="str">
        <f t="shared" si="150"/>
        <v>Aug</v>
      </c>
      <c r="C4522" s="74">
        <v>40417</v>
      </c>
      <c r="D4522" s="47">
        <v>22.799999</v>
      </c>
      <c r="E4522" s="47">
        <v>23.09</v>
      </c>
      <c r="F4522" s="47">
        <v>22.129999000000002</v>
      </c>
      <c r="G4522" s="47">
        <v>23.030000999999999</v>
      </c>
      <c r="H4522" s="73">
        <v>19.977813999999999</v>
      </c>
      <c r="I4522" s="73">
        <v>857800</v>
      </c>
    </row>
    <row r="4523" spans="1:9" x14ac:dyDescent="0.3">
      <c r="A4523" s="72" t="str">
        <f t="shared" si="149"/>
        <v>2010</v>
      </c>
      <c r="B4523" s="72" t="str">
        <f t="shared" si="150"/>
        <v>Aug</v>
      </c>
      <c r="C4523" s="74">
        <v>40420</v>
      </c>
      <c r="D4523" s="47">
        <v>22.879999000000002</v>
      </c>
      <c r="E4523" s="47">
        <v>23.219999000000001</v>
      </c>
      <c r="F4523" s="47">
        <v>22.5</v>
      </c>
      <c r="G4523" s="47">
        <v>22.52</v>
      </c>
      <c r="H4523" s="73">
        <v>19.535404</v>
      </c>
      <c r="I4523" s="73">
        <v>889600</v>
      </c>
    </row>
    <row r="4524" spans="1:9" x14ac:dyDescent="0.3">
      <c r="A4524" s="72" t="str">
        <f t="shared" si="149"/>
        <v>2010</v>
      </c>
      <c r="B4524" s="72" t="str">
        <f t="shared" si="150"/>
        <v>Aug</v>
      </c>
      <c r="C4524" s="74">
        <v>40421</v>
      </c>
      <c r="D4524" s="47">
        <v>22.42</v>
      </c>
      <c r="E4524" s="47">
        <v>22.74</v>
      </c>
      <c r="F4524" s="47">
        <v>22.18</v>
      </c>
      <c r="G4524" s="47">
        <v>22.360001</v>
      </c>
      <c r="H4524" s="73">
        <v>19.396612000000001</v>
      </c>
      <c r="I4524" s="73">
        <v>1329900</v>
      </c>
    </row>
    <row r="4525" spans="1:9" x14ac:dyDescent="0.3">
      <c r="A4525" s="72" t="str">
        <f t="shared" si="149"/>
        <v>2010</v>
      </c>
      <c r="B4525" s="72" t="str">
        <f t="shared" si="150"/>
        <v>Sep</v>
      </c>
      <c r="C4525" s="74">
        <v>40422</v>
      </c>
      <c r="D4525" s="47">
        <v>22.809999000000001</v>
      </c>
      <c r="E4525" s="47">
        <v>23.77</v>
      </c>
      <c r="F4525" s="47">
        <v>22.74</v>
      </c>
      <c r="G4525" s="47">
        <v>23.700001</v>
      </c>
      <c r="H4525" s="73">
        <v>20.559014999999999</v>
      </c>
      <c r="I4525" s="73">
        <v>1456100</v>
      </c>
    </row>
    <row r="4526" spans="1:9" x14ac:dyDescent="0.3">
      <c r="A4526" s="72" t="str">
        <f t="shared" si="149"/>
        <v>2010</v>
      </c>
      <c r="B4526" s="72" t="str">
        <f t="shared" si="150"/>
        <v>Sep</v>
      </c>
      <c r="C4526" s="74">
        <v>40423</v>
      </c>
      <c r="D4526" s="47">
        <v>23.76</v>
      </c>
      <c r="E4526" s="47">
        <v>25</v>
      </c>
      <c r="F4526" s="47">
        <v>23.74</v>
      </c>
      <c r="G4526" s="47">
        <v>24.959999</v>
      </c>
      <c r="H4526" s="73">
        <v>21.652027</v>
      </c>
      <c r="I4526" s="73">
        <v>1633100</v>
      </c>
    </row>
    <row r="4527" spans="1:9" x14ac:dyDescent="0.3">
      <c r="A4527" s="72" t="str">
        <f t="shared" si="149"/>
        <v>2010</v>
      </c>
      <c r="B4527" s="72" t="str">
        <f t="shared" si="150"/>
        <v>Sep</v>
      </c>
      <c r="C4527" s="74">
        <v>40424</v>
      </c>
      <c r="D4527" s="47">
        <v>25.23</v>
      </c>
      <c r="E4527" s="47">
        <v>25.809999000000001</v>
      </c>
      <c r="F4527" s="47">
        <v>25.110001</v>
      </c>
      <c r="G4527" s="47">
        <v>25.75</v>
      </c>
      <c r="H4527" s="73">
        <v>22.337332</v>
      </c>
      <c r="I4527" s="73">
        <v>1847500</v>
      </c>
    </row>
    <row r="4528" spans="1:9" x14ac:dyDescent="0.3">
      <c r="A4528" s="72" t="str">
        <f t="shared" si="149"/>
        <v>2010</v>
      </c>
      <c r="B4528" s="72" t="str">
        <f t="shared" si="150"/>
        <v>Sep</v>
      </c>
      <c r="C4528" s="74">
        <v>40428</v>
      </c>
      <c r="D4528" s="47">
        <v>25.870000999999998</v>
      </c>
      <c r="E4528" s="47">
        <v>26.219999000000001</v>
      </c>
      <c r="F4528" s="47">
        <v>25.309999000000001</v>
      </c>
      <c r="G4528" s="47">
        <v>25.35</v>
      </c>
      <c r="H4528" s="73">
        <v>21.990341000000001</v>
      </c>
      <c r="I4528" s="73">
        <v>1737100</v>
      </c>
    </row>
    <row r="4529" spans="1:9" x14ac:dyDescent="0.3">
      <c r="A4529" s="72" t="str">
        <f t="shared" si="149"/>
        <v>2010</v>
      </c>
      <c r="B4529" s="72" t="str">
        <f t="shared" si="150"/>
        <v>Sep</v>
      </c>
      <c r="C4529" s="74">
        <v>40429</v>
      </c>
      <c r="D4529" s="47">
        <v>25.530000999999999</v>
      </c>
      <c r="E4529" s="47">
        <v>26.040001</v>
      </c>
      <c r="F4529" s="47">
        <v>25.450001</v>
      </c>
      <c r="G4529" s="47">
        <v>25.950001</v>
      </c>
      <c r="H4529" s="73">
        <v>22.510826000000002</v>
      </c>
      <c r="I4529" s="73">
        <v>1554600</v>
      </c>
    </row>
    <row r="4530" spans="1:9" x14ac:dyDescent="0.3">
      <c r="A4530" s="72" t="str">
        <f t="shared" si="149"/>
        <v>2010</v>
      </c>
      <c r="B4530" s="72" t="str">
        <f t="shared" si="150"/>
        <v>Sep</v>
      </c>
      <c r="C4530" s="74">
        <v>40430</v>
      </c>
      <c r="D4530" s="47">
        <v>26.18</v>
      </c>
      <c r="E4530" s="47">
        <v>26.18</v>
      </c>
      <c r="F4530" s="47">
        <v>25.209999</v>
      </c>
      <c r="G4530" s="47">
        <v>25.49</v>
      </c>
      <c r="H4530" s="73">
        <v>22.111785999999999</v>
      </c>
      <c r="I4530" s="73">
        <v>946700</v>
      </c>
    </row>
    <row r="4531" spans="1:9" x14ac:dyDescent="0.3">
      <c r="A4531" s="72" t="str">
        <f t="shared" si="149"/>
        <v>2010</v>
      </c>
      <c r="B4531" s="72" t="str">
        <f t="shared" si="150"/>
        <v>Sep</v>
      </c>
      <c r="C4531" s="74">
        <v>40431</v>
      </c>
      <c r="D4531" s="47">
        <v>25.5</v>
      </c>
      <c r="E4531" s="47">
        <v>25.860001</v>
      </c>
      <c r="F4531" s="47">
        <v>25.370000999999998</v>
      </c>
      <c r="G4531" s="47">
        <v>25.690000999999999</v>
      </c>
      <c r="H4531" s="73">
        <v>22.285281999999999</v>
      </c>
      <c r="I4531" s="73">
        <v>725700</v>
      </c>
    </row>
    <row r="4532" spans="1:9" x14ac:dyDescent="0.3">
      <c r="A4532" s="72" t="str">
        <f t="shared" si="149"/>
        <v>2010</v>
      </c>
      <c r="B4532" s="72" t="str">
        <f t="shared" si="150"/>
        <v>Sep</v>
      </c>
      <c r="C4532" s="74">
        <v>40434</v>
      </c>
      <c r="D4532" s="47">
        <v>26.030000999999999</v>
      </c>
      <c r="E4532" s="47">
        <v>26.629999000000002</v>
      </c>
      <c r="F4532" s="47">
        <v>25.93</v>
      </c>
      <c r="G4532" s="47">
        <v>26.459999</v>
      </c>
      <c r="H4532" s="73">
        <v>22.953233999999998</v>
      </c>
      <c r="I4532" s="73">
        <v>1084300</v>
      </c>
    </row>
    <row r="4533" spans="1:9" x14ac:dyDescent="0.3">
      <c r="A4533" s="72" t="str">
        <f t="shared" si="149"/>
        <v>2010</v>
      </c>
      <c r="B4533" s="72" t="str">
        <f t="shared" si="150"/>
        <v>Sep</v>
      </c>
      <c r="C4533" s="74">
        <v>40435</v>
      </c>
      <c r="D4533" s="47">
        <v>26.48</v>
      </c>
      <c r="E4533" s="47">
        <v>26.83</v>
      </c>
      <c r="F4533" s="47">
        <v>26.280000999999999</v>
      </c>
      <c r="G4533" s="47">
        <v>26.52</v>
      </c>
      <c r="H4533" s="73">
        <v>23.005281</v>
      </c>
      <c r="I4533" s="73">
        <v>827400</v>
      </c>
    </row>
    <row r="4534" spans="1:9" x14ac:dyDescent="0.3">
      <c r="A4534" s="72" t="str">
        <f t="shared" si="149"/>
        <v>2010</v>
      </c>
      <c r="B4534" s="72" t="str">
        <f t="shared" si="150"/>
        <v>Sep</v>
      </c>
      <c r="C4534" s="74">
        <v>40436</v>
      </c>
      <c r="D4534" s="47">
        <v>26.389999</v>
      </c>
      <c r="E4534" s="47">
        <v>26.57</v>
      </c>
      <c r="F4534" s="47">
        <v>26.17</v>
      </c>
      <c r="G4534" s="47">
        <v>26.440000999999999</v>
      </c>
      <c r="H4534" s="73">
        <v>22.935886</v>
      </c>
      <c r="I4534" s="73">
        <v>654600</v>
      </c>
    </row>
    <row r="4535" spans="1:9" x14ac:dyDescent="0.3">
      <c r="A4535" s="72" t="str">
        <f t="shared" si="149"/>
        <v>2010</v>
      </c>
      <c r="B4535" s="72" t="str">
        <f t="shared" si="150"/>
        <v>Sep</v>
      </c>
      <c r="C4535" s="74">
        <v>40437</v>
      </c>
      <c r="D4535" s="47">
        <v>26.34</v>
      </c>
      <c r="E4535" s="47">
        <v>26.540001</v>
      </c>
      <c r="F4535" s="47">
        <v>25.27</v>
      </c>
      <c r="G4535" s="47">
        <v>25.9</v>
      </c>
      <c r="H4535" s="73">
        <v>22.467448999999998</v>
      </c>
      <c r="I4535" s="73">
        <v>1698800</v>
      </c>
    </row>
    <row r="4536" spans="1:9" x14ac:dyDescent="0.3">
      <c r="A4536" s="72" t="str">
        <f t="shared" si="149"/>
        <v>2010</v>
      </c>
      <c r="B4536" s="72" t="str">
        <f t="shared" si="150"/>
        <v>Sep</v>
      </c>
      <c r="C4536" s="74">
        <v>40438</v>
      </c>
      <c r="D4536" s="47">
        <v>26.190000999999999</v>
      </c>
      <c r="E4536" s="47">
        <v>26.219999000000001</v>
      </c>
      <c r="F4536" s="47">
        <v>25.559999000000001</v>
      </c>
      <c r="G4536" s="47">
        <v>25.74</v>
      </c>
      <c r="H4536" s="73">
        <v>22.328657</v>
      </c>
      <c r="I4536" s="73">
        <v>1121400</v>
      </c>
    </row>
    <row r="4537" spans="1:9" x14ac:dyDescent="0.3">
      <c r="A4537" s="72" t="str">
        <f t="shared" si="149"/>
        <v>2010</v>
      </c>
      <c r="B4537" s="72" t="str">
        <f t="shared" si="150"/>
        <v>Sep</v>
      </c>
      <c r="C4537" s="74">
        <v>40441</v>
      </c>
      <c r="D4537" s="47">
        <v>25.9</v>
      </c>
      <c r="E4537" s="47">
        <v>26.559999000000001</v>
      </c>
      <c r="F4537" s="47">
        <v>25.75</v>
      </c>
      <c r="G4537" s="47">
        <v>26.440000999999999</v>
      </c>
      <c r="H4537" s="73">
        <v>22.935886</v>
      </c>
      <c r="I4537" s="73">
        <v>976500</v>
      </c>
    </row>
    <row r="4538" spans="1:9" x14ac:dyDescent="0.3">
      <c r="A4538" s="72" t="str">
        <f t="shared" si="149"/>
        <v>2010</v>
      </c>
      <c r="B4538" s="72" t="str">
        <f t="shared" si="150"/>
        <v>Sep</v>
      </c>
      <c r="C4538" s="74">
        <v>40442</v>
      </c>
      <c r="D4538" s="47">
        <v>26.5</v>
      </c>
      <c r="E4538" s="47">
        <v>26.59</v>
      </c>
      <c r="F4538" s="47">
        <v>25.85</v>
      </c>
      <c r="G4538" s="47">
        <v>26.09</v>
      </c>
      <c r="H4538" s="73">
        <v>22.632266999999999</v>
      </c>
      <c r="I4538" s="73">
        <v>852100</v>
      </c>
    </row>
    <row r="4539" spans="1:9" x14ac:dyDescent="0.3">
      <c r="A4539" s="72" t="str">
        <f t="shared" si="149"/>
        <v>2010</v>
      </c>
      <c r="B4539" s="72" t="str">
        <f t="shared" si="150"/>
        <v>Sep</v>
      </c>
      <c r="C4539" s="74">
        <v>40443</v>
      </c>
      <c r="D4539" s="47">
        <v>25.860001</v>
      </c>
      <c r="E4539" s="47">
        <v>26.059999000000001</v>
      </c>
      <c r="F4539" s="47">
        <v>25.34</v>
      </c>
      <c r="G4539" s="47">
        <v>25.83</v>
      </c>
      <c r="H4539" s="73">
        <v>22.406727</v>
      </c>
      <c r="I4539" s="73">
        <v>864900</v>
      </c>
    </row>
    <row r="4540" spans="1:9" x14ac:dyDescent="0.3">
      <c r="A4540" s="72" t="str">
        <f t="shared" si="149"/>
        <v>2010</v>
      </c>
      <c r="B4540" s="72" t="str">
        <f t="shared" si="150"/>
        <v>Sep</v>
      </c>
      <c r="C4540" s="74">
        <v>40444</v>
      </c>
      <c r="D4540" s="47">
        <v>25.57</v>
      </c>
      <c r="E4540" s="47">
        <v>26.049999</v>
      </c>
      <c r="F4540" s="47">
        <v>25.15</v>
      </c>
      <c r="G4540" s="47">
        <v>25.299999</v>
      </c>
      <c r="H4540" s="73">
        <v>21.94697</v>
      </c>
      <c r="I4540" s="73">
        <v>1294400</v>
      </c>
    </row>
    <row r="4541" spans="1:9" x14ac:dyDescent="0.3">
      <c r="A4541" s="72" t="str">
        <f t="shared" si="149"/>
        <v>2010</v>
      </c>
      <c r="B4541" s="72" t="str">
        <f t="shared" si="150"/>
        <v>Sep</v>
      </c>
      <c r="C4541" s="74">
        <v>40445</v>
      </c>
      <c r="D4541" s="47">
        <v>25.65</v>
      </c>
      <c r="E4541" s="47">
        <v>26.41</v>
      </c>
      <c r="F4541" s="47">
        <v>25.48</v>
      </c>
      <c r="G4541" s="47">
        <v>26.299999</v>
      </c>
      <c r="H4541" s="73">
        <v>22.814436000000001</v>
      </c>
      <c r="I4541" s="73">
        <v>937400</v>
      </c>
    </row>
    <row r="4542" spans="1:9" x14ac:dyDescent="0.3">
      <c r="A4542" s="72" t="str">
        <f t="shared" si="149"/>
        <v>2010</v>
      </c>
      <c r="B4542" s="72" t="str">
        <f t="shared" si="150"/>
        <v>Sep</v>
      </c>
      <c r="C4542" s="74">
        <v>40448</v>
      </c>
      <c r="D4542" s="47">
        <v>26.24</v>
      </c>
      <c r="E4542" s="47">
        <v>26.98</v>
      </c>
      <c r="F4542" s="47">
        <v>26.17</v>
      </c>
      <c r="G4542" s="47">
        <v>26.620000999999998</v>
      </c>
      <c r="H4542" s="73">
        <v>23.092033000000001</v>
      </c>
      <c r="I4542" s="73">
        <v>1125400</v>
      </c>
    </row>
    <row r="4543" spans="1:9" x14ac:dyDescent="0.3">
      <c r="A4543" s="72" t="str">
        <f t="shared" si="149"/>
        <v>2010</v>
      </c>
      <c r="B4543" s="72" t="str">
        <f t="shared" si="150"/>
        <v>Sep</v>
      </c>
      <c r="C4543" s="74">
        <v>40449</v>
      </c>
      <c r="D4543" s="47">
        <v>26.799999</v>
      </c>
      <c r="E4543" s="47">
        <v>26.93</v>
      </c>
      <c r="F4543" s="47">
        <v>26.07</v>
      </c>
      <c r="G4543" s="47">
        <v>26.67</v>
      </c>
      <c r="H4543" s="73">
        <v>23.135397000000001</v>
      </c>
      <c r="I4543" s="73">
        <v>651600</v>
      </c>
    </row>
    <row r="4544" spans="1:9" x14ac:dyDescent="0.3">
      <c r="A4544" s="72" t="str">
        <f t="shared" si="149"/>
        <v>2010</v>
      </c>
      <c r="B4544" s="72" t="str">
        <f t="shared" si="150"/>
        <v>Sep</v>
      </c>
      <c r="C4544" s="74">
        <v>40450</v>
      </c>
      <c r="D4544" s="47">
        <v>26.48</v>
      </c>
      <c r="E4544" s="47">
        <v>26.77</v>
      </c>
      <c r="F4544" s="47">
        <v>26.27</v>
      </c>
      <c r="G4544" s="47">
        <v>26.4</v>
      </c>
      <c r="H4544" s="73">
        <v>22.901185999999999</v>
      </c>
      <c r="I4544" s="73">
        <v>559400</v>
      </c>
    </row>
    <row r="4545" spans="1:9" x14ac:dyDescent="0.3">
      <c r="A4545" s="72" t="str">
        <f t="shared" si="149"/>
        <v>2010</v>
      </c>
      <c r="B4545" s="72" t="str">
        <f t="shared" si="150"/>
        <v>Sep</v>
      </c>
      <c r="C4545" s="74">
        <v>40451</v>
      </c>
      <c r="D4545" s="47">
        <v>26.59</v>
      </c>
      <c r="E4545" s="47">
        <v>27.219999000000001</v>
      </c>
      <c r="F4545" s="47">
        <v>26.1</v>
      </c>
      <c r="G4545" s="47">
        <v>26.469999000000001</v>
      </c>
      <c r="H4545" s="73">
        <v>22.961905999999999</v>
      </c>
      <c r="I4545" s="73">
        <v>972100</v>
      </c>
    </row>
    <row r="4546" spans="1:9" x14ac:dyDescent="0.3">
      <c r="A4546" s="72" t="str">
        <f t="shared" si="149"/>
        <v>2010</v>
      </c>
      <c r="B4546" s="72" t="str">
        <f t="shared" si="150"/>
        <v>Oct</v>
      </c>
      <c r="C4546" s="74">
        <v>40452</v>
      </c>
      <c r="D4546" s="47">
        <v>26.75</v>
      </c>
      <c r="E4546" s="47">
        <v>26.879999000000002</v>
      </c>
      <c r="F4546" s="47">
        <v>26.370000999999998</v>
      </c>
      <c r="G4546" s="47">
        <v>26.690000999999999</v>
      </c>
      <c r="H4546" s="73">
        <v>23.152750000000001</v>
      </c>
      <c r="I4546" s="73">
        <v>788300</v>
      </c>
    </row>
    <row r="4547" spans="1:9" x14ac:dyDescent="0.3">
      <c r="A4547" s="72" t="str">
        <f t="shared" ref="A4547:A4610" si="151">TEXT(C4547,"YYYY")</f>
        <v>2010</v>
      </c>
      <c r="B4547" s="72" t="str">
        <f t="shared" ref="B4547:B4610" si="152">TEXT(C4547,"MMM")</f>
        <v>Oct</v>
      </c>
      <c r="C4547" s="74">
        <v>40455</v>
      </c>
      <c r="D4547" s="47">
        <v>26.51</v>
      </c>
      <c r="E4547" s="47">
        <v>26.76</v>
      </c>
      <c r="F4547" s="47">
        <v>26.040001</v>
      </c>
      <c r="G4547" s="47">
        <v>26.32</v>
      </c>
      <c r="H4547" s="73">
        <v>22.831783000000001</v>
      </c>
      <c r="I4547" s="73">
        <v>520100</v>
      </c>
    </row>
    <row r="4548" spans="1:9" x14ac:dyDescent="0.3">
      <c r="A4548" s="72" t="str">
        <f t="shared" si="151"/>
        <v>2010</v>
      </c>
      <c r="B4548" s="72" t="str">
        <f t="shared" si="152"/>
        <v>Oct</v>
      </c>
      <c r="C4548" s="74">
        <v>40456</v>
      </c>
      <c r="D4548" s="47">
        <v>26.700001</v>
      </c>
      <c r="E4548" s="47">
        <v>27.74</v>
      </c>
      <c r="F4548" s="47">
        <v>26.67</v>
      </c>
      <c r="G4548" s="47">
        <v>27.5</v>
      </c>
      <c r="H4548" s="73">
        <v>23.855402000000002</v>
      </c>
      <c r="I4548" s="73">
        <v>1667000</v>
      </c>
    </row>
    <row r="4549" spans="1:9" x14ac:dyDescent="0.3">
      <c r="A4549" s="72" t="str">
        <f t="shared" si="151"/>
        <v>2010</v>
      </c>
      <c r="B4549" s="72" t="str">
        <f t="shared" si="152"/>
        <v>Oct</v>
      </c>
      <c r="C4549" s="74">
        <v>40457</v>
      </c>
      <c r="D4549" s="47">
        <v>27.48</v>
      </c>
      <c r="E4549" s="47">
        <v>27.49</v>
      </c>
      <c r="F4549" s="47">
        <v>26.629999000000002</v>
      </c>
      <c r="G4549" s="47">
        <v>27.02</v>
      </c>
      <c r="H4549" s="73">
        <v>23.439015999999999</v>
      </c>
      <c r="I4549" s="73">
        <v>707600</v>
      </c>
    </row>
    <row r="4550" spans="1:9" x14ac:dyDescent="0.3">
      <c r="A4550" s="72" t="str">
        <f t="shared" si="151"/>
        <v>2010</v>
      </c>
      <c r="B4550" s="72" t="str">
        <f t="shared" si="152"/>
        <v>Oct</v>
      </c>
      <c r="C4550" s="74">
        <v>40458</v>
      </c>
      <c r="D4550" s="47">
        <v>27.41</v>
      </c>
      <c r="E4550" s="47">
        <v>27.98</v>
      </c>
      <c r="F4550" s="47">
        <v>27.17</v>
      </c>
      <c r="G4550" s="47">
        <v>27.690000999999999</v>
      </c>
      <c r="H4550" s="73">
        <v>24.020219999999998</v>
      </c>
      <c r="I4550" s="73">
        <v>1446400</v>
      </c>
    </row>
    <row r="4551" spans="1:9" x14ac:dyDescent="0.3">
      <c r="A4551" s="72" t="str">
        <f t="shared" si="151"/>
        <v>2010</v>
      </c>
      <c r="B4551" s="72" t="str">
        <f t="shared" si="152"/>
        <v>Oct</v>
      </c>
      <c r="C4551" s="74">
        <v>40459</v>
      </c>
      <c r="D4551" s="47">
        <v>27.76</v>
      </c>
      <c r="E4551" s="47">
        <v>28.17</v>
      </c>
      <c r="F4551" s="47">
        <v>27.290001</v>
      </c>
      <c r="G4551" s="47">
        <v>27.940000999999999</v>
      </c>
      <c r="H4551" s="73">
        <v>24.237093000000002</v>
      </c>
      <c r="I4551" s="73">
        <v>925100</v>
      </c>
    </row>
    <row r="4552" spans="1:9" x14ac:dyDescent="0.3">
      <c r="A4552" s="72" t="str">
        <f t="shared" si="151"/>
        <v>2010</v>
      </c>
      <c r="B4552" s="72" t="str">
        <f t="shared" si="152"/>
        <v>Oct</v>
      </c>
      <c r="C4552" s="74">
        <v>40462</v>
      </c>
      <c r="D4552" s="47">
        <v>27.93</v>
      </c>
      <c r="E4552" s="47">
        <v>28.34</v>
      </c>
      <c r="F4552" s="47">
        <v>27.76</v>
      </c>
      <c r="G4552" s="47">
        <v>27.77</v>
      </c>
      <c r="H4552" s="73">
        <v>24.089621000000001</v>
      </c>
      <c r="I4552" s="73">
        <v>794600</v>
      </c>
    </row>
    <row r="4553" spans="1:9" x14ac:dyDescent="0.3">
      <c r="A4553" s="72" t="str">
        <f t="shared" si="151"/>
        <v>2010</v>
      </c>
      <c r="B4553" s="72" t="str">
        <f t="shared" si="152"/>
        <v>Oct</v>
      </c>
      <c r="C4553" s="74">
        <v>40463</v>
      </c>
      <c r="D4553" s="47">
        <v>27.68</v>
      </c>
      <c r="E4553" s="47">
        <v>27.950001</v>
      </c>
      <c r="F4553" s="47">
        <v>27.309999000000001</v>
      </c>
      <c r="G4553" s="47">
        <v>27.700001</v>
      </c>
      <c r="H4553" s="73">
        <v>24.028898000000002</v>
      </c>
      <c r="I4553" s="73">
        <v>1096800</v>
      </c>
    </row>
    <row r="4554" spans="1:9" x14ac:dyDescent="0.3">
      <c r="A4554" s="72" t="str">
        <f t="shared" si="151"/>
        <v>2010</v>
      </c>
      <c r="B4554" s="72" t="str">
        <f t="shared" si="152"/>
        <v>Oct</v>
      </c>
      <c r="C4554" s="74">
        <v>40464</v>
      </c>
      <c r="D4554" s="47">
        <v>27.76</v>
      </c>
      <c r="E4554" s="47">
        <v>27.9</v>
      </c>
      <c r="F4554" s="47">
        <v>26.860001</v>
      </c>
      <c r="G4554" s="47">
        <v>27.41</v>
      </c>
      <c r="H4554" s="73">
        <v>23.777328000000001</v>
      </c>
      <c r="I4554" s="73">
        <v>1749100</v>
      </c>
    </row>
    <row r="4555" spans="1:9" x14ac:dyDescent="0.3">
      <c r="A4555" s="72" t="str">
        <f t="shared" si="151"/>
        <v>2010</v>
      </c>
      <c r="B4555" s="72" t="str">
        <f t="shared" si="152"/>
        <v>Oct</v>
      </c>
      <c r="C4555" s="74">
        <v>40465</v>
      </c>
      <c r="D4555" s="47">
        <v>27.280000999999999</v>
      </c>
      <c r="E4555" s="47">
        <v>27.870000999999998</v>
      </c>
      <c r="F4555" s="47">
        <v>27.27</v>
      </c>
      <c r="G4555" s="47">
        <v>27.65</v>
      </c>
      <c r="H4555" s="73">
        <v>23.985523000000001</v>
      </c>
      <c r="I4555" s="73">
        <v>1212400</v>
      </c>
    </row>
    <row r="4556" spans="1:9" x14ac:dyDescent="0.3">
      <c r="A4556" s="72" t="str">
        <f t="shared" si="151"/>
        <v>2010</v>
      </c>
      <c r="B4556" s="72" t="str">
        <f t="shared" si="152"/>
        <v>Oct</v>
      </c>
      <c r="C4556" s="74">
        <v>40466</v>
      </c>
      <c r="D4556" s="47">
        <v>28.030000999999999</v>
      </c>
      <c r="E4556" s="47">
        <v>28.1</v>
      </c>
      <c r="F4556" s="47">
        <v>27.52</v>
      </c>
      <c r="G4556" s="47">
        <v>27.799999</v>
      </c>
      <c r="H4556" s="73">
        <v>24.115641</v>
      </c>
      <c r="I4556" s="73">
        <v>1001700</v>
      </c>
    </row>
    <row r="4557" spans="1:9" x14ac:dyDescent="0.3">
      <c r="A4557" s="72" t="str">
        <f t="shared" si="151"/>
        <v>2010</v>
      </c>
      <c r="B4557" s="72" t="str">
        <f t="shared" si="152"/>
        <v>Oct</v>
      </c>
      <c r="C4557" s="74">
        <v>40469</v>
      </c>
      <c r="D4557" s="47">
        <v>27.75</v>
      </c>
      <c r="E4557" s="47">
        <v>27.950001</v>
      </c>
      <c r="F4557" s="47">
        <v>27.290001</v>
      </c>
      <c r="G4557" s="47">
        <v>27.719999000000001</v>
      </c>
      <c r="H4557" s="73">
        <v>24.046244000000002</v>
      </c>
      <c r="I4557" s="73">
        <v>768200</v>
      </c>
    </row>
    <row r="4558" spans="1:9" x14ac:dyDescent="0.3">
      <c r="A4558" s="72" t="str">
        <f t="shared" si="151"/>
        <v>2010</v>
      </c>
      <c r="B4558" s="72" t="str">
        <f t="shared" si="152"/>
        <v>Oct</v>
      </c>
      <c r="C4558" s="74">
        <v>40470</v>
      </c>
      <c r="D4558" s="47">
        <v>27.27</v>
      </c>
      <c r="E4558" s="47">
        <v>27.73</v>
      </c>
      <c r="F4558" s="47">
        <v>26.91</v>
      </c>
      <c r="G4558" s="47">
        <v>27.139999</v>
      </c>
      <c r="H4558" s="73">
        <v>23.543113999999999</v>
      </c>
      <c r="I4558" s="73">
        <v>1061900</v>
      </c>
    </row>
    <row r="4559" spans="1:9" x14ac:dyDescent="0.3">
      <c r="A4559" s="72" t="str">
        <f t="shared" si="151"/>
        <v>2010</v>
      </c>
      <c r="B4559" s="72" t="str">
        <f t="shared" si="152"/>
        <v>Oct</v>
      </c>
      <c r="C4559" s="74">
        <v>40471</v>
      </c>
      <c r="D4559" s="47">
        <v>27.219999000000001</v>
      </c>
      <c r="E4559" s="47">
        <v>27.65</v>
      </c>
      <c r="F4559" s="47">
        <v>27.02</v>
      </c>
      <c r="G4559" s="47">
        <v>27.459999</v>
      </c>
      <c r="H4559" s="73">
        <v>23.820699999999999</v>
      </c>
      <c r="I4559" s="73">
        <v>804900</v>
      </c>
    </row>
    <row r="4560" spans="1:9" x14ac:dyDescent="0.3">
      <c r="A4560" s="72" t="str">
        <f t="shared" si="151"/>
        <v>2010</v>
      </c>
      <c r="B4560" s="72" t="str">
        <f t="shared" si="152"/>
        <v>Oct</v>
      </c>
      <c r="C4560" s="74">
        <v>40472</v>
      </c>
      <c r="D4560" s="47">
        <v>27.66</v>
      </c>
      <c r="E4560" s="47">
        <v>28.139999</v>
      </c>
      <c r="F4560" s="47">
        <v>26.73</v>
      </c>
      <c r="G4560" s="47">
        <v>27.07</v>
      </c>
      <c r="H4560" s="73">
        <v>23.482391</v>
      </c>
      <c r="I4560" s="73">
        <v>1764300</v>
      </c>
    </row>
    <row r="4561" spans="1:9" x14ac:dyDescent="0.3">
      <c r="A4561" s="72" t="str">
        <f t="shared" si="151"/>
        <v>2010</v>
      </c>
      <c r="B4561" s="72" t="str">
        <f t="shared" si="152"/>
        <v>Oct</v>
      </c>
      <c r="C4561" s="74">
        <v>40473</v>
      </c>
      <c r="D4561" s="47">
        <v>28.139999</v>
      </c>
      <c r="E4561" s="47">
        <v>29.66</v>
      </c>
      <c r="F4561" s="47">
        <v>27.93</v>
      </c>
      <c r="G4561" s="47">
        <v>29.200001</v>
      </c>
      <c r="H4561" s="73">
        <v>25.330100999999999</v>
      </c>
      <c r="I4561" s="73">
        <v>2907500</v>
      </c>
    </row>
    <row r="4562" spans="1:9" x14ac:dyDescent="0.3">
      <c r="A4562" s="72" t="str">
        <f t="shared" si="151"/>
        <v>2010</v>
      </c>
      <c r="B4562" s="72" t="str">
        <f t="shared" si="152"/>
        <v>Oct</v>
      </c>
      <c r="C4562" s="74">
        <v>40476</v>
      </c>
      <c r="D4562" s="47">
        <v>29.5</v>
      </c>
      <c r="E4562" s="47">
        <v>29.780000999999999</v>
      </c>
      <c r="F4562" s="47">
        <v>29.110001</v>
      </c>
      <c r="G4562" s="47">
        <v>29.379999000000002</v>
      </c>
      <c r="H4562" s="73">
        <v>25.486239999999999</v>
      </c>
      <c r="I4562" s="73">
        <v>1638800</v>
      </c>
    </row>
    <row r="4563" spans="1:9" x14ac:dyDescent="0.3">
      <c r="A4563" s="72" t="str">
        <f t="shared" si="151"/>
        <v>2010</v>
      </c>
      <c r="B4563" s="72" t="str">
        <f t="shared" si="152"/>
        <v>Oct</v>
      </c>
      <c r="C4563" s="74">
        <v>40477</v>
      </c>
      <c r="D4563" s="47">
        <v>29</v>
      </c>
      <c r="E4563" s="47">
        <v>29.68</v>
      </c>
      <c r="F4563" s="47">
        <v>28.860001</v>
      </c>
      <c r="G4563" s="47">
        <v>29.280000999999999</v>
      </c>
      <c r="H4563" s="73">
        <v>25.3995</v>
      </c>
      <c r="I4563" s="73">
        <v>1109500</v>
      </c>
    </row>
    <row r="4564" spans="1:9" x14ac:dyDescent="0.3">
      <c r="A4564" s="72" t="str">
        <f t="shared" si="151"/>
        <v>2010</v>
      </c>
      <c r="B4564" s="72" t="str">
        <f t="shared" si="152"/>
        <v>Oct</v>
      </c>
      <c r="C4564" s="74">
        <v>40478</v>
      </c>
      <c r="D4564" s="47">
        <v>28.77</v>
      </c>
      <c r="E4564" s="47">
        <v>28.93</v>
      </c>
      <c r="F4564" s="47">
        <v>28.32</v>
      </c>
      <c r="G4564" s="47">
        <v>28.809999000000001</v>
      </c>
      <c r="H4564" s="73">
        <v>24.991783000000002</v>
      </c>
      <c r="I4564" s="73">
        <v>1906200</v>
      </c>
    </row>
    <row r="4565" spans="1:9" x14ac:dyDescent="0.3">
      <c r="A4565" s="72" t="str">
        <f t="shared" si="151"/>
        <v>2010</v>
      </c>
      <c r="B4565" s="72" t="str">
        <f t="shared" si="152"/>
        <v>Oct</v>
      </c>
      <c r="C4565" s="74">
        <v>40479</v>
      </c>
      <c r="D4565" s="47">
        <v>28.790001</v>
      </c>
      <c r="E4565" s="47">
        <v>29.059999000000001</v>
      </c>
      <c r="F4565" s="47">
        <v>28.549999</v>
      </c>
      <c r="G4565" s="47">
        <v>28.77</v>
      </c>
      <c r="H4565" s="73">
        <v>24.957083000000001</v>
      </c>
      <c r="I4565" s="73">
        <v>729700</v>
      </c>
    </row>
    <row r="4566" spans="1:9" x14ac:dyDescent="0.3">
      <c r="A4566" s="72" t="str">
        <f t="shared" si="151"/>
        <v>2010</v>
      </c>
      <c r="B4566" s="72" t="str">
        <f t="shared" si="152"/>
        <v>Oct</v>
      </c>
      <c r="C4566" s="74">
        <v>40480</v>
      </c>
      <c r="D4566" s="47">
        <v>28.49</v>
      </c>
      <c r="E4566" s="47">
        <v>29.219999000000001</v>
      </c>
      <c r="F4566" s="47">
        <v>28.43</v>
      </c>
      <c r="G4566" s="47">
        <v>29.120000999999998</v>
      </c>
      <c r="H4566" s="73">
        <v>25.2607</v>
      </c>
      <c r="I4566" s="73">
        <v>1184700</v>
      </c>
    </row>
    <row r="4567" spans="1:9" x14ac:dyDescent="0.3">
      <c r="A4567" s="72" t="str">
        <f t="shared" si="151"/>
        <v>2010</v>
      </c>
      <c r="B4567" s="72" t="str">
        <f t="shared" si="152"/>
        <v>Nov</v>
      </c>
      <c r="C4567" s="74">
        <v>40483</v>
      </c>
      <c r="D4567" s="47">
        <v>28.889999</v>
      </c>
      <c r="E4567" s="47">
        <v>29.34</v>
      </c>
      <c r="F4567" s="47">
        <v>28.75</v>
      </c>
      <c r="G4567" s="47">
        <v>29.120000999999998</v>
      </c>
      <c r="H4567" s="73">
        <v>25.2607</v>
      </c>
      <c r="I4567" s="73">
        <v>1105400</v>
      </c>
    </row>
    <row r="4568" spans="1:9" x14ac:dyDescent="0.3">
      <c r="A4568" s="72" t="str">
        <f t="shared" si="151"/>
        <v>2010</v>
      </c>
      <c r="B4568" s="72" t="str">
        <f t="shared" si="152"/>
        <v>Nov</v>
      </c>
      <c r="C4568" s="74">
        <v>40484</v>
      </c>
      <c r="D4568" s="47">
        <v>29.5</v>
      </c>
      <c r="E4568" s="47">
        <v>29.65</v>
      </c>
      <c r="F4568" s="47">
        <v>29.120000999999998</v>
      </c>
      <c r="G4568" s="47">
        <v>29.18</v>
      </c>
      <c r="H4568" s="73">
        <v>25.312752</v>
      </c>
      <c r="I4568" s="73">
        <v>686200</v>
      </c>
    </row>
    <row r="4569" spans="1:9" x14ac:dyDescent="0.3">
      <c r="A4569" s="72" t="str">
        <f t="shared" si="151"/>
        <v>2010</v>
      </c>
      <c r="B4569" s="72" t="str">
        <f t="shared" si="152"/>
        <v>Nov</v>
      </c>
      <c r="C4569" s="74">
        <v>40485</v>
      </c>
      <c r="D4569" s="47">
        <v>29.25</v>
      </c>
      <c r="E4569" s="47">
        <v>29.49</v>
      </c>
      <c r="F4569" s="47">
        <v>28.98</v>
      </c>
      <c r="G4569" s="47">
        <v>29.379999000000002</v>
      </c>
      <c r="H4569" s="73">
        <v>25.486239999999999</v>
      </c>
      <c r="I4569" s="73">
        <v>483000</v>
      </c>
    </row>
    <row r="4570" spans="1:9" x14ac:dyDescent="0.3">
      <c r="A4570" s="72" t="str">
        <f t="shared" si="151"/>
        <v>2010</v>
      </c>
      <c r="B4570" s="72" t="str">
        <f t="shared" si="152"/>
        <v>Nov</v>
      </c>
      <c r="C4570" s="74">
        <v>40486</v>
      </c>
      <c r="D4570" s="47">
        <v>29.74</v>
      </c>
      <c r="E4570" s="47">
        <v>30</v>
      </c>
      <c r="F4570" s="47">
        <v>29.6</v>
      </c>
      <c r="G4570" s="47">
        <v>29.870000999999998</v>
      </c>
      <c r="H4570" s="73">
        <v>25.911306</v>
      </c>
      <c r="I4570" s="73">
        <v>831600</v>
      </c>
    </row>
    <row r="4571" spans="1:9" x14ac:dyDescent="0.3">
      <c r="A4571" s="72" t="str">
        <f t="shared" si="151"/>
        <v>2010</v>
      </c>
      <c r="B4571" s="72" t="str">
        <f t="shared" si="152"/>
        <v>Nov</v>
      </c>
      <c r="C4571" s="74">
        <v>40487</v>
      </c>
      <c r="D4571" s="47">
        <v>29.780000999999999</v>
      </c>
      <c r="E4571" s="47">
        <v>30.139999</v>
      </c>
      <c r="F4571" s="47">
        <v>29.629999000000002</v>
      </c>
      <c r="G4571" s="47">
        <v>29.799999</v>
      </c>
      <c r="H4571" s="73">
        <v>25.850576</v>
      </c>
      <c r="I4571" s="73">
        <v>853700</v>
      </c>
    </row>
    <row r="4572" spans="1:9" x14ac:dyDescent="0.3">
      <c r="A4572" s="72" t="str">
        <f t="shared" si="151"/>
        <v>2010</v>
      </c>
      <c r="B4572" s="72" t="str">
        <f t="shared" si="152"/>
        <v>Nov</v>
      </c>
      <c r="C4572" s="74">
        <v>40490</v>
      </c>
      <c r="D4572" s="47">
        <v>29.6</v>
      </c>
      <c r="E4572" s="47">
        <v>29.98</v>
      </c>
      <c r="F4572" s="47">
        <v>29.49</v>
      </c>
      <c r="G4572" s="47">
        <v>29.799999</v>
      </c>
      <c r="H4572" s="73">
        <v>25.850576</v>
      </c>
      <c r="I4572" s="73">
        <v>426200</v>
      </c>
    </row>
    <row r="4573" spans="1:9" x14ac:dyDescent="0.3">
      <c r="A4573" s="72" t="str">
        <f t="shared" si="151"/>
        <v>2010</v>
      </c>
      <c r="B4573" s="72" t="str">
        <f t="shared" si="152"/>
        <v>Nov</v>
      </c>
      <c r="C4573" s="74">
        <v>40491</v>
      </c>
      <c r="D4573" s="47">
        <v>29.860001</v>
      </c>
      <c r="E4573" s="47">
        <v>29.860001</v>
      </c>
      <c r="F4573" s="47">
        <v>28.75</v>
      </c>
      <c r="G4573" s="47">
        <v>28.959999</v>
      </c>
      <c r="H4573" s="73">
        <v>25.121901999999999</v>
      </c>
      <c r="I4573" s="73">
        <v>739600</v>
      </c>
    </row>
    <row r="4574" spans="1:9" x14ac:dyDescent="0.3">
      <c r="A4574" s="72" t="str">
        <f t="shared" si="151"/>
        <v>2010</v>
      </c>
      <c r="B4574" s="72" t="str">
        <f t="shared" si="152"/>
        <v>Nov</v>
      </c>
      <c r="C4574" s="74">
        <v>40492</v>
      </c>
      <c r="D4574" s="47">
        <v>29.049999</v>
      </c>
      <c r="E4574" s="47">
        <v>29.49</v>
      </c>
      <c r="F4574" s="47">
        <v>28.67</v>
      </c>
      <c r="G4574" s="47">
        <v>29.42</v>
      </c>
      <c r="H4574" s="73">
        <v>25.520942999999999</v>
      </c>
      <c r="I4574" s="73">
        <v>702200</v>
      </c>
    </row>
    <row r="4575" spans="1:9" x14ac:dyDescent="0.3">
      <c r="A4575" s="72" t="str">
        <f t="shared" si="151"/>
        <v>2010</v>
      </c>
      <c r="B4575" s="72" t="str">
        <f t="shared" si="152"/>
        <v>Nov</v>
      </c>
      <c r="C4575" s="74">
        <v>40493</v>
      </c>
      <c r="D4575" s="47">
        <v>29.120000999999998</v>
      </c>
      <c r="E4575" s="47">
        <v>30.190000999999999</v>
      </c>
      <c r="F4575" s="47">
        <v>29.02</v>
      </c>
      <c r="G4575" s="47">
        <v>29.870000999999998</v>
      </c>
      <c r="H4575" s="73">
        <v>25.911306</v>
      </c>
      <c r="I4575" s="73">
        <v>977700</v>
      </c>
    </row>
    <row r="4576" spans="1:9" x14ac:dyDescent="0.3">
      <c r="A4576" s="72" t="str">
        <f t="shared" si="151"/>
        <v>2010</v>
      </c>
      <c r="B4576" s="72" t="str">
        <f t="shared" si="152"/>
        <v>Nov</v>
      </c>
      <c r="C4576" s="74">
        <v>40494</v>
      </c>
      <c r="D4576" s="47">
        <v>29.559999000000001</v>
      </c>
      <c r="E4576" s="47">
        <v>29.780000999999999</v>
      </c>
      <c r="F4576" s="47">
        <v>29.059999000000001</v>
      </c>
      <c r="G4576" s="47">
        <v>29.41</v>
      </c>
      <c r="H4576" s="73">
        <v>25.512263999999998</v>
      </c>
      <c r="I4576" s="73">
        <v>788500</v>
      </c>
    </row>
    <row r="4577" spans="1:9" x14ac:dyDescent="0.3">
      <c r="A4577" s="72" t="str">
        <f t="shared" si="151"/>
        <v>2010</v>
      </c>
      <c r="B4577" s="72" t="str">
        <f t="shared" si="152"/>
        <v>Nov</v>
      </c>
      <c r="C4577" s="74">
        <v>40497</v>
      </c>
      <c r="D4577" s="47">
        <v>29.66</v>
      </c>
      <c r="E4577" s="47">
        <v>30.09</v>
      </c>
      <c r="F4577" s="47">
        <v>29.42</v>
      </c>
      <c r="G4577" s="47">
        <v>29.42</v>
      </c>
      <c r="H4577" s="73">
        <v>25.520942999999999</v>
      </c>
      <c r="I4577" s="73">
        <v>462800</v>
      </c>
    </row>
    <row r="4578" spans="1:9" x14ac:dyDescent="0.3">
      <c r="A4578" s="72" t="str">
        <f t="shared" si="151"/>
        <v>2010</v>
      </c>
      <c r="B4578" s="72" t="str">
        <f t="shared" si="152"/>
        <v>Nov</v>
      </c>
      <c r="C4578" s="74">
        <v>40498</v>
      </c>
      <c r="D4578" s="47">
        <v>29.309999000000001</v>
      </c>
      <c r="E4578" s="47">
        <v>29.57</v>
      </c>
      <c r="F4578" s="47">
        <v>28.610001</v>
      </c>
      <c r="G4578" s="47">
        <v>28.99</v>
      </c>
      <c r="H4578" s="73">
        <v>25.147929999999999</v>
      </c>
      <c r="I4578" s="73">
        <v>777200</v>
      </c>
    </row>
    <row r="4579" spans="1:9" x14ac:dyDescent="0.3">
      <c r="A4579" s="72" t="str">
        <f t="shared" si="151"/>
        <v>2010</v>
      </c>
      <c r="B4579" s="72" t="str">
        <f t="shared" si="152"/>
        <v>Nov</v>
      </c>
      <c r="C4579" s="74">
        <v>40499</v>
      </c>
      <c r="D4579" s="47">
        <v>29.07</v>
      </c>
      <c r="E4579" s="47">
        <v>30</v>
      </c>
      <c r="F4579" s="47">
        <v>28.780000999999999</v>
      </c>
      <c r="G4579" s="47">
        <v>29.969999000000001</v>
      </c>
      <c r="H4579" s="73">
        <v>25.998047</v>
      </c>
      <c r="I4579" s="73">
        <v>1468300</v>
      </c>
    </row>
    <row r="4580" spans="1:9" x14ac:dyDescent="0.3">
      <c r="A4580" s="72" t="str">
        <f t="shared" si="151"/>
        <v>2010</v>
      </c>
      <c r="B4580" s="72" t="str">
        <f t="shared" si="152"/>
        <v>Nov</v>
      </c>
      <c r="C4580" s="74">
        <v>40500</v>
      </c>
      <c r="D4580" s="47">
        <v>30.139999</v>
      </c>
      <c r="E4580" s="47">
        <v>30.58</v>
      </c>
      <c r="F4580" s="47">
        <v>29.84</v>
      </c>
      <c r="G4580" s="47">
        <v>29.98</v>
      </c>
      <c r="H4580" s="73">
        <v>26.006724999999999</v>
      </c>
      <c r="I4580" s="73">
        <v>787100</v>
      </c>
    </row>
    <row r="4581" spans="1:9" x14ac:dyDescent="0.3">
      <c r="A4581" s="72" t="str">
        <f t="shared" si="151"/>
        <v>2010</v>
      </c>
      <c r="B4581" s="72" t="str">
        <f t="shared" si="152"/>
        <v>Nov</v>
      </c>
      <c r="C4581" s="74">
        <v>40501</v>
      </c>
      <c r="D4581" s="47">
        <v>30.01</v>
      </c>
      <c r="E4581" s="47">
        <v>30.42</v>
      </c>
      <c r="F4581" s="47">
        <v>29.73</v>
      </c>
      <c r="G4581" s="47">
        <v>30.25</v>
      </c>
      <c r="H4581" s="73">
        <v>26.240942</v>
      </c>
      <c r="I4581" s="73">
        <v>628700</v>
      </c>
    </row>
    <row r="4582" spans="1:9" x14ac:dyDescent="0.3">
      <c r="A4582" s="72" t="str">
        <f t="shared" si="151"/>
        <v>2010</v>
      </c>
      <c r="B4582" s="72" t="str">
        <f t="shared" si="152"/>
        <v>Nov</v>
      </c>
      <c r="C4582" s="74">
        <v>40504</v>
      </c>
      <c r="D4582" s="47">
        <v>30.02</v>
      </c>
      <c r="E4582" s="47">
        <v>31.530000999999999</v>
      </c>
      <c r="F4582" s="47">
        <v>30.02</v>
      </c>
      <c r="G4582" s="47">
        <v>31.5</v>
      </c>
      <c r="H4582" s="73">
        <v>27.325275000000001</v>
      </c>
      <c r="I4582" s="73">
        <v>1780100</v>
      </c>
    </row>
    <row r="4583" spans="1:9" x14ac:dyDescent="0.3">
      <c r="A4583" s="72" t="str">
        <f t="shared" si="151"/>
        <v>2010</v>
      </c>
      <c r="B4583" s="72" t="str">
        <f t="shared" si="152"/>
        <v>Nov</v>
      </c>
      <c r="C4583" s="74">
        <v>40505</v>
      </c>
      <c r="D4583" s="47">
        <v>30.969999000000001</v>
      </c>
      <c r="E4583" s="47">
        <v>31.469999000000001</v>
      </c>
      <c r="F4583" s="47">
        <v>30.91</v>
      </c>
      <c r="G4583" s="47">
        <v>31.41</v>
      </c>
      <c r="H4583" s="73">
        <v>27.247204</v>
      </c>
      <c r="I4583" s="73">
        <v>1107300</v>
      </c>
    </row>
    <row r="4584" spans="1:9" x14ac:dyDescent="0.3">
      <c r="A4584" s="72" t="str">
        <f t="shared" si="151"/>
        <v>2010</v>
      </c>
      <c r="B4584" s="72" t="str">
        <f t="shared" si="152"/>
        <v>Nov</v>
      </c>
      <c r="C4584" s="74">
        <v>40506</v>
      </c>
      <c r="D4584" s="47">
        <v>31.549999</v>
      </c>
      <c r="E4584" s="47">
        <v>32.060001</v>
      </c>
      <c r="F4584" s="47">
        <v>31.549999</v>
      </c>
      <c r="G4584" s="47">
        <v>31.99</v>
      </c>
      <c r="H4584" s="73">
        <v>27.750340000000001</v>
      </c>
      <c r="I4584" s="73">
        <v>918500</v>
      </c>
    </row>
    <row r="4585" spans="1:9" x14ac:dyDescent="0.3">
      <c r="A4585" s="72" t="str">
        <f t="shared" si="151"/>
        <v>2010</v>
      </c>
      <c r="B4585" s="72" t="str">
        <f t="shared" si="152"/>
        <v>Nov</v>
      </c>
      <c r="C4585" s="74">
        <v>40508</v>
      </c>
      <c r="D4585" s="47">
        <v>31.780000999999999</v>
      </c>
      <c r="E4585" s="47">
        <v>31.99</v>
      </c>
      <c r="F4585" s="47">
        <v>31.639999</v>
      </c>
      <c r="G4585" s="47">
        <v>31.959999</v>
      </c>
      <c r="H4585" s="73">
        <v>27.724308000000001</v>
      </c>
      <c r="I4585" s="73">
        <v>212100</v>
      </c>
    </row>
    <row r="4586" spans="1:9" x14ac:dyDescent="0.3">
      <c r="A4586" s="72" t="str">
        <f t="shared" si="151"/>
        <v>2010</v>
      </c>
      <c r="B4586" s="72" t="str">
        <f t="shared" si="152"/>
        <v>Nov</v>
      </c>
      <c r="C4586" s="74">
        <v>40511</v>
      </c>
      <c r="D4586" s="47">
        <v>31.68</v>
      </c>
      <c r="E4586" s="47">
        <v>31.959999</v>
      </c>
      <c r="F4586" s="47">
        <v>31.09</v>
      </c>
      <c r="G4586" s="47">
        <v>31.870000999999998</v>
      </c>
      <c r="H4586" s="73">
        <v>27.646248</v>
      </c>
      <c r="I4586" s="73">
        <v>610800</v>
      </c>
    </row>
    <row r="4587" spans="1:9" x14ac:dyDescent="0.3">
      <c r="A4587" s="72" t="str">
        <f t="shared" si="151"/>
        <v>2010</v>
      </c>
      <c r="B4587" s="72" t="str">
        <f t="shared" si="152"/>
        <v>Nov</v>
      </c>
      <c r="C4587" s="74">
        <v>40512</v>
      </c>
      <c r="D4587" s="47">
        <v>31.5</v>
      </c>
      <c r="E4587" s="47">
        <v>32.209999000000003</v>
      </c>
      <c r="F4587" s="47">
        <v>31.219999000000001</v>
      </c>
      <c r="G4587" s="47">
        <v>31.870000999999998</v>
      </c>
      <c r="H4587" s="73">
        <v>27.646248</v>
      </c>
      <c r="I4587" s="73">
        <v>1089000</v>
      </c>
    </row>
    <row r="4588" spans="1:9" x14ac:dyDescent="0.3">
      <c r="A4588" s="72" t="str">
        <f t="shared" si="151"/>
        <v>2010</v>
      </c>
      <c r="B4588" s="72" t="str">
        <f t="shared" si="152"/>
        <v>Dec</v>
      </c>
      <c r="C4588" s="74">
        <v>40513</v>
      </c>
      <c r="D4588" s="47">
        <v>32.25</v>
      </c>
      <c r="E4588" s="47">
        <v>32.470001000000003</v>
      </c>
      <c r="F4588" s="47">
        <v>32.060001</v>
      </c>
      <c r="G4588" s="47">
        <v>32.189999</v>
      </c>
      <c r="H4588" s="73">
        <v>27.923833999999999</v>
      </c>
      <c r="I4588" s="73">
        <v>1125400</v>
      </c>
    </row>
    <row r="4589" spans="1:9" x14ac:dyDescent="0.3">
      <c r="A4589" s="72" t="str">
        <f t="shared" si="151"/>
        <v>2010</v>
      </c>
      <c r="B4589" s="72" t="str">
        <f t="shared" si="152"/>
        <v>Dec</v>
      </c>
      <c r="C4589" s="74">
        <v>40514</v>
      </c>
      <c r="D4589" s="47">
        <v>32.299999</v>
      </c>
      <c r="E4589" s="47">
        <v>32.779998999999997</v>
      </c>
      <c r="F4589" s="47">
        <v>31.98</v>
      </c>
      <c r="G4589" s="47">
        <v>32.700001</v>
      </c>
      <c r="H4589" s="73">
        <v>28.366236000000001</v>
      </c>
      <c r="I4589" s="73">
        <v>681700</v>
      </c>
    </row>
    <row r="4590" spans="1:9" x14ac:dyDescent="0.3">
      <c r="A4590" s="72" t="str">
        <f t="shared" si="151"/>
        <v>2010</v>
      </c>
      <c r="B4590" s="72" t="str">
        <f t="shared" si="152"/>
        <v>Dec</v>
      </c>
      <c r="C4590" s="74">
        <v>40515</v>
      </c>
      <c r="D4590" s="47">
        <v>32.729999999999997</v>
      </c>
      <c r="E4590" s="47">
        <v>32.790000999999997</v>
      </c>
      <c r="F4590" s="47">
        <v>32.200001</v>
      </c>
      <c r="G4590" s="47">
        <v>32.619999</v>
      </c>
      <c r="H4590" s="73">
        <v>28.296835000000002</v>
      </c>
      <c r="I4590" s="73">
        <v>430100</v>
      </c>
    </row>
    <row r="4591" spans="1:9" x14ac:dyDescent="0.3">
      <c r="A4591" s="72" t="str">
        <f t="shared" si="151"/>
        <v>2010</v>
      </c>
      <c r="B4591" s="72" t="str">
        <f t="shared" si="152"/>
        <v>Dec</v>
      </c>
      <c r="C4591" s="74">
        <v>40518</v>
      </c>
      <c r="D4591" s="47">
        <v>32.57</v>
      </c>
      <c r="E4591" s="47">
        <v>32.790000999999997</v>
      </c>
      <c r="F4591" s="47">
        <v>32.330002</v>
      </c>
      <c r="G4591" s="47">
        <v>32.759998000000003</v>
      </c>
      <c r="H4591" s="73">
        <v>28.418289000000001</v>
      </c>
      <c r="I4591" s="73">
        <v>420800</v>
      </c>
    </row>
    <row r="4592" spans="1:9" x14ac:dyDescent="0.3">
      <c r="A4592" s="72" t="str">
        <f t="shared" si="151"/>
        <v>2010</v>
      </c>
      <c r="B4592" s="72" t="str">
        <f t="shared" si="152"/>
        <v>Dec</v>
      </c>
      <c r="C4592" s="74">
        <v>40519</v>
      </c>
      <c r="D4592" s="47">
        <v>33.020000000000003</v>
      </c>
      <c r="E4592" s="47">
        <v>34</v>
      </c>
      <c r="F4592" s="47">
        <v>32.950001</v>
      </c>
      <c r="G4592" s="47">
        <v>33.560001</v>
      </c>
      <c r="H4592" s="73">
        <v>29.112262999999999</v>
      </c>
      <c r="I4592" s="73">
        <v>1120100</v>
      </c>
    </row>
    <row r="4593" spans="1:9" x14ac:dyDescent="0.3">
      <c r="A4593" s="72" t="str">
        <f t="shared" si="151"/>
        <v>2010</v>
      </c>
      <c r="B4593" s="72" t="str">
        <f t="shared" si="152"/>
        <v>Dec</v>
      </c>
      <c r="C4593" s="74">
        <v>40520</v>
      </c>
      <c r="D4593" s="47">
        <v>33.520000000000003</v>
      </c>
      <c r="E4593" s="47">
        <v>33.599997999999999</v>
      </c>
      <c r="F4593" s="47">
        <v>33.189999</v>
      </c>
      <c r="G4593" s="47">
        <v>33.340000000000003</v>
      </c>
      <c r="H4593" s="73">
        <v>28.921419</v>
      </c>
      <c r="I4593" s="73">
        <v>604500</v>
      </c>
    </row>
    <row r="4594" spans="1:9" x14ac:dyDescent="0.3">
      <c r="A4594" s="72" t="str">
        <f t="shared" si="151"/>
        <v>2010</v>
      </c>
      <c r="B4594" s="72" t="str">
        <f t="shared" si="152"/>
        <v>Dec</v>
      </c>
      <c r="C4594" s="74">
        <v>40521</v>
      </c>
      <c r="D4594" s="47">
        <v>33.619999</v>
      </c>
      <c r="E4594" s="47">
        <v>33.619999</v>
      </c>
      <c r="F4594" s="47">
        <v>33.040000999999997</v>
      </c>
      <c r="G4594" s="47">
        <v>33.380001</v>
      </c>
      <c r="H4594" s="73">
        <v>28.956116000000002</v>
      </c>
      <c r="I4594" s="73">
        <v>561700</v>
      </c>
    </row>
    <row r="4595" spans="1:9" x14ac:dyDescent="0.3">
      <c r="A4595" s="72" t="str">
        <f t="shared" si="151"/>
        <v>2010</v>
      </c>
      <c r="B4595" s="72" t="str">
        <f t="shared" si="152"/>
        <v>Dec</v>
      </c>
      <c r="C4595" s="74">
        <v>40522</v>
      </c>
      <c r="D4595" s="47">
        <v>33.470001000000003</v>
      </c>
      <c r="E4595" s="47">
        <v>33.540000999999997</v>
      </c>
      <c r="F4595" s="47">
        <v>33.169998</v>
      </c>
      <c r="G4595" s="47">
        <v>33.32</v>
      </c>
      <c r="H4595" s="73">
        <v>28.904071999999999</v>
      </c>
      <c r="I4595" s="73">
        <v>655000</v>
      </c>
    </row>
    <row r="4596" spans="1:9" x14ac:dyDescent="0.3">
      <c r="A4596" s="72" t="str">
        <f t="shared" si="151"/>
        <v>2010</v>
      </c>
      <c r="B4596" s="72" t="str">
        <f t="shared" si="152"/>
        <v>Dec</v>
      </c>
      <c r="C4596" s="74">
        <v>40525</v>
      </c>
      <c r="D4596" s="47">
        <v>33.369999</v>
      </c>
      <c r="E4596" s="47">
        <v>33.43</v>
      </c>
      <c r="F4596" s="47">
        <v>32.43</v>
      </c>
      <c r="G4596" s="47">
        <v>32.549999</v>
      </c>
      <c r="H4596" s="73">
        <v>28.236118000000001</v>
      </c>
      <c r="I4596" s="73">
        <v>893100</v>
      </c>
    </row>
    <row r="4597" spans="1:9" x14ac:dyDescent="0.3">
      <c r="A4597" s="72" t="str">
        <f t="shared" si="151"/>
        <v>2010</v>
      </c>
      <c r="B4597" s="72" t="str">
        <f t="shared" si="152"/>
        <v>Dec</v>
      </c>
      <c r="C4597" s="74">
        <v>40526</v>
      </c>
      <c r="D4597" s="47">
        <v>32.490001999999997</v>
      </c>
      <c r="E4597" s="47">
        <v>32.790000999999997</v>
      </c>
      <c r="F4597" s="47">
        <v>30.860001</v>
      </c>
      <c r="G4597" s="47">
        <v>31.530000999999999</v>
      </c>
      <c r="H4597" s="73">
        <v>27.351303000000001</v>
      </c>
      <c r="I4597" s="73">
        <v>2387500</v>
      </c>
    </row>
    <row r="4598" spans="1:9" x14ac:dyDescent="0.3">
      <c r="A4598" s="72" t="str">
        <f t="shared" si="151"/>
        <v>2010</v>
      </c>
      <c r="B4598" s="72" t="str">
        <f t="shared" si="152"/>
        <v>Dec</v>
      </c>
      <c r="C4598" s="74">
        <v>40527</v>
      </c>
      <c r="D4598" s="47">
        <v>31.57</v>
      </c>
      <c r="E4598" s="47">
        <v>32.150002000000001</v>
      </c>
      <c r="F4598" s="47">
        <v>31.030000999999999</v>
      </c>
      <c r="G4598" s="47">
        <v>31.24</v>
      </c>
      <c r="H4598" s="73">
        <v>27.099733000000001</v>
      </c>
      <c r="I4598" s="73">
        <v>1421300</v>
      </c>
    </row>
    <row r="4599" spans="1:9" x14ac:dyDescent="0.3">
      <c r="A4599" s="72" t="str">
        <f t="shared" si="151"/>
        <v>2010</v>
      </c>
      <c r="B4599" s="72" t="str">
        <f t="shared" si="152"/>
        <v>Dec</v>
      </c>
      <c r="C4599" s="74">
        <v>40528</v>
      </c>
      <c r="D4599" s="47">
        <v>31.4</v>
      </c>
      <c r="E4599" s="47">
        <v>31.98</v>
      </c>
      <c r="F4599" s="47">
        <v>31.33</v>
      </c>
      <c r="G4599" s="47">
        <v>31.950001</v>
      </c>
      <c r="H4599" s="73">
        <v>27.715638999999999</v>
      </c>
      <c r="I4599" s="73">
        <v>902000</v>
      </c>
    </row>
    <row r="4600" spans="1:9" x14ac:dyDescent="0.3">
      <c r="A4600" s="72" t="str">
        <f t="shared" si="151"/>
        <v>2010</v>
      </c>
      <c r="B4600" s="72" t="str">
        <f t="shared" si="152"/>
        <v>Dec</v>
      </c>
      <c r="C4600" s="74">
        <v>40529</v>
      </c>
      <c r="D4600" s="47">
        <v>32.020000000000003</v>
      </c>
      <c r="E4600" s="47">
        <v>32.459999000000003</v>
      </c>
      <c r="F4600" s="47">
        <v>31.559999000000001</v>
      </c>
      <c r="G4600" s="47">
        <v>32.200001</v>
      </c>
      <c r="H4600" s="73">
        <v>27.932510000000001</v>
      </c>
      <c r="I4600" s="73">
        <v>1367100</v>
      </c>
    </row>
    <row r="4601" spans="1:9" x14ac:dyDescent="0.3">
      <c r="A4601" s="72" t="str">
        <f t="shared" si="151"/>
        <v>2010</v>
      </c>
      <c r="B4601" s="72" t="str">
        <f t="shared" si="152"/>
        <v>Dec</v>
      </c>
      <c r="C4601" s="74">
        <v>40532</v>
      </c>
      <c r="D4601" s="47">
        <v>32.299999</v>
      </c>
      <c r="E4601" s="47">
        <v>32.470001000000003</v>
      </c>
      <c r="F4601" s="47">
        <v>31.969999000000001</v>
      </c>
      <c r="G4601" s="47">
        <v>32.020000000000003</v>
      </c>
      <c r="H4601" s="73">
        <v>27.776357999999998</v>
      </c>
      <c r="I4601" s="73">
        <v>639700</v>
      </c>
    </row>
    <row r="4602" spans="1:9" x14ac:dyDescent="0.3">
      <c r="A4602" s="72" t="str">
        <f t="shared" si="151"/>
        <v>2010</v>
      </c>
      <c r="B4602" s="72" t="str">
        <f t="shared" si="152"/>
        <v>Dec</v>
      </c>
      <c r="C4602" s="74">
        <v>40533</v>
      </c>
      <c r="D4602" s="47">
        <v>31.91</v>
      </c>
      <c r="E4602" s="47">
        <v>32.209999000000003</v>
      </c>
      <c r="F4602" s="47">
        <v>31.4</v>
      </c>
      <c r="G4602" s="47">
        <v>32.110000999999997</v>
      </c>
      <c r="H4602" s="73">
        <v>27.854438999999999</v>
      </c>
      <c r="I4602" s="73">
        <v>859100</v>
      </c>
    </row>
    <row r="4603" spans="1:9" x14ac:dyDescent="0.3">
      <c r="A4603" s="72" t="str">
        <f t="shared" si="151"/>
        <v>2010</v>
      </c>
      <c r="B4603" s="72" t="str">
        <f t="shared" si="152"/>
        <v>Dec</v>
      </c>
      <c r="C4603" s="74">
        <v>40534</v>
      </c>
      <c r="D4603" s="47">
        <v>32.060001</v>
      </c>
      <c r="E4603" s="47">
        <v>32.07</v>
      </c>
      <c r="F4603" s="47">
        <v>31.440000999999999</v>
      </c>
      <c r="G4603" s="47">
        <v>31.530000999999999</v>
      </c>
      <c r="H4603" s="73">
        <v>27.351303000000001</v>
      </c>
      <c r="I4603" s="73">
        <v>876100</v>
      </c>
    </row>
    <row r="4604" spans="1:9" x14ac:dyDescent="0.3">
      <c r="A4604" s="72" t="str">
        <f t="shared" si="151"/>
        <v>2010</v>
      </c>
      <c r="B4604" s="72" t="str">
        <f t="shared" si="152"/>
        <v>Dec</v>
      </c>
      <c r="C4604" s="74">
        <v>40535</v>
      </c>
      <c r="D4604" s="47">
        <v>31.549999</v>
      </c>
      <c r="E4604" s="47">
        <v>31.82</v>
      </c>
      <c r="F4604" s="47">
        <v>31.07</v>
      </c>
      <c r="G4604" s="47">
        <v>31.1</v>
      </c>
      <c r="H4604" s="73">
        <v>26.978290999999999</v>
      </c>
      <c r="I4604" s="73">
        <v>646900</v>
      </c>
    </row>
    <row r="4605" spans="1:9" x14ac:dyDescent="0.3">
      <c r="A4605" s="72" t="str">
        <f t="shared" si="151"/>
        <v>2010</v>
      </c>
      <c r="B4605" s="72" t="str">
        <f t="shared" si="152"/>
        <v>Dec</v>
      </c>
      <c r="C4605" s="74">
        <v>40539</v>
      </c>
      <c r="D4605" s="47">
        <v>30.959999</v>
      </c>
      <c r="E4605" s="47">
        <v>31.379999000000002</v>
      </c>
      <c r="F4605" s="47">
        <v>30.57</v>
      </c>
      <c r="G4605" s="47">
        <v>31.190000999999999</v>
      </c>
      <c r="H4605" s="73">
        <v>27.056362</v>
      </c>
      <c r="I4605" s="73">
        <v>465800</v>
      </c>
    </row>
    <row r="4606" spans="1:9" x14ac:dyDescent="0.3">
      <c r="A4606" s="72" t="str">
        <f t="shared" si="151"/>
        <v>2010</v>
      </c>
      <c r="B4606" s="72" t="str">
        <f t="shared" si="152"/>
        <v>Dec</v>
      </c>
      <c r="C4606" s="74">
        <v>40540</v>
      </c>
      <c r="D4606" s="47">
        <v>31.379999000000002</v>
      </c>
      <c r="E4606" s="47">
        <v>31.379999000000002</v>
      </c>
      <c r="F4606" s="47">
        <v>30.77</v>
      </c>
      <c r="G4606" s="47">
        <v>30.9</v>
      </c>
      <c r="H4606" s="73">
        <v>26.804796</v>
      </c>
      <c r="I4606" s="73">
        <v>343500</v>
      </c>
    </row>
    <row r="4607" spans="1:9" x14ac:dyDescent="0.3">
      <c r="A4607" s="72" t="str">
        <f t="shared" si="151"/>
        <v>2010</v>
      </c>
      <c r="B4607" s="72" t="str">
        <f t="shared" si="152"/>
        <v>Dec</v>
      </c>
      <c r="C4607" s="74">
        <v>40541</v>
      </c>
      <c r="D4607" s="47">
        <v>30.93</v>
      </c>
      <c r="E4607" s="47">
        <v>31.4</v>
      </c>
      <c r="F4607" s="47">
        <v>30.91</v>
      </c>
      <c r="G4607" s="47">
        <v>31.01</v>
      </c>
      <c r="H4607" s="73">
        <v>26.900214999999999</v>
      </c>
      <c r="I4607" s="73">
        <v>407700</v>
      </c>
    </row>
    <row r="4608" spans="1:9" x14ac:dyDescent="0.3">
      <c r="A4608" s="72" t="str">
        <f t="shared" si="151"/>
        <v>2010</v>
      </c>
      <c r="B4608" s="72" t="str">
        <f t="shared" si="152"/>
        <v>Dec</v>
      </c>
      <c r="C4608" s="74">
        <v>40542</v>
      </c>
      <c r="D4608" s="47">
        <v>30.92</v>
      </c>
      <c r="E4608" s="47">
        <v>31.219999000000001</v>
      </c>
      <c r="F4608" s="47">
        <v>30.77</v>
      </c>
      <c r="G4608" s="47">
        <v>30.99</v>
      </c>
      <c r="H4608" s="73">
        <v>26.882871999999999</v>
      </c>
      <c r="I4608" s="73">
        <v>330700</v>
      </c>
    </row>
    <row r="4609" spans="1:9" x14ac:dyDescent="0.3">
      <c r="A4609" s="72" t="str">
        <f t="shared" si="151"/>
        <v>2010</v>
      </c>
      <c r="B4609" s="72" t="str">
        <f t="shared" si="152"/>
        <v>Dec</v>
      </c>
      <c r="C4609" s="74">
        <v>40543</v>
      </c>
      <c r="D4609" s="47">
        <v>30.860001</v>
      </c>
      <c r="E4609" s="47">
        <v>31.1</v>
      </c>
      <c r="F4609" s="47">
        <v>30.66</v>
      </c>
      <c r="G4609" s="47">
        <v>30.66</v>
      </c>
      <c r="H4609" s="73">
        <v>26.596601</v>
      </c>
      <c r="I4609" s="73">
        <v>607100</v>
      </c>
    </row>
    <row r="4610" spans="1:9" x14ac:dyDescent="0.3">
      <c r="A4610" s="72" t="str">
        <f t="shared" si="151"/>
        <v>2011</v>
      </c>
      <c r="B4610" s="72" t="str">
        <f t="shared" si="152"/>
        <v>Jan</v>
      </c>
      <c r="C4610" s="74">
        <v>40546</v>
      </c>
      <c r="D4610" s="47">
        <v>30.85</v>
      </c>
      <c r="E4610" s="47">
        <v>31.85</v>
      </c>
      <c r="F4610" s="47">
        <v>30.57</v>
      </c>
      <c r="G4610" s="47">
        <v>31.33</v>
      </c>
      <c r="H4610" s="73">
        <v>27.177809</v>
      </c>
      <c r="I4610" s="73">
        <v>1166700</v>
      </c>
    </row>
    <row r="4611" spans="1:9" x14ac:dyDescent="0.3">
      <c r="A4611" s="72" t="str">
        <f t="shared" ref="A4611:A4674" si="153">TEXT(C4611,"YYYY")</f>
        <v>2011</v>
      </c>
      <c r="B4611" s="72" t="str">
        <f t="shared" ref="B4611:B4674" si="154">TEXT(C4611,"MMM")</f>
        <v>Jan</v>
      </c>
      <c r="C4611" s="74">
        <v>40547</v>
      </c>
      <c r="D4611" s="47">
        <v>31.52</v>
      </c>
      <c r="E4611" s="47">
        <v>32.090000000000003</v>
      </c>
      <c r="F4611" s="47">
        <v>30.74</v>
      </c>
      <c r="G4611" s="47">
        <v>31.379999000000002</v>
      </c>
      <c r="H4611" s="73">
        <v>27.22118</v>
      </c>
      <c r="I4611" s="73">
        <v>2306200</v>
      </c>
    </row>
    <row r="4612" spans="1:9" x14ac:dyDescent="0.3">
      <c r="A4612" s="72" t="str">
        <f t="shared" si="153"/>
        <v>2011</v>
      </c>
      <c r="B4612" s="72" t="str">
        <f t="shared" si="154"/>
        <v>Jan</v>
      </c>
      <c r="C4612" s="74">
        <v>40548</v>
      </c>
      <c r="D4612" s="47">
        <v>31.24</v>
      </c>
      <c r="E4612" s="47">
        <v>31.610001</v>
      </c>
      <c r="F4612" s="47">
        <v>30.9</v>
      </c>
      <c r="G4612" s="47">
        <v>31.139999</v>
      </c>
      <c r="H4612" s="73">
        <v>27.012991</v>
      </c>
      <c r="I4612" s="73">
        <v>1026500</v>
      </c>
    </row>
    <row r="4613" spans="1:9" x14ac:dyDescent="0.3">
      <c r="A4613" s="72" t="str">
        <f t="shared" si="153"/>
        <v>2011</v>
      </c>
      <c r="B4613" s="72" t="str">
        <f t="shared" si="154"/>
        <v>Jan</v>
      </c>
      <c r="C4613" s="74">
        <v>40549</v>
      </c>
      <c r="D4613" s="47">
        <v>31.91</v>
      </c>
      <c r="E4613" s="47">
        <v>32.25</v>
      </c>
      <c r="F4613" s="47">
        <v>30.969999000000001</v>
      </c>
      <c r="G4613" s="47">
        <v>31.1</v>
      </c>
      <c r="H4613" s="73">
        <v>26.978290999999999</v>
      </c>
      <c r="I4613" s="73">
        <v>1346700</v>
      </c>
    </row>
    <row r="4614" spans="1:9" x14ac:dyDescent="0.3">
      <c r="A4614" s="72" t="str">
        <f t="shared" si="153"/>
        <v>2011</v>
      </c>
      <c r="B4614" s="72" t="str">
        <f t="shared" si="154"/>
        <v>Jan</v>
      </c>
      <c r="C4614" s="74">
        <v>40550</v>
      </c>
      <c r="D4614" s="47">
        <v>31.059999000000001</v>
      </c>
      <c r="E4614" s="47">
        <v>31.610001</v>
      </c>
      <c r="F4614" s="47">
        <v>30.309999000000001</v>
      </c>
      <c r="G4614" s="47">
        <v>31.02</v>
      </c>
      <c r="H4614" s="73">
        <v>26.908895000000001</v>
      </c>
      <c r="I4614" s="73">
        <v>977600</v>
      </c>
    </row>
    <row r="4615" spans="1:9" x14ac:dyDescent="0.3">
      <c r="A4615" s="72" t="str">
        <f t="shared" si="153"/>
        <v>2011</v>
      </c>
      <c r="B4615" s="72" t="str">
        <f t="shared" si="154"/>
        <v>Jan</v>
      </c>
      <c r="C4615" s="74">
        <v>40553</v>
      </c>
      <c r="D4615" s="47">
        <v>30.82</v>
      </c>
      <c r="E4615" s="47">
        <v>31.48</v>
      </c>
      <c r="F4615" s="47">
        <v>30.51</v>
      </c>
      <c r="G4615" s="47">
        <v>31.26</v>
      </c>
      <c r="H4615" s="73">
        <v>27.117086</v>
      </c>
      <c r="I4615" s="73">
        <v>837500</v>
      </c>
    </row>
    <row r="4616" spans="1:9" x14ac:dyDescent="0.3">
      <c r="A4616" s="72" t="str">
        <f t="shared" si="153"/>
        <v>2011</v>
      </c>
      <c r="B4616" s="72" t="str">
        <f t="shared" si="154"/>
        <v>Jan</v>
      </c>
      <c r="C4616" s="74">
        <v>40554</v>
      </c>
      <c r="D4616" s="47">
        <v>30.26</v>
      </c>
      <c r="E4616" s="47">
        <v>30.4</v>
      </c>
      <c r="F4616" s="47">
        <v>28.889999</v>
      </c>
      <c r="G4616" s="47">
        <v>28.9</v>
      </c>
      <c r="H4616" s="73">
        <v>25.069856999999999</v>
      </c>
      <c r="I4616" s="73">
        <v>4765100</v>
      </c>
    </row>
    <row r="4617" spans="1:9" x14ac:dyDescent="0.3">
      <c r="A4617" s="72" t="str">
        <f t="shared" si="153"/>
        <v>2011</v>
      </c>
      <c r="B4617" s="72" t="str">
        <f t="shared" si="154"/>
        <v>Jan</v>
      </c>
      <c r="C4617" s="74">
        <v>40555</v>
      </c>
      <c r="D4617" s="47">
        <v>29.120000999999998</v>
      </c>
      <c r="E4617" s="47">
        <v>29.85</v>
      </c>
      <c r="F4617" s="47">
        <v>28.959999</v>
      </c>
      <c r="G4617" s="47">
        <v>29.41</v>
      </c>
      <c r="H4617" s="73">
        <v>25.512263999999998</v>
      </c>
      <c r="I4617" s="73">
        <v>1779500</v>
      </c>
    </row>
    <row r="4618" spans="1:9" x14ac:dyDescent="0.3">
      <c r="A4618" s="72" t="str">
        <f t="shared" si="153"/>
        <v>2011</v>
      </c>
      <c r="B4618" s="72" t="str">
        <f t="shared" si="154"/>
        <v>Jan</v>
      </c>
      <c r="C4618" s="74">
        <v>40556</v>
      </c>
      <c r="D4618" s="47">
        <v>30.280000999999999</v>
      </c>
      <c r="E4618" s="47">
        <v>30.49</v>
      </c>
      <c r="F4618" s="47">
        <v>29.65</v>
      </c>
      <c r="G4618" s="47">
        <v>30</v>
      </c>
      <c r="H4618" s="73">
        <v>26.024070999999999</v>
      </c>
      <c r="I4618" s="73">
        <v>1703100</v>
      </c>
    </row>
    <row r="4619" spans="1:9" x14ac:dyDescent="0.3">
      <c r="A4619" s="72" t="str">
        <f t="shared" si="153"/>
        <v>2011</v>
      </c>
      <c r="B4619" s="72" t="str">
        <f t="shared" si="154"/>
        <v>Jan</v>
      </c>
      <c r="C4619" s="74">
        <v>40557</v>
      </c>
      <c r="D4619" s="47">
        <v>30.219999000000001</v>
      </c>
      <c r="E4619" s="47">
        <v>30.73</v>
      </c>
      <c r="F4619" s="47">
        <v>29.790001</v>
      </c>
      <c r="G4619" s="47">
        <v>30.620000999999998</v>
      </c>
      <c r="H4619" s="73">
        <v>26.561903000000001</v>
      </c>
      <c r="I4619" s="73">
        <v>972000</v>
      </c>
    </row>
    <row r="4620" spans="1:9" x14ac:dyDescent="0.3">
      <c r="A4620" s="72" t="str">
        <f t="shared" si="153"/>
        <v>2011</v>
      </c>
      <c r="B4620" s="72" t="str">
        <f t="shared" si="154"/>
        <v>Jan</v>
      </c>
      <c r="C4620" s="74">
        <v>40561</v>
      </c>
      <c r="D4620" s="47">
        <v>30.639999</v>
      </c>
      <c r="E4620" s="47">
        <v>30.74</v>
      </c>
      <c r="F4620" s="47">
        <v>30.049999</v>
      </c>
      <c r="G4620" s="47">
        <v>30.43</v>
      </c>
      <c r="H4620" s="73">
        <v>26.397089000000001</v>
      </c>
      <c r="I4620" s="73">
        <v>839600</v>
      </c>
    </row>
    <row r="4621" spans="1:9" x14ac:dyDescent="0.3">
      <c r="A4621" s="72" t="str">
        <f t="shared" si="153"/>
        <v>2011</v>
      </c>
      <c r="B4621" s="72" t="str">
        <f t="shared" si="154"/>
        <v>Jan</v>
      </c>
      <c r="C4621" s="74">
        <v>40562</v>
      </c>
      <c r="D4621" s="47">
        <v>30.360001</v>
      </c>
      <c r="E4621" s="47">
        <v>30.459999</v>
      </c>
      <c r="F4621" s="47">
        <v>29.690000999999999</v>
      </c>
      <c r="G4621" s="47">
        <v>29.879999000000002</v>
      </c>
      <c r="H4621" s="73">
        <v>25.919975000000001</v>
      </c>
      <c r="I4621" s="73">
        <v>892600</v>
      </c>
    </row>
    <row r="4622" spans="1:9" x14ac:dyDescent="0.3">
      <c r="A4622" s="72" t="str">
        <f t="shared" si="153"/>
        <v>2011</v>
      </c>
      <c r="B4622" s="72" t="str">
        <f t="shared" si="154"/>
        <v>Jan</v>
      </c>
      <c r="C4622" s="74">
        <v>40563</v>
      </c>
      <c r="D4622" s="47">
        <v>29.639999</v>
      </c>
      <c r="E4622" s="47">
        <v>31</v>
      </c>
      <c r="F4622" s="47">
        <v>29.58</v>
      </c>
      <c r="G4622" s="47">
        <v>30.24</v>
      </c>
      <c r="H4622" s="73">
        <v>26.232267</v>
      </c>
      <c r="I4622" s="73">
        <v>1797100</v>
      </c>
    </row>
    <row r="4623" spans="1:9" x14ac:dyDescent="0.3">
      <c r="A4623" s="72" t="str">
        <f t="shared" si="153"/>
        <v>2011</v>
      </c>
      <c r="B4623" s="72" t="str">
        <f t="shared" si="154"/>
        <v>Jan</v>
      </c>
      <c r="C4623" s="74">
        <v>40564</v>
      </c>
      <c r="D4623" s="47">
        <v>30.52</v>
      </c>
      <c r="E4623" s="47">
        <v>30.75</v>
      </c>
      <c r="F4623" s="47">
        <v>29.809999000000001</v>
      </c>
      <c r="G4623" s="47">
        <v>30.530000999999999</v>
      </c>
      <c r="H4623" s="73">
        <v>26.483834999999999</v>
      </c>
      <c r="I4623" s="73">
        <v>1349400</v>
      </c>
    </row>
    <row r="4624" spans="1:9" x14ac:dyDescent="0.3">
      <c r="A4624" s="72" t="str">
        <f t="shared" si="153"/>
        <v>2011</v>
      </c>
      <c r="B4624" s="72" t="str">
        <f t="shared" si="154"/>
        <v>Jan</v>
      </c>
      <c r="C4624" s="74">
        <v>40567</v>
      </c>
      <c r="D4624" s="47">
        <v>30.469999000000001</v>
      </c>
      <c r="E4624" s="47">
        <v>30.49</v>
      </c>
      <c r="F4624" s="47">
        <v>29.790001</v>
      </c>
      <c r="G4624" s="47">
        <v>30.01</v>
      </c>
      <c r="H4624" s="73">
        <v>26.032748999999999</v>
      </c>
      <c r="I4624" s="73">
        <v>755500</v>
      </c>
    </row>
    <row r="4625" spans="1:9" x14ac:dyDescent="0.3">
      <c r="A4625" s="72" t="str">
        <f t="shared" si="153"/>
        <v>2011</v>
      </c>
      <c r="B4625" s="72" t="str">
        <f t="shared" si="154"/>
        <v>Jan</v>
      </c>
      <c r="C4625" s="74">
        <v>40568</v>
      </c>
      <c r="D4625" s="47">
        <v>30.549999</v>
      </c>
      <c r="E4625" s="47">
        <v>31.389999</v>
      </c>
      <c r="F4625" s="47">
        <v>30.309999000000001</v>
      </c>
      <c r="G4625" s="47">
        <v>31.18</v>
      </c>
      <c r="H4625" s="73">
        <v>27.047691</v>
      </c>
      <c r="I4625" s="73">
        <v>1974400</v>
      </c>
    </row>
    <row r="4626" spans="1:9" x14ac:dyDescent="0.3">
      <c r="A4626" s="72" t="str">
        <f t="shared" si="153"/>
        <v>2011</v>
      </c>
      <c r="B4626" s="72" t="str">
        <f t="shared" si="154"/>
        <v>Jan</v>
      </c>
      <c r="C4626" s="74">
        <v>40569</v>
      </c>
      <c r="D4626" s="47">
        <v>30.33</v>
      </c>
      <c r="E4626" s="47">
        <v>30.969999000000001</v>
      </c>
      <c r="F4626" s="47">
        <v>29.91</v>
      </c>
      <c r="G4626" s="47">
        <v>30.540001</v>
      </c>
      <c r="H4626" s="73">
        <v>26.492508000000001</v>
      </c>
      <c r="I4626" s="73">
        <v>1502200</v>
      </c>
    </row>
    <row r="4627" spans="1:9" x14ac:dyDescent="0.3">
      <c r="A4627" s="72" t="str">
        <f t="shared" si="153"/>
        <v>2011</v>
      </c>
      <c r="B4627" s="72" t="str">
        <f t="shared" si="154"/>
        <v>Jan</v>
      </c>
      <c r="C4627" s="74">
        <v>40570</v>
      </c>
      <c r="D4627" s="47">
        <v>30.65</v>
      </c>
      <c r="E4627" s="47">
        <v>30.84</v>
      </c>
      <c r="F4627" s="47">
        <v>30.120000999999998</v>
      </c>
      <c r="G4627" s="47">
        <v>30.129999000000002</v>
      </c>
      <c r="H4627" s="73">
        <v>26.136846999999999</v>
      </c>
      <c r="I4627" s="73">
        <v>1088600</v>
      </c>
    </row>
    <row r="4628" spans="1:9" x14ac:dyDescent="0.3">
      <c r="A4628" s="72" t="str">
        <f t="shared" si="153"/>
        <v>2011</v>
      </c>
      <c r="B4628" s="72" t="str">
        <f t="shared" si="154"/>
        <v>Jan</v>
      </c>
      <c r="C4628" s="74">
        <v>40571</v>
      </c>
      <c r="D4628" s="47">
        <v>30.1</v>
      </c>
      <c r="E4628" s="47">
        <v>30.389999</v>
      </c>
      <c r="F4628" s="47">
        <v>29.4</v>
      </c>
      <c r="G4628" s="47">
        <v>29.49</v>
      </c>
      <c r="H4628" s="73">
        <v>25.581669000000002</v>
      </c>
      <c r="I4628" s="73">
        <v>947400</v>
      </c>
    </row>
    <row r="4629" spans="1:9" x14ac:dyDescent="0.3">
      <c r="A4629" s="72" t="str">
        <f t="shared" si="153"/>
        <v>2011</v>
      </c>
      <c r="B4629" s="72" t="str">
        <f t="shared" si="154"/>
        <v>Jan</v>
      </c>
      <c r="C4629" s="74">
        <v>40574</v>
      </c>
      <c r="D4629" s="47">
        <v>29.77</v>
      </c>
      <c r="E4629" s="47">
        <v>30.23</v>
      </c>
      <c r="F4629" s="47">
        <v>29.360001</v>
      </c>
      <c r="G4629" s="47">
        <v>29.51</v>
      </c>
      <c r="H4629" s="73">
        <v>25.599015999999999</v>
      </c>
      <c r="I4629" s="73">
        <v>1089700</v>
      </c>
    </row>
    <row r="4630" spans="1:9" x14ac:dyDescent="0.3">
      <c r="A4630" s="72" t="str">
        <f t="shared" si="153"/>
        <v>2011</v>
      </c>
      <c r="B4630" s="72" t="str">
        <f t="shared" si="154"/>
        <v>Feb</v>
      </c>
      <c r="C4630" s="74">
        <v>40575</v>
      </c>
      <c r="D4630" s="47">
        <v>29.549999</v>
      </c>
      <c r="E4630" s="47">
        <v>30.25</v>
      </c>
      <c r="F4630" s="47">
        <v>29.549999</v>
      </c>
      <c r="G4630" s="47">
        <v>30.08</v>
      </c>
      <c r="H4630" s="73">
        <v>26.093472999999999</v>
      </c>
      <c r="I4630" s="73">
        <v>841600</v>
      </c>
    </row>
    <row r="4631" spans="1:9" x14ac:dyDescent="0.3">
      <c r="A4631" s="72" t="str">
        <f t="shared" si="153"/>
        <v>2011</v>
      </c>
      <c r="B4631" s="72" t="str">
        <f t="shared" si="154"/>
        <v>Feb</v>
      </c>
      <c r="C4631" s="74">
        <v>40576</v>
      </c>
      <c r="D4631" s="47">
        <v>29.889999</v>
      </c>
      <c r="E4631" s="47">
        <v>30.290001</v>
      </c>
      <c r="F4631" s="47">
        <v>29.799999</v>
      </c>
      <c r="G4631" s="47">
        <v>29.92</v>
      </c>
      <c r="H4631" s="73">
        <v>25.954678000000001</v>
      </c>
      <c r="I4631" s="73">
        <v>725600</v>
      </c>
    </row>
    <row r="4632" spans="1:9" x14ac:dyDescent="0.3">
      <c r="A4632" s="72" t="str">
        <f t="shared" si="153"/>
        <v>2011</v>
      </c>
      <c r="B4632" s="72" t="str">
        <f t="shared" si="154"/>
        <v>Feb</v>
      </c>
      <c r="C4632" s="74">
        <v>40577</v>
      </c>
      <c r="D4632" s="47">
        <v>30</v>
      </c>
      <c r="E4632" s="47">
        <v>30.610001</v>
      </c>
      <c r="F4632" s="47">
        <v>29.74</v>
      </c>
      <c r="G4632" s="47">
        <v>30.389999</v>
      </c>
      <c r="H4632" s="73">
        <v>26.362383000000001</v>
      </c>
      <c r="I4632" s="73">
        <v>1095900</v>
      </c>
    </row>
    <row r="4633" spans="1:9" x14ac:dyDescent="0.3">
      <c r="A4633" s="72" t="str">
        <f t="shared" si="153"/>
        <v>2011</v>
      </c>
      <c r="B4633" s="72" t="str">
        <f t="shared" si="154"/>
        <v>Feb</v>
      </c>
      <c r="C4633" s="74">
        <v>40578</v>
      </c>
      <c r="D4633" s="47">
        <v>30.23</v>
      </c>
      <c r="E4633" s="47">
        <v>30.67</v>
      </c>
      <c r="F4633" s="47">
        <v>30.139999</v>
      </c>
      <c r="G4633" s="47">
        <v>30.370000999999998</v>
      </c>
      <c r="H4633" s="73">
        <v>26.345037000000001</v>
      </c>
      <c r="I4633" s="73">
        <v>1179400</v>
      </c>
    </row>
    <row r="4634" spans="1:9" x14ac:dyDescent="0.3">
      <c r="A4634" s="72" t="str">
        <f t="shared" si="153"/>
        <v>2011</v>
      </c>
      <c r="B4634" s="72" t="str">
        <f t="shared" si="154"/>
        <v>Feb</v>
      </c>
      <c r="C4634" s="74">
        <v>40581</v>
      </c>
      <c r="D4634" s="47">
        <v>30.34</v>
      </c>
      <c r="E4634" s="47">
        <v>30.879999000000002</v>
      </c>
      <c r="F4634" s="47">
        <v>29.950001</v>
      </c>
      <c r="G4634" s="47">
        <v>29.959999</v>
      </c>
      <c r="H4634" s="73">
        <v>25.989374000000002</v>
      </c>
      <c r="I4634" s="73">
        <v>907200</v>
      </c>
    </row>
    <row r="4635" spans="1:9" x14ac:dyDescent="0.3">
      <c r="A4635" s="72" t="str">
        <f t="shared" si="153"/>
        <v>2011</v>
      </c>
      <c r="B4635" s="72" t="str">
        <f t="shared" si="154"/>
        <v>Feb</v>
      </c>
      <c r="C4635" s="74">
        <v>40582</v>
      </c>
      <c r="D4635" s="47">
        <v>30.01</v>
      </c>
      <c r="E4635" s="47">
        <v>30.58</v>
      </c>
      <c r="F4635" s="47">
        <v>29.950001</v>
      </c>
      <c r="G4635" s="47">
        <v>30.49</v>
      </c>
      <c r="H4635" s="73">
        <v>26.449134999999998</v>
      </c>
      <c r="I4635" s="73">
        <v>705900</v>
      </c>
    </row>
    <row r="4636" spans="1:9" x14ac:dyDescent="0.3">
      <c r="A4636" s="72" t="str">
        <f t="shared" si="153"/>
        <v>2011</v>
      </c>
      <c r="B4636" s="72" t="str">
        <f t="shared" si="154"/>
        <v>Feb</v>
      </c>
      <c r="C4636" s="74">
        <v>40583</v>
      </c>
      <c r="D4636" s="47">
        <v>30.360001</v>
      </c>
      <c r="E4636" s="47">
        <v>30.75</v>
      </c>
      <c r="F4636" s="47">
        <v>30.059999000000001</v>
      </c>
      <c r="G4636" s="47">
        <v>30.5</v>
      </c>
      <c r="H4636" s="73">
        <v>26.457811</v>
      </c>
      <c r="I4636" s="73">
        <v>808500</v>
      </c>
    </row>
    <row r="4637" spans="1:9" x14ac:dyDescent="0.3">
      <c r="A4637" s="72" t="str">
        <f t="shared" si="153"/>
        <v>2011</v>
      </c>
      <c r="B4637" s="72" t="str">
        <f t="shared" si="154"/>
        <v>Feb</v>
      </c>
      <c r="C4637" s="74">
        <v>40584</v>
      </c>
      <c r="D4637" s="47">
        <v>30.35</v>
      </c>
      <c r="E4637" s="47">
        <v>30.790001</v>
      </c>
      <c r="F4637" s="47">
        <v>30.23</v>
      </c>
      <c r="G4637" s="47">
        <v>30.370000999999998</v>
      </c>
      <c r="H4637" s="73">
        <v>26.345037000000001</v>
      </c>
      <c r="I4637" s="73">
        <v>1084800</v>
      </c>
    </row>
    <row r="4638" spans="1:9" x14ac:dyDescent="0.3">
      <c r="A4638" s="72" t="str">
        <f t="shared" si="153"/>
        <v>2011</v>
      </c>
      <c r="B4638" s="72" t="str">
        <f t="shared" si="154"/>
        <v>Feb</v>
      </c>
      <c r="C4638" s="74">
        <v>40585</v>
      </c>
      <c r="D4638" s="47">
        <v>29.59</v>
      </c>
      <c r="E4638" s="47">
        <v>30.32</v>
      </c>
      <c r="F4638" s="47">
        <v>28.58</v>
      </c>
      <c r="G4638" s="47">
        <v>29.32</v>
      </c>
      <c r="H4638" s="73">
        <v>25.434196</v>
      </c>
      <c r="I4638" s="73">
        <v>3623400</v>
      </c>
    </row>
    <row r="4639" spans="1:9" x14ac:dyDescent="0.3">
      <c r="A4639" s="72" t="str">
        <f t="shared" si="153"/>
        <v>2011</v>
      </c>
      <c r="B4639" s="72" t="str">
        <f t="shared" si="154"/>
        <v>Feb</v>
      </c>
      <c r="C4639" s="74">
        <v>40588</v>
      </c>
      <c r="D4639" s="47">
        <v>29.280000999999999</v>
      </c>
      <c r="E4639" s="47">
        <v>29.75</v>
      </c>
      <c r="F4639" s="47">
        <v>29.15</v>
      </c>
      <c r="G4639" s="47">
        <v>29.49</v>
      </c>
      <c r="H4639" s="73">
        <v>25.581669000000002</v>
      </c>
      <c r="I4639" s="73">
        <v>1005400</v>
      </c>
    </row>
    <row r="4640" spans="1:9" x14ac:dyDescent="0.3">
      <c r="A4640" s="72" t="str">
        <f t="shared" si="153"/>
        <v>2011</v>
      </c>
      <c r="B4640" s="72" t="str">
        <f t="shared" si="154"/>
        <v>Feb</v>
      </c>
      <c r="C4640" s="74">
        <v>40589</v>
      </c>
      <c r="D4640" s="47">
        <v>29.34</v>
      </c>
      <c r="E4640" s="47">
        <v>29.85</v>
      </c>
      <c r="F4640" s="47">
        <v>29.26</v>
      </c>
      <c r="G4640" s="47">
        <v>29.59</v>
      </c>
      <c r="H4640" s="73">
        <v>25.668415</v>
      </c>
      <c r="I4640" s="73">
        <v>911800</v>
      </c>
    </row>
    <row r="4641" spans="1:9" x14ac:dyDescent="0.3">
      <c r="A4641" s="72" t="str">
        <f t="shared" si="153"/>
        <v>2011</v>
      </c>
      <c r="B4641" s="72" t="str">
        <f t="shared" si="154"/>
        <v>Feb</v>
      </c>
      <c r="C4641" s="74">
        <v>40590</v>
      </c>
      <c r="D4641" s="47">
        <v>29.77</v>
      </c>
      <c r="E4641" s="47">
        <v>30.41</v>
      </c>
      <c r="F4641" s="47">
        <v>29.58</v>
      </c>
      <c r="G4641" s="47">
        <v>29.58</v>
      </c>
      <c r="H4641" s="73">
        <v>25.659738999999998</v>
      </c>
      <c r="I4641" s="73">
        <v>993600</v>
      </c>
    </row>
    <row r="4642" spans="1:9" x14ac:dyDescent="0.3">
      <c r="A4642" s="72" t="str">
        <f t="shared" si="153"/>
        <v>2011</v>
      </c>
      <c r="B4642" s="72" t="str">
        <f t="shared" si="154"/>
        <v>Feb</v>
      </c>
      <c r="C4642" s="74">
        <v>40591</v>
      </c>
      <c r="D4642" s="47">
        <v>29.65</v>
      </c>
      <c r="E4642" s="47">
        <v>29.98</v>
      </c>
      <c r="F4642" s="47">
        <v>29.450001</v>
      </c>
      <c r="G4642" s="47">
        <v>29.530000999999999</v>
      </c>
      <c r="H4642" s="73">
        <v>25.616371000000001</v>
      </c>
      <c r="I4642" s="73">
        <v>893900</v>
      </c>
    </row>
    <row r="4643" spans="1:9" x14ac:dyDescent="0.3">
      <c r="A4643" s="72" t="str">
        <f t="shared" si="153"/>
        <v>2011</v>
      </c>
      <c r="B4643" s="72" t="str">
        <f t="shared" si="154"/>
        <v>Feb</v>
      </c>
      <c r="C4643" s="74">
        <v>40592</v>
      </c>
      <c r="D4643" s="47">
        <v>29.809999000000001</v>
      </c>
      <c r="E4643" s="47">
        <v>29.940000999999999</v>
      </c>
      <c r="F4643" s="47">
        <v>29.389999</v>
      </c>
      <c r="G4643" s="47">
        <v>29.49</v>
      </c>
      <c r="H4643" s="73">
        <v>25.581669000000002</v>
      </c>
      <c r="I4643" s="73">
        <v>1042400</v>
      </c>
    </row>
    <row r="4644" spans="1:9" x14ac:dyDescent="0.3">
      <c r="A4644" s="72" t="str">
        <f t="shared" si="153"/>
        <v>2011</v>
      </c>
      <c r="B4644" s="72" t="str">
        <f t="shared" si="154"/>
        <v>Feb</v>
      </c>
      <c r="C4644" s="74">
        <v>40596</v>
      </c>
      <c r="D4644" s="47">
        <v>29.24</v>
      </c>
      <c r="E4644" s="47">
        <v>29.379999000000002</v>
      </c>
      <c r="F4644" s="47">
        <v>27.76</v>
      </c>
      <c r="G4644" s="47">
        <v>28.309999000000001</v>
      </c>
      <c r="H4644" s="73">
        <v>24.558053999999998</v>
      </c>
      <c r="I4644" s="73">
        <v>2315600</v>
      </c>
    </row>
    <row r="4645" spans="1:9" x14ac:dyDescent="0.3">
      <c r="A4645" s="72" t="str">
        <f t="shared" si="153"/>
        <v>2011</v>
      </c>
      <c r="B4645" s="72" t="str">
        <f t="shared" si="154"/>
        <v>Feb</v>
      </c>
      <c r="C4645" s="74">
        <v>40597</v>
      </c>
      <c r="D4645" s="47">
        <v>28.299999</v>
      </c>
      <c r="E4645" s="47">
        <v>28.4</v>
      </c>
      <c r="F4645" s="47">
        <v>27.110001</v>
      </c>
      <c r="G4645" s="47">
        <v>27.860001</v>
      </c>
      <c r="H4645" s="73">
        <v>24.16769</v>
      </c>
      <c r="I4645" s="73">
        <v>1706600</v>
      </c>
    </row>
    <row r="4646" spans="1:9" x14ac:dyDescent="0.3">
      <c r="A4646" s="72" t="str">
        <f t="shared" si="153"/>
        <v>2011</v>
      </c>
      <c r="B4646" s="72" t="str">
        <f t="shared" si="154"/>
        <v>Feb</v>
      </c>
      <c r="C4646" s="74">
        <v>40598</v>
      </c>
      <c r="D4646" s="47">
        <v>27.84</v>
      </c>
      <c r="E4646" s="47">
        <v>28.42</v>
      </c>
      <c r="F4646" s="47">
        <v>27.68</v>
      </c>
      <c r="G4646" s="47">
        <v>28.360001</v>
      </c>
      <c r="H4646" s="73">
        <v>24.601420999999998</v>
      </c>
      <c r="I4646" s="73">
        <v>1665000</v>
      </c>
    </row>
    <row r="4647" spans="1:9" x14ac:dyDescent="0.3">
      <c r="A4647" s="72" t="str">
        <f t="shared" si="153"/>
        <v>2011</v>
      </c>
      <c r="B4647" s="72" t="str">
        <f t="shared" si="154"/>
        <v>Feb</v>
      </c>
      <c r="C4647" s="74">
        <v>40599</v>
      </c>
      <c r="D4647" s="47">
        <v>29.139999</v>
      </c>
      <c r="E4647" s="47">
        <v>29.75</v>
      </c>
      <c r="F4647" s="47">
        <v>28.68</v>
      </c>
      <c r="G4647" s="47">
        <v>28.92</v>
      </c>
      <c r="H4647" s="73">
        <v>25.087204</v>
      </c>
      <c r="I4647" s="73">
        <v>1577500</v>
      </c>
    </row>
    <row r="4648" spans="1:9" x14ac:dyDescent="0.3">
      <c r="A4648" s="72" t="str">
        <f t="shared" si="153"/>
        <v>2011</v>
      </c>
      <c r="B4648" s="72" t="str">
        <f t="shared" si="154"/>
        <v>Feb</v>
      </c>
      <c r="C4648" s="74">
        <v>40602</v>
      </c>
      <c r="D4648" s="47">
        <v>29.209999</v>
      </c>
      <c r="E4648" s="47">
        <v>29.309999000000001</v>
      </c>
      <c r="F4648" s="47">
        <v>28.879999000000002</v>
      </c>
      <c r="G4648" s="47">
        <v>29.040001</v>
      </c>
      <c r="H4648" s="73">
        <v>25.191303000000001</v>
      </c>
      <c r="I4648" s="73">
        <v>1147500</v>
      </c>
    </row>
    <row r="4649" spans="1:9" x14ac:dyDescent="0.3">
      <c r="A4649" s="72" t="str">
        <f t="shared" si="153"/>
        <v>2011</v>
      </c>
      <c r="B4649" s="72" t="str">
        <f t="shared" si="154"/>
        <v>Mar</v>
      </c>
      <c r="C4649" s="74">
        <v>40603</v>
      </c>
      <c r="D4649" s="47">
        <v>29.16</v>
      </c>
      <c r="E4649" s="47">
        <v>29.26</v>
      </c>
      <c r="F4649" s="47">
        <v>28.43</v>
      </c>
      <c r="G4649" s="47">
        <v>28.469999000000001</v>
      </c>
      <c r="H4649" s="73">
        <v>24.696842</v>
      </c>
      <c r="I4649" s="73">
        <v>1611200</v>
      </c>
    </row>
    <row r="4650" spans="1:9" x14ac:dyDescent="0.3">
      <c r="A4650" s="72" t="str">
        <f t="shared" si="153"/>
        <v>2011</v>
      </c>
      <c r="B4650" s="72" t="str">
        <f t="shared" si="154"/>
        <v>Mar</v>
      </c>
      <c r="C4650" s="74">
        <v>40604</v>
      </c>
      <c r="D4650" s="47">
        <v>28.370000999999998</v>
      </c>
      <c r="E4650" s="47">
        <v>28.690000999999999</v>
      </c>
      <c r="F4650" s="47">
        <v>28.07</v>
      </c>
      <c r="G4650" s="47">
        <v>28.5</v>
      </c>
      <c r="H4650" s="73">
        <v>24.722871999999999</v>
      </c>
      <c r="I4650" s="73">
        <v>1343500</v>
      </c>
    </row>
    <row r="4651" spans="1:9" x14ac:dyDescent="0.3">
      <c r="A4651" s="72" t="str">
        <f t="shared" si="153"/>
        <v>2011</v>
      </c>
      <c r="B4651" s="72" t="str">
        <f t="shared" si="154"/>
        <v>Mar</v>
      </c>
      <c r="C4651" s="74">
        <v>40605</v>
      </c>
      <c r="D4651" s="47">
        <v>28.719999000000001</v>
      </c>
      <c r="E4651" s="47">
        <v>29.67</v>
      </c>
      <c r="F4651" s="47">
        <v>28.719999000000001</v>
      </c>
      <c r="G4651" s="47">
        <v>29.32</v>
      </c>
      <c r="H4651" s="73">
        <v>25.434196</v>
      </c>
      <c r="I4651" s="73">
        <v>1012400</v>
      </c>
    </row>
    <row r="4652" spans="1:9" x14ac:dyDescent="0.3">
      <c r="A4652" s="72" t="str">
        <f t="shared" si="153"/>
        <v>2011</v>
      </c>
      <c r="B4652" s="72" t="str">
        <f t="shared" si="154"/>
        <v>Mar</v>
      </c>
      <c r="C4652" s="74">
        <v>40606</v>
      </c>
      <c r="D4652" s="47">
        <v>29.35</v>
      </c>
      <c r="E4652" s="47">
        <v>29.49</v>
      </c>
      <c r="F4652" s="47">
        <v>28.549999</v>
      </c>
      <c r="G4652" s="47">
        <v>28.969999000000001</v>
      </c>
      <c r="H4652" s="73">
        <v>25.130583000000001</v>
      </c>
      <c r="I4652" s="73">
        <v>1100600</v>
      </c>
    </row>
    <row r="4653" spans="1:9" x14ac:dyDescent="0.3">
      <c r="A4653" s="72" t="str">
        <f t="shared" si="153"/>
        <v>2011</v>
      </c>
      <c r="B4653" s="72" t="str">
        <f t="shared" si="154"/>
        <v>Mar</v>
      </c>
      <c r="C4653" s="74">
        <v>40609</v>
      </c>
      <c r="D4653" s="47">
        <v>29</v>
      </c>
      <c r="E4653" s="47">
        <v>29.700001</v>
      </c>
      <c r="F4653" s="47">
        <v>28.6</v>
      </c>
      <c r="G4653" s="47">
        <v>28.75</v>
      </c>
      <c r="H4653" s="73">
        <v>24.939738999999999</v>
      </c>
      <c r="I4653" s="73">
        <v>1388400</v>
      </c>
    </row>
    <row r="4654" spans="1:9" x14ac:dyDescent="0.3">
      <c r="A4654" s="72" t="str">
        <f t="shared" si="153"/>
        <v>2011</v>
      </c>
      <c r="B4654" s="72" t="str">
        <f t="shared" si="154"/>
        <v>Mar</v>
      </c>
      <c r="C4654" s="74">
        <v>40610</v>
      </c>
      <c r="D4654" s="47">
        <v>28.83</v>
      </c>
      <c r="E4654" s="47">
        <v>29.540001</v>
      </c>
      <c r="F4654" s="47">
        <v>28.65</v>
      </c>
      <c r="G4654" s="47">
        <v>29.450001</v>
      </c>
      <c r="H4654" s="73">
        <v>25.546965</v>
      </c>
      <c r="I4654" s="73">
        <v>1131600</v>
      </c>
    </row>
    <row r="4655" spans="1:9" x14ac:dyDescent="0.3">
      <c r="A4655" s="72" t="str">
        <f t="shared" si="153"/>
        <v>2011</v>
      </c>
      <c r="B4655" s="72" t="str">
        <f t="shared" si="154"/>
        <v>Mar</v>
      </c>
      <c r="C4655" s="74">
        <v>40611</v>
      </c>
      <c r="D4655" s="47">
        <v>29.27</v>
      </c>
      <c r="E4655" s="47">
        <v>29.959999</v>
      </c>
      <c r="F4655" s="47">
        <v>28.91</v>
      </c>
      <c r="G4655" s="47">
        <v>29.83</v>
      </c>
      <c r="H4655" s="73">
        <v>25.8766</v>
      </c>
      <c r="I4655" s="73">
        <v>977700</v>
      </c>
    </row>
    <row r="4656" spans="1:9" x14ac:dyDescent="0.3">
      <c r="A4656" s="72" t="str">
        <f t="shared" si="153"/>
        <v>2011</v>
      </c>
      <c r="B4656" s="72" t="str">
        <f t="shared" si="154"/>
        <v>Mar</v>
      </c>
      <c r="C4656" s="74">
        <v>40612</v>
      </c>
      <c r="D4656" s="47">
        <v>29.5</v>
      </c>
      <c r="E4656" s="47">
        <v>29.85</v>
      </c>
      <c r="F4656" s="47">
        <v>29.34</v>
      </c>
      <c r="G4656" s="47">
        <v>29.530000999999999</v>
      </c>
      <c r="H4656" s="73">
        <v>25.616371000000001</v>
      </c>
      <c r="I4656" s="73">
        <v>763700</v>
      </c>
    </row>
    <row r="4657" spans="1:9" x14ac:dyDescent="0.3">
      <c r="A4657" s="72" t="str">
        <f t="shared" si="153"/>
        <v>2011</v>
      </c>
      <c r="B4657" s="72" t="str">
        <f t="shared" si="154"/>
        <v>Mar</v>
      </c>
      <c r="C4657" s="74">
        <v>40613</v>
      </c>
      <c r="D4657" s="47">
        <v>29.49</v>
      </c>
      <c r="E4657" s="47">
        <v>29.950001</v>
      </c>
      <c r="F4657" s="47">
        <v>29.139999</v>
      </c>
      <c r="G4657" s="47">
        <v>29.84</v>
      </c>
      <c r="H4657" s="73">
        <v>25.885280999999999</v>
      </c>
      <c r="I4657" s="73">
        <v>829800</v>
      </c>
    </row>
    <row r="4658" spans="1:9" x14ac:dyDescent="0.3">
      <c r="A4658" s="72" t="str">
        <f t="shared" si="153"/>
        <v>2011</v>
      </c>
      <c r="B4658" s="72" t="str">
        <f t="shared" si="154"/>
        <v>Mar</v>
      </c>
      <c r="C4658" s="74">
        <v>40616</v>
      </c>
      <c r="D4658" s="47">
        <v>29.389999</v>
      </c>
      <c r="E4658" s="47">
        <v>29.73</v>
      </c>
      <c r="F4658" s="47">
        <v>29</v>
      </c>
      <c r="G4658" s="47">
        <v>29.629999000000002</v>
      </c>
      <c r="H4658" s="73">
        <v>25.703112000000001</v>
      </c>
      <c r="I4658" s="73">
        <v>979700</v>
      </c>
    </row>
    <row r="4659" spans="1:9" x14ac:dyDescent="0.3">
      <c r="A4659" s="72" t="str">
        <f t="shared" si="153"/>
        <v>2011</v>
      </c>
      <c r="B4659" s="72" t="str">
        <f t="shared" si="154"/>
        <v>Mar</v>
      </c>
      <c r="C4659" s="74">
        <v>40617</v>
      </c>
      <c r="D4659" s="47">
        <v>28.85</v>
      </c>
      <c r="E4659" s="47">
        <v>29.719999000000001</v>
      </c>
      <c r="F4659" s="47">
        <v>28.76</v>
      </c>
      <c r="G4659" s="47">
        <v>29.59</v>
      </c>
      <c r="H4659" s="73">
        <v>25.668415</v>
      </c>
      <c r="I4659" s="73">
        <v>830100</v>
      </c>
    </row>
    <row r="4660" spans="1:9" x14ac:dyDescent="0.3">
      <c r="A4660" s="72" t="str">
        <f t="shared" si="153"/>
        <v>2011</v>
      </c>
      <c r="B4660" s="72" t="str">
        <f t="shared" si="154"/>
        <v>Mar</v>
      </c>
      <c r="C4660" s="74">
        <v>40618</v>
      </c>
      <c r="D4660" s="47">
        <v>29.4</v>
      </c>
      <c r="E4660" s="47">
        <v>29.639999</v>
      </c>
      <c r="F4660" s="47">
        <v>28.83</v>
      </c>
      <c r="G4660" s="47">
        <v>28.84</v>
      </c>
      <c r="H4660" s="73">
        <v>25.017809</v>
      </c>
      <c r="I4660" s="73">
        <v>875200</v>
      </c>
    </row>
    <row r="4661" spans="1:9" x14ac:dyDescent="0.3">
      <c r="A4661" s="72" t="str">
        <f t="shared" si="153"/>
        <v>2011</v>
      </c>
      <c r="B4661" s="72" t="str">
        <f t="shared" si="154"/>
        <v>Mar</v>
      </c>
      <c r="C4661" s="74">
        <v>40619</v>
      </c>
      <c r="D4661" s="47">
        <v>29.4</v>
      </c>
      <c r="E4661" s="47">
        <v>29.700001</v>
      </c>
      <c r="F4661" s="47">
        <v>28.610001</v>
      </c>
      <c r="G4661" s="47">
        <v>28.65</v>
      </c>
      <c r="H4661" s="73">
        <v>24.852986999999999</v>
      </c>
      <c r="I4661" s="73">
        <v>1069800</v>
      </c>
    </row>
    <row r="4662" spans="1:9" x14ac:dyDescent="0.3">
      <c r="A4662" s="72" t="str">
        <f t="shared" si="153"/>
        <v>2011</v>
      </c>
      <c r="B4662" s="72" t="str">
        <f t="shared" si="154"/>
        <v>Mar</v>
      </c>
      <c r="C4662" s="74">
        <v>40620</v>
      </c>
      <c r="D4662" s="47">
        <v>28.91</v>
      </c>
      <c r="E4662" s="47">
        <v>29.1</v>
      </c>
      <c r="F4662" s="47">
        <v>28.58</v>
      </c>
      <c r="G4662" s="47">
        <v>28.799999</v>
      </c>
      <c r="H4662" s="73">
        <v>24.98311</v>
      </c>
      <c r="I4662" s="73">
        <v>1462700</v>
      </c>
    </row>
    <row r="4663" spans="1:9" x14ac:dyDescent="0.3">
      <c r="A4663" s="72" t="str">
        <f t="shared" si="153"/>
        <v>2011</v>
      </c>
      <c r="B4663" s="72" t="str">
        <f t="shared" si="154"/>
        <v>Mar</v>
      </c>
      <c r="C4663" s="74">
        <v>40623</v>
      </c>
      <c r="D4663" s="47">
        <v>29</v>
      </c>
      <c r="E4663" s="47">
        <v>29.450001</v>
      </c>
      <c r="F4663" s="47">
        <v>28.879999000000002</v>
      </c>
      <c r="G4663" s="47">
        <v>29</v>
      </c>
      <c r="H4663" s="73">
        <v>25.156603</v>
      </c>
      <c r="I4663" s="73">
        <v>850800</v>
      </c>
    </row>
    <row r="4664" spans="1:9" x14ac:dyDescent="0.3">
      <c r="A4664" s="72" t="str">
        <f t="shared" si="153"/>
        <v>2011</v>
      </c>
      <c r="B4664" s="72" t="str">
        <f t="shared" si="154"/>
        <v>Mar</v>
      </c>
      <c r="C4664" s="74">
        <v>40624</v>
      </c>
      <c r="D4664" s="47">
        <v>29.07</v>
      </c>
      <c r="E4664" s="47">
        <v>29.26</v>
      </c>
      <c r="F4664" s="47">
        <v>28.6</v>
      </c>
      <c r="G4664" s="47">
        <v>28.629999000000002</v>
      </c>
      <c r="H4664" s="73">
        <v>24.835636000000001</v>
      </c>
      <c r="I4664" s="73">
        <v>669100</v>
      </c>
    </row>
    <row r="4665" spans="1:9" x14ac:dyDescent="0.3">
      <c r="A4665" s="72" t="str">
        <f t="shared" si="153"/>
        <v>2011</v>
      </c>
      <c r="B4665" s="72" t="str">
        <f t="shared" si="154"/>
        <v>Mar</v>
      </c>
      <c r="C4665" s="74">
        <v>40625</v>
      </c>
      <c r="D4665" s="47">
        <v>28.629999000000002</v>
      </c>
      <c r="E4665" s="47">
        <v>28.85</v>
      </c>
      <c r="F4665" s="47">
        <v>28.040001</v>
      </c>
      <c r="G4665" s="47">
        <v>28.65</v>
      </c>
      <c r="H4665" s="73">
        <v>24.852986999999999</v>
      </c>
      <c r="I4665" s="73">
        <v>990800</v>
      </c>
    </row>
    <row r="4666" spans="1:9" x14ac:dyDescent="0.3">
      <c r="A4666" s="72" t="str">
        <f t="shared" si="153"/>
        <v>2011</v>
      </c>
      <c r="B4666" s="72" t="str">
        <f t="shared" si="154"/>
        <v>Mar</v>
      </c>
      <c r="C4666" s="74">
        <v>40626</v>
      </c>
      <c r="D4666" s="47">
        <v>28.83</v>
      </c>
      <c r="E4666" s="47">
        <v>29.01</v>
      </c>
      <c r="F4666" s="47">
        <v>28.549999</v>
      </c>
      <c r="G4666" s="47">
        <v>28.790001</v>
      </c>
      <c r="H4666" s="73">
        <v>24.974437999999999</v>
      </c>
      <c r="I4666" s="73">
        <v>804500</v>
      </c>
    </row>
    <row r="4667" spans="1:9" x14ac:dyDescent="0.3">
      <c r="A4667" s="72" t="str">
        <f t="shared" si="153"/>
        <v>2011</v>
      </c>
      <c r="B4667" s="72" t="str">
        <f t="shared" si="154"/>
        <v>Mar</v>
      </c>
      <c r="C4667" s="74">
        <v>40627</v>
      </c>
      <c r="D4667" s="47">
        <v>28.879999000000002</v>
      </c>
      <c r="E4667" s="47">
        <v>29.23</v>
      </c>
      <c r="F4667" s="47">
        <v>28.68</v>
      </c>
      <c r="G4667" s="47">
        <v>28.870000999999998</v>
      </c>
      <c r="H4667" s="73">
        <v>25.043838999999998</v>
      </c>
      <c r="I4667" s="73">
        <v>1256300</v>
      </c>
    </row>
    <row r="4668" spans="1:9" x14ac:dyDescent="0.3">
      <c r="A4668" s="72" t="str">
        <f t="shared" si="153"/>
        <v>2011</v>
      </c>
      <c r="B4668" s="72" t="str">
        <f t="shared" si="154"/>
        <v>Mar</v>
      </c>
      <c r="C4668" s="74">
        <v>40630</v>
      </c>
      <c r="D4668" s="47">
        <v>28.9</v>
      </c>
      <c r="E4668" s="47">
        <v>29.1</v>
      </c>
      <c r="F4668" s="47">
        <v>28.629999000000002</v>
      </c>
      <c r="G4668" s="47">
        <v>28.75</v>
      </c>
      <c r="H4668" s="73">
        <v>24.939738999999999</v>
      </c>
      <c r="I4668" s="73">
        <v>840600</v>
      </c>
    </row>
    <row r="4669" spans="1:9" x14ac:dyDescent="0.3">
      <c r="A4669" s="72" t="str">
        <f t="shared" si="153"/>
        <v>2011</v>
      </c>
      <c r="B4669" s="72" t="str">
        <f t="shared" si="154"/>
        <v>Mar</v>
      </c>
      <c r="C4669" s="74">
        <v>40631</v>
      </c>
      <c r="D4669" s="47">
        <v>28.950001</v>
      </c>
      <c r="E4669" s="47">
        <v>29.42</v>
      </c>
      <c r="F4669" s="47">
        <v>28.690000999999999</v>
      </c>
      <c r="G4669" s="47">
        <v>29.309999000000001</v>
      </c>
      <c r="H4669" s="73">
        <v>25.425514</v>
      </c>
      <c r="I4669" s="73">
        <v>1038500</v>
      </c>
    </row>
    <row r="4670" spans="1:9" x14ac:dyDescent="0.3">
      <c r="A4670" s="72" t="str">
        <f t="shared" si="153"/>
        <v>2011</v>
      </c>
      <c r="B4670" s="72" t="str">
        <f t="shared" si="154"/>
        <v>Mar</v>
      </c>
      <c r="C4670" s="74">
        <v>40632</v>
      </c>
      <c r="D4670" s="47">
        <v>29.379999000000002</v>
      </c>
      <c r="E4670" s="47">
        <v>29.83</v>
      </c>
      <c r="F4670" s="47">
        <v>29.32</v>
      </c>
      <c r="G4670" s="47">
        <v>29.690000999999999</v>
      </c>
      <c r="H4670" s="73">
        <v>25.755163</v>
      </c>
      <c r="I4670" s="73">
        <v>581100</v>
      </c>
    </row>
    <row r="4671" spans="1:9" x14ac:dyDescent="0.3">
      <c r="A4671" s="72" t="str">
        <f t="shared" si="153"/>
        <v>2011</v>
      </c>
      <c r="B4671" s="72" t="str">
        <f t="shared" si="154"/>
        <v>Mar</v>
      </c>
      <c r="C4671" s="74">
        <v>40633</v>
      </c>
      <c r="D4671" s="47">
        <v>29.639999</v>
      </c>
      <c r="E4671" s="47">
        <v>30.25</v>
      </c>
      <c r="F4671" s="47">
        <v>29.639999</v>
      </c>
      <c r="G4671" s="47">
        <v>30.09</v>
      </c>
      <c r="H4671" s="73">
        <v>26.102146000000001</v>
      </c>
      <c r="I4671" s="73">
        <v>883400</v>
      </c>
    </row>
    <row r="4672" spans="1:9" x14ac:dyDescent="0.3">
      <c r="A4672" s="72" t="str">
        <f t="shared" si="153"/>
        <v>2011</v>
      </c>
      <c r="B4672" s="72" t="str">
        <f t="shared" si="154"/>
        <v>Apr</v>
      </c>
      <c r="C4672" s="74">
        <v>40634</v>
      </c>
      <c r="D4672" s="47">
        <v>30.129999000000002</v>
      </c>
      <c r="E4672" s="47">
        <v>30.370000999999998</v>
      </c>
      <c r="F4672" s="47">
        <v>29.610001</v>
      </c>
      <c r="G4672" s="47">
        <v>29.82</v>
      </c>
      <c r="H4672" s="73">
        <v>25.867933000000001</v>
      </c>
      <c r="I4672" s="73">
        <v>764500</v>
      </c>
    </row>
    <row r="4673" spans="1:9" x14ac:dyDescent="0.3">
      <c r="A4673" s="72" t="str">
        <f t="shared" si="153"/>
        <v>2011</v>
      </c>
      <c r="B4673" s="72" t="str">
        <f t="shared" si="154"/>
        <v>Apr</v>
      </c>
      <c r="C4673" s="74">
        <v>40637</v>
      </c>
      <c r="D4673" s="47">
        <v>30.42</v>
      </c>
      <c r="E4673" s="47">
        <v>30.74</v>
      </c>
      <c r="F4673" s="47">
        <v>29.76</v>
      </c>
      <c r="G4673" s="47">
        <v>29.91</v>
      </c>
      <c r="H4673" s="73">
        <v>25.946000999999999</v>
      </c>
      <c r="I4673" s="73">
        <v>1243700</v>
      </c>
    </row>
    <row r="4674" spans="1:9" x14ac:dyDescent="0.3">
      <c r="A4674" s="72" t="str">
        <f t="shared" si="153"/>
        <v>2011</v>
      </c>
      <c r="B4674" s="72" t="str">
        <f t="shared" si="154"/>
        <v>Apr</v>
      </c>
      <c r="C4674" s="74">
        <v>40638</v>
      </c>
      <c r="D4674" s="47">
        <v>29.719999000000001</v>
      </c>
      <c r="E4674" s="47">
        <v>30.360001</v>
      </c>
      <c r="F4674" s="47">
        <v>29.719999000000001</v>
      </c>
      <c r="G4674" s="47">
        <v>30.09</v>
      </c>
      <c r="H4674" s="73">
        <v>26.102146000000001</v>
      </c>
      <c r="I4674" s="73">
        <v>706100</v>
      </c>
    </row>
    <row r="4675" spans="1:9" x14ac:dyDescent="0.3">
      <c r="A4675" s="72" t="str">
        <f t="shared" ref="A4675:A4738" si="155">TEXT(C4675,"YYYY")</f>
        <v>2011</v>
      </c>
      <c r="B4675" s="72" t="str">
        <f t="shared" ref="B4675:B4738" si="156">TEXT(C4675,"MMM")</f>
        <v>Apr</v>
      </c>
      <c r="C4675" s="74">
        <v>40639</v>
      </c>
      <c r="D4675" s="47">
        <v>30.200001</v>
      </c>
      <c r="E4675" s="47">
        <v>30.49</v>
      </c>
      <c r="F4675" s="47">
        <v>30</v>
      </c>
      <c r="G4675" s="47">
        <v>30.200001</v>
      </c>
      <c r="H4675" s="73">
        <v>26.197565000000001</v>
      </c>
      <c r="I4675" s="73">
        <v>607300</v>
      </c>
    </row>
    <row r="4676" spans="1:9" x14ac:dyDescent="0.3">
      <c r="A4676" s="72" t="str">
        <f t="shared" si="155"/>
        <v>2011</v>
      </c>
      <c r="B4676" s="72" t="str">
        <f t="shared" si="156"/>
        <v>Apr</v>
      </c>
      <c r="C4676" s="74">
        <v>40640</v>
      </c>
      <c r="D4676" s="47">
        <v>30.09</v>
      </c>
      <c r="E4676" s="47">
        <v>30.370000999999998</v>
      </c>
      <c r="F4676" s="47">
        <v>29.27</v>
      </c>
      <c r="G4676" s="47">
        <v>29.309999000000001</v>
      </c>
      <c r="H4676" s="73">
        <v>25.425514</v>
      </c>
      <c r="I4676" s="73">
        <v>1169200</v>
      </c>
    </row>
    <row r="4677" spans="1:9" x14ac:dyDescent="0.3">
      <c r="A4677" s="72" t="str">
        <f t="shared" si="155"/>
        <v>2011</v>
      </c>
      <c r="B4677" s="72" t="str">
        <f t="shared" si="156"/>
        <v>Apr</v>
      </c>
      <c r="C4677" s="74">
        <v>40641</v>
      </c>
      <c r="D4677" s="47">
        <v>29.450001</v>
      </c>
      <c r="E4677" s="47">
        <v>29.52</v>
      </c>
      <c r="F4677" s="47">
        <v>28.66</v>
      </c>
      <c r="G4677" s="47">
        <v>28.83</v>
      </c>
      <c r="H4677" s="73">
        <v>25.009138</v>
      </c>
      <c r="I4677" s="73">
        <v>1022200</v>
      </c>
    </row>
    <row r="4678" spans="1:9" x14ac:dyDescent="0.3">
      <c r="A4678" s="72" t="str">
        <f t="shared" si="155"/>
        <v>2011</v>
      </c>
      <c r="B4678" s="72" t="str">
        <f t="shared" si="156"/>
        <v>Apr</v>
      </c>
      <c r="C4678" s="74">
        <v>40644</v>
      </c>
      <c r="D4678" s="47">
        <v>28.75</v>
      </c>
      <c r="E4678" s="47">
        <v>28.860001</v>
      </c>
      <c r="F4678" s="47">
        <v>28.41</v>
      </c>
      <c r="G4678" s="47">
        <v>28.6</v>
      </c>
      <c r="H4678" s="73">
        <v>24.809618</v>
      </c>
      <c r="I4678" s="73">
        <v>780300</v>
      </c>
    </row>
    <row r="4679" spans="1:9" x14ac:dyDescent="0.3">
      <c r="A4679" s="72" t="str">
        <f t="shared" si="155"/>
        <v>2011</v>
      </c>
      <c r="B4679" s="72" t="str">
        <f t="shared" si="156"/>
        <v>Apr</v>
      </c>
      <c r="C4679" s="74">
        <v>40645</v>
      </c>
      <c r="D4679" s="47">
        <v>28.4</v>
      </c>
      <c r="E4679" s="47">
        <v>29.059999000000001</v>
      </c>
      <c r="F4679" s="47">
        <v>28.360001</v>
      </c>
      <c r="G4679" s="47">
        <v>28.66</v>
      </c>
      <c r="H4679" s="73">
        <v>24.861660000000001</v>
      </c>
      <c r="I4679" s="73">
        <v>892100</v>
      </c>
    </row>
    <row r="4680" spans="1:9" x14ac:dyDescent="0.3">
      <c r="A4680" s="72" t="str">
        <f t="shared" si="155"/>
        <v>2011</v>
      </c>
      <c r="B4680" s="72" t="str">
        <f t="shared" si="156"/>
        <v>Apr</v>
      </c>
      <c r="C4680" s="74">
        <v>40646</v>
      </c>
      <c r="D4680" s="47">
        <v>28.84</v>
      </c>
      <c r="E4680" s="47">
        <v>28.959999</v>
      </c>
      <c r="F4680" s="47">
        <v>28.4</v>
      </c>
      <c r="G4680" s="47">
        <v>28.75</v>
      </c>
      <c r="H4680" s="73">
        <v>24.939738999999999</v>
      </c>
      <c r="I4680" s="73">
        <v>613800</v>
      </c>
    </row>
    <row r="4681" spans="1:9" x14ac:dyDescent="0.3">
      <c r="A4681" s="72" t="str">
        <f t="shared" si="155"/>
        <v>2011</v>
      </c>
      <c r="B4681" s="72" t="str">
        <f t="shared" si="156"/>
        <v>Apr</v>
      </c>
      <c r="C4681" s="74">
        <v>40647</v>
      </c>
      <c r="D4681" s="47">
        <v>28.440000999999999</v>
      </c>
      <c r="E4681" s="47">
        <v>29.219999000000001</v>
      </c>
      <c r="F4681" s="47">
        <v>28.309999000000001</v>
      </c>
      <c r="G4681" s="47">
        <v>29.030000999999999</v>
      </c>
      <c r="H4681" s="73">
        <v>25.182627</v>
      </c>
      <c r="I4681" s="73">
        <v>1107900</v>
      </c>
    </row>
    <row r="4682" spans="1:9" x14ac:dyDescent="0.3">
      <c r="A4682" s="72" t="str">
        <f t="shared" si="155"/>
        <v>2011</v>
      </c>
      <c r="B4682" s="72" t="str">
        <f t="shared" si="156"/>
        <v>Apr</v>
      </c>
      <c r="C4682" s="74">
        <v>40648</v>
      </c>
      <c r="D4682" s="47">
        <v>28.98</v>
      </c>
      <c r="E4682" s="47">
        <v>29.549999</v>
      </c>
      <c r="F4682" s="47">
        <v>28.98</v>
      </c>
      <c r="G4682" s="47">
        <v>29.549999</v>
      </c>
      <c r="H4682" s="73">
        <v>25.633713</v>
      </c>
      <c r="I4682" s="73">
        <v>773200</v>
      </c>
    </row>
    <row r="4683" spans="1:9" x14ac:dyDescent="0.3">
      <c r="A4683" s="72" t="str">
        <f t="shared" si="155"/>
        <v>2011</v>
      </c>
      <c r="B4683" s="72" t="str">
        <f t="shared" si="156"/>
        <v>Apr</v>
      </c>
      <c r="C4683" s="74">
        <v>40651</v>
      </c>
      <c r="D4683" s="47">
        <v>29.26</v>
      </c>
      <c r="E4683" s="47">
        <v>29.42</v>
      </c>
      <c r="F4683" s="47">
        <v>28.879999000000002</v>
      </c>
      <c r="G4683" s="47">
        <v>29.389999</v>
      </c>
      <c r="H4683" s="73">
        <v>25.494918999999999</v>
      </c>
      <c r="I4683" s="73">
        <v>1028400</v>
      </c>
    </row>
    <row r="4684" spans="1:9" x14ac:dyDescent="0.3">
      <c r="A4684" s="72" t="str">
        <f t="shared" si="155"/>
        <v>2011</v>
      </c>
      <c r="B4684" s="72" t="str">
        <f t="shared" si="156"/>
        <v>Apr</v>
      </c>
      <c r="C4684" s="74">
        <v>40652</v>
      </c>
      <c r="D4684" s="47">
        <v>29.610001</v>
      </c>
      <c r="E4684" s="47">
        <v>29.860001</v>
      </c>
      <c r="F4684" s="47">
        <v>29.389999</v>
      </c>
      <c r="G4684" s="47">
        <v>29.85</v>
      </c>
      <c r="H4684" s="73">
        <v>25.893962999999999</v>
      </c>
      <c r="I4684" s="73">
        <v>1343000</v>
      </c>
    </row>
    <row r="4685" spans="1:9" x14ac:dyDescent="0.3">
      <c r="A4685" s="72" t="str">
        <f t="shared" si="155"/>
        <v>2011</v>
      </c>
      <c r="B4685" s="72" t="str">
        <f t="shared" si="156"/>
        <v>Apr</v>
      </c>
      <c r="C4685" s="74">
        <v>40653</v>
      </c>
      <c r="D4685" s="47">
        <v>30.32</v>
      </c>
      <c r="E4685" s="47">
        <v>30.860001</v>
      </c>
      <c r="F4685" s="47">
        <v>30.18</v>
      </c>
      <c r="G4685" s="47">
        <v>30.6</v>
      </c>
      <c r="H4685" s="73">
        <v>26.544556</v>
      </c>
      <c r="I4685" s="73">
        <v>2211600</v>
      </c>
    </row>
    <row r="4686" spans="1:9" x14ac:dyDescent="0.3">
      <c r="A4686" s="72" t="str">
        <f t="shared" si="155"/>
        <v>2011</v>
      </c>
      <c r="B4686" s="72" t="str">
        <f t="shared" si="156"/>
        <v>Apr</v>
      </c>
      <c r="C4686" s="74">
        <v>40654</v>
      </c>
      <c r="D4686" s="47">
        <v>30</v>
      </c>
      <c r="E4686" s="47">
        <v>30</v>
      </c>
      <c r="F4686" s="47">
        <v>28.790001</v>
      </c>
      <c r="G4686" s="47">
        <v>29.42</v>
      </c>
      <c r="H4686" s="73">
        <v>25.520942999999999</v>
      </c>
      <c r="I4686" s="73">
        <v>2534300</v>
      </c>
    </row>
    <row r="4687" spans="1:9" x14ac:dyDescent="0.3">
      <c r="A4687" s="72" t="str">
        <f t="shared" si="155"/>
        <v>2011</v>
      </c>
      <c r="B4687" s="72" t="str">
        <f t="shared" si="156"/>
        <v>Apr</v>
      </c>
      <c r="C4687" s="74">
        <v>40658</v>
      </c>
      <c r="D4687" s="47">
        <v>29.42</v>
      </c>
      <c r="E4687" s="47">
        <v>29.77</v>
      </c>
      <c r="F4687" s="47">
        <v>29.23</v>
      </c>
      <c r="G4687" s="47">
        <v>29.67</v>
      </c>
      <c r="H4687" s="73">
        <v>25.73781</v>
      </c>
      <c r="I4687" s="73">
        <v>1028200</v>
      </c>
    </row>
    <row r="4688" spans="1:9" x14ac:dyDescent="0.3">
      <c r="A4688" s="72" t="str">
        <f t="shared" si="155"/>
        <v>2011</v>
      </c>
      <c r="B4688" s="72" t="str">
        <f t="shared" si="156"/>
        <v>Apr</v>
      </c>
      <c r="C4688" s="74">
        <v>40659</v>
      </c>
      <c r="D4688" s="47">
        <v>29.77</v>
      </c>
      <c r="E4688" s="47">
        <v>29.83</v>
      </c>
      <c r="F4688" s="47">
        <v>29.32</v>
      </c>
      <c r="G4688" s="47">
        <v>29.780000999999999</v>
      </c>
      <c r="H4688" s="73">
        <v>25.833231000000001</v>
      </c>
      <c r="I4688" s="73">
        <v>1200000</v>
      </c>
    </row>
    <row r="4689" spans="1:9" x14ac:dyDescent="0.3">
      <c r="A4689" s="72" t="str">
        <f t="shared" si="155"/>
        <v>2011</v>
      </c>
      <c r="B4689" s="72" t="str">
        <f t="shared" si="156"/>
        <v>Apr</v>
      </c>
      <c r="C4689" s="74">
        <v>40660</v>
      </c>
      <c r="D4689" s="47">
        <v>29.780000999999999</v>
      </c>
      <c r="E4689" s="47">
        <v>30.09</v>
      </c>
      <c r="F4689" s="47">
        <v>29.190000999999999</v>
      </c>
      <c r="G4689" s="47">
        <v>29.66</v>
      </c>
      <c r="H4689" s="73">
        <v>25.729130000000001</v>
      </c>
      <c r="I4689" s="73">
        <v>1480900</v>
      </c>
    </row>
    <row r="4690" spans="1:9" x14ac:dyDescent="0.3">
      <c r="A4690" s="72" t="str">
        <f t="shared" si="155"/>
        <v>2011</v>
      </c>
      <c r="B4690" s="72" t="str">
        <f t="shared" si="156"/>
        <v>Apr</v>
      </c>
      <c r="C4690" s="74">
        <v>40661</v>
      </c>
      <c r="D4690" s="47">
        <v>29.52</v>
      </c>
      <c r="E4690" s="47">
        <v>29.799999</v>
      </c>
      <c r="F4690" s="47">
        <v>29.32</v>
      </c>
      <c r="G4690" s="47">
        <v>29.549999</v>
      </c>
      <c r="H4690" s="73">
        <v>25.633713</v>
      </c>
      <c r="I4690" s="73">
        <v>623200</v>
      </c>
    </row>
    <row r="4691" spans="1:9" x14ac:dyDescent="0.3">
      <c r="A4691" s="72" t="str">
        <f t="shared" si="155"/>
        <v>2011</v>
      </c>
      <c r="B4691" s="72" t="str">
        <f t="shared" si="156"/>
        <v>Apr</v>
      </c>
      <c r="C4691" s="74">
        <v>40662</v>
      </c>
      <c r="D4691" s="47">
        <v>29.540001</v>
      </c>
      <c r="E4691" s="47">
        <v>29.66</v>
      </c>
      <c r="F4691" s="47">
        <v>29.26</v>
      </c>
      <c r="G4691" s="47">
        <v>29.43</v>
      </c>
      <c r="H4691" s="73">
        <v>25.529610000000002</v>
      </c>
      <c r="I4691" s="73">
        <v>1023700</v>
      </c>
    </row>
    <row r="4692" spans="1:9" x14ac:dyDescent="0.3">
      <c r="A4692" s="72" t="str">
        <f t="shared" si="155"/>
        <v>2011</v>
      </c>
      <c r="B4692" s="72" t="str">
        <f t="shared" si="156"/>
        <v>May</v>
      </c>
      <c r="C4692" s="74">
        <v>40665</v>
      </c>
      <c r="D4692" s="47">
        <v>29.48</v>
      </c>
      <c r="E4692" s="47">
        <v>29.629999000000002</v>
      </c>
      <c r="F4692" s="47">
        <v>29</v>
      </c>
      <c r="G4692" s="47">
        <v>29.129999000000002</v>
      </c>
      <c r="H4692" s="73">
        <v>25.269373000000002</v>
      </c>
      <c r="I4692" s="73">
        <v>630200</v>
      </c>
    </row>
    <row r="4693" spans="1:9" x14ac:dyDescent="0.3">
      <c r="A4693" s="72" t="str">
        <f t="shared" si="155"/>
        <v>2011</v>
      </c>
      <c r="B4693" s="72" t="str">
        <f t="shared" si="156"/>
        <v>May</v>
      </c>
      <c r="C4693" s="74">
        <v>40666</v>
      </c>
      <c r="D4693" s="47">
        <v>28.950001</v>
      </c>
      <c r="E4693" s="47">
        <v>29.309999000000001</v>
      </c>
      <c r="F4693" s="47">
        <v>28.67</v>
      </c>
      <c r="G4693" s="47">
        <v>29.040001</v>
      </c>
      <c r="H4693" s="73">
        <v>25.191303000000001</v>
      </c>
      <c r="I4693" s="73">
        <v>793000</v>
      </c>
    </row>
    <row r="4694" spans="1:9" x14ac:dyDescent="0.3">
      <c r="A4694" s="72" t="str">
        <f t="shared" si="155"/>
        <v>2011</v>
      </c>
      <c r="B4694" s="72" t="str">
        <f t="shared" si="156"/>
        <v>May</v>
      </c>
      <c r="C4694" s="74">
        <v>40667</v>
      </c>
      <c r="D4694" s="47">
        <v>29.049999</v>
      </c>
      <c r="E4694" s="47">
        <v>29.639999</v>
      </c>
      <c r="F4694" s="47">
        <v>28.73</v>
      </c>
      <c r="G4694" s="47">
        <v>29.469999000000001</v>
      </c>
      <c r="H4694" s="73">
        <v>25.564309999999999</v>
      </c>
      <c r="I4694" s="73">
        <v>1048900</v>
      </c>
    </row>
    <row r="4695" spans="1:9" x14ac:dyDescent="0.3">
      <c r="A4695" s="72" t="str">
        <f t="shared" si="155"/>
        <v>2011</v>
      </c>
      <c r="B4695" s="72" t="str">
        <f t="shared" si="156"/>
        <v>May</v>
      </c>
      <c r="C4695" s="74">
        <v>40668</v>
      </c>
      <c r="D4695" s="47">
        <v>29.290001</v>
      </c>
      <c r="E4695" s="47">
        <v>30.92</v>
      </c>
      <c r="F4695" s="47">
        <v>29.23</v>
      </c>
      <c r="G4695" s="47">
        <v>30.17</v>
      </c>
      <c r="H4695" s="73">
        <v>26.171547</v>
      </c>
      <c r="I4695" s="73">
        <v>1900000</v>
      </c>
    </row>
    <row r="4696" spans="1:9" x14ac:dyDescent="0.3">
      <c r="A4696" s="72" t="str">
        <f t="shared" si="155"/>
        <v>2011</v>
      </c>
      <c r="B4696" s="72" t="str">
        <f t="shared" si="156"/>
        <v>May</v>
      </c>
      <c r="C4696" s="74">
        <v>40669</v>
      </c>
      <c r="D4696" s="47">
        <v>30.790001</v>
      </c>
      <c r="E4696" s="47">
        <v>31.32</v>
      </c>
      <c r="F4696" s="47">
        <v>30.219999000000001</v>
      </c>
      <c r="G4696" s="47">
        <v>30.389999</v>
      </c>
      <c r="H4696" s="73">
        <v>26.362383000000001</v>
      </c>
      <c r="I4696" s="73">
        <v>1522600</v>
      </c>
    </row>
    <row r="4697" spans="1:9" x14ac:dyDescent="0.3">
      <c r="A4697" s="72" t="str">
        <f t="shared" si="155"/>
        <v>2011</v>
      </c>
      <c r="B4697" s="72" t="str">
        <f t="shared" si="156"/>
        <v>May</v>
      </c>
      <c r="C4697" s="74">
        <v>40672</v>
      </c>
      <c r="D4697" s="47">
        <v>30.139999</v>
      </c>
      <c r="E4697" s="47">
        <v>30.77</v>
      </c>
      <c r="F4697" s="47">
        <v>30.040001</v>
      </c>
      <c r="G4697" s="47">
        <v>30.110001</v>
      </c>
      <c r="H4697" s="73">
        <v>26.119492999999999</v>
      </c>
      <c r="I4697" s="73">
        <v>628700</v>
      </c>
    </row>
    <row r="4698" spans="1:9" x14ac:dyDescent="0.3">
      <c r="A4698" s="72" t="str">
        <f t="shared" si="155"/>
        <v>2011</v>
      </c>
      <c r="B4698" s="72" t="str">
        <f t="shared" si="156"/>
        <v>May</v>
      </c>
      <c r="C4698" s="74">
        <v>40673</v>
      </c>
      <c r="D4698" s="47">
        <v>30.34</v>
      </c>
      <c r="E4698" s="47">
        <v>30.950001</v>
      </c>
      <c r="F4698" s="47">
        <v>30.209999</v>
      </c>
      <c r="G4698" s="47">
        <v>30.719999000000001</v>
      </c>
      <c r="H4698" s="73">
        <v>26.648647</v>
      </c>
      <c r="I4698" s="73">
        <v>810700</v>
      </c>
    </row>
    <row r="4699" spans="1:9" x14ac:dyDescent="0.3">
      <c r="A4699" s="72" t="str">
        <f t="shared" si="155"/>
        <v>2011</v>
      </c>
      <c r="B4699" s="72" t="str">
        <f t="shared" si="156"/>
        <v>May</v>
      </c>
      <c r="C4699" s="74">
        <v>40674</v>
      </c>
      <c r="D4699" s="47">
        <v>30.780000999999999</v>
      </c>
      <c r="E4699" s="47">
        <v>31.129999000000002</v>
      </c>
      <c r="F4699" s="47">
        <v>30.48</v>
      </c>
      <c r="G4699" s="47">
        <v>30.790001</v>
      </c>
      <c r="H4699" s="73">
        <v>26.709371999999998</v>
      </c>
      <c r="I4699" s="73">
        <v>533200</v>
      </c>
    </row>
    <row r="4700" spans="1:9" x14ac:dyDescent="0.3">
      <c r="A4700" s="72" t="str">
        <f t="shared" si="155"/>
        <v>2011</v>
      </c>
      <c r="B4700" s="72" t="str">
        <f t="shared" si="156"/>
        <v>May</v>
      </c>
      <c r="C4700" s="74">
        <v>40675</v>
      </c>
      <c r="D4700" s="47">
        <v>30.52</v>
      </c>
      <c r="E4700" s="47">
        <v>31.299999</v>
      </c>
      <c r="F4700" s="47">
        <v>30.389999</v>
      </c>
      <c r="G4700" s="47">
        <v>31.110001</v>
      </c>
      <c r="H4700" s="73">
        <v>26.986967</v>
      </c>
      <c r="I4700" s="73">
        <v>681000</v>
      </c>
    </row>
    <row r="4701" spans="1:9" x14ac:dyDescent="0.3">
      <c r="A4701" s="72" t="str">
        <f t="shared" si="155"/>
        <v>2011</v>
      </c>
      <c r="B4701" s="72" t="str">
        <f t="shared" si="156"/>
        <v>May</v>
      </c>
      <c r="C4701" s="74">
        <v>40676</v>
      </c>
      <c r="D4701" s="47">
        <v>31.18</v>
      </c>
      <c r="E4701" s="47">
        <v>31.309999000000001</v>
      </c>
      <c r="F4701" s="47">
        <v>30.799999</v>
      </c>
      <c r="G4701" s="47">
        <v>30.91</v>
      </c>
      <c r="H4701" s="73">
        <v>26.813466999999999</v>
      </c>
      <c r="I4701" s="73">
        <v>449300</v>
      </c>
    </row>
    <row r="4702" spans="1:9" x14ac:dyDescent="0.3">
      <c r="A4702" s="72" t="str">
        <f t="shared" si="155"/>
        <v>2011</v>
      </c>
      <c r="B4702" s="72" t="str">
        <f t="shared" si="156"/>
        <v>May</v>
      </c>
      <c r="C4702" s="74">
        <v>40679</v>
      </c>
      <c r="D4702" s="47">
        <v>30.719999000000001</v>
      </c>
      <c r="E4702" s="47">
        <v>30.82</v>
      </c>
      <c r="F4702" s="47">
        <v>30.139999</v>
      </c>
      <c r="G4702" s="47">
        <v>30.25</v>
      </c>
      <c r="H4702" s="73">
        <v>26.240942</v>
      </c>
      <c r="I4702" s="73">
        <v>883900</v>
      </c>
    </row>
    <row r="4703" spans="1:9" x14ac:dyDescent="0.3">
      <c r="A4703" s="72" t="str">
        <f t="shared" si="155"/>
        <v>2011</v>
      </c>
      <c r="B4703" s="72" t="str">
        <f t="shared" si="156"/>
        <v>May</v>
      </c>
      <c r="C4703" s="74">
        <v>40680</v>
      </c>
      <c r="D4703" s="47">
        <v>30.139999</v>
      </c>
      <c r="E4703" s="47">
        <v>30.459999</v>
      </c>
      <c r="F4703" s="47">
        <v>29.76</v>
      </c>
      <c r="G4703" s="47">
        <v>30.450001</v>
      </c>
      <c r="H4703" s="73">
        <v>26.414434</v>
      </c>
      <c r="I4703" s="73">
        <v>645500</v>
      </c>
    </row>
    <row r="4704" spans="1:9" x14ac:dyDescent="0.3">
      <c r="A4704" s="72" t="str">
        <f t="shared" si="155"/>
        <v>2011</v>
      </c>
      <c r="B4704" s="72" t="str">
        <f t="shared" si="156"/>
        <v>May</v>
      </c>
      <c r="C4704" s="74">
        <v>40681</v>
      </c>
      <c r="D4704" s="47">
        <v>30.459999</v>
      </c>
      <c r="E4704" s="47">
        <v>30.950001</v>
      </c>
      <c r="F4704" s="47">
        <v>30.309999000000001</v>
      </c>
      <c r="G4704" s="47">
        <v>30.870000999999998</v>
      </c>
      <c r="H4704" s="73">
        <v>26.778773999999999</v>
      </c>
      <c r="I4704" s="73">
        <v>982100</v>
      </c>
    </row>
    <row r="4705" spans="1:9" x14ac:dyDescent="0.3">
      <c r="A4705" s="72" t="str">
        <f t="shared" si="155"/>
        <v>2011</v>
      </c>
      <c r="B4705" s="72" t="str">
        <f t="shared" si="156"/>
        <v>May</v>
      </c>
      <c r="C4705" s="74">
        <v>40682</v>
      </c>
      <c r="D4705" s="47">
        <v>31.08</v>
      </c>
      <c r="E4705" s="47">
        <v>31.92</v>
      </c>
      <c r="F4705" s="47">
        <v>30.65</v>
      </c>
      <c r="G4705" s="47">
        <v>31.59</v>
      </c>
      <c r="H4705" s="73">
        <v>27.403351000000001</v>
      </c>
      <c r="I4705" s="73">
        <v>1543300</v>
      </c>
    </row>
    <row r="4706" spans="1:9" x14ac:dyDescent="0.3">
      <c r="A4706" s="72" t="str">
        <f t="shared" si="155"/>
        <v>2011</v>
      </c>
      <c r="B4706" s="72" t="str">
        <f t="shared" si="156"/>
        <v>May</v>
      </c>
      <c r="C4706" s="74">
        <v>40683</v>
      </c>
      <c r="D4706" s="47">
        <v>31.530000999999999</v>
      </c>
      <c r="E4706" s="47">
        <v>31.690000999999999</v>
      </c>
      <c r="F4706" s="47">
        <v>31</v>
      </c>
      <c r="G4706" s="47">
        <v>31.200001</v>
      </c>
      <c r="H4706" s="73">
        <v>27.065037</v>
      </c>
      <c r="I4706" s="73">
        <v>1288300</v>
      </c>
    </row>
    <row r="4707" spans="1:9" x14ac:dyDescent="0.3">
      <c r="A4707" s="72" t="str">
        <f t="shared" si="155"/>
        <v>2011</v>
      </c>
      <c r="B4707" s="72" t="str">
        <f t="shared" si="156"/>
        <v>May</v>
      </c>
      <c r="C4707" s="74">
        <v>40686</v>
      </c>
      <c r="D4707" s="47">
        <v>30.799999</v>
      </c>
      <c r="E4707" s="47">
        <v>31.459999</v>
      </c>
      <c r="F4707" s="47">
        <v>30.42</v>
      </c>
      <c r="G4707" s="47">
        <v>30.98</v>
      </c>
      <c r="H4707" s="73">
        <v>26.874195</v>
      </c>
      <c r="I4707" s="73">
        <v>766000</v>
      </c>
    </row>
    <row r="4708" spans="1:9" x14ac:dyDescent="0.3">
      <c r="A4708" s="72" t="str">
        <f t="shared" si="155"/>
        <v>2011</v>
      </c>
      <c r="B4708" s="72" t="str">
        <f t="shared" si="156"/>
        <v>May</v>
      </c>
      <c r="C4708" s="74">
        <v>40687</v>
      </c>
      <c r="D4708" s="47">
        <v>31.02</v>
      </c>
      <c r="E4708" s="47">
        <v>31.02</v>
      </c>
      <c r="F4708" s="47">
        <v>30.219999000000001</v>
      </c>
      <c r="G4708" s="47">
        <v>30.459999</v>
      </c>
      <c r="H4708" s="73">
        <v>26.423110999999999</v>
      </c>
      <c r="I4708" s="73">
        <v>839800</v>
      </c>
    </row>
    <row r="4709" spans="1:9" x14ac:dyDescent="0.3">
      <c r="A4709" s="72" t="str">
        <f t="shared" si="155"/>
        <v>2011</v>
      </c>
      <c r="B4709" s="72" t="str">
        <f t="shared" si="156"/>
        <v>May</v>
      </c>
      <c r="C4709" s="74">
        <v>40688</v>
      </c>
      <c r="D4709" s="47">
        <v>30.469999000000001</v>
      </c>
      <c r="E4709" s="47">
        <v>30.9</v>
      </c>
      <c r="F4709" s="47">
        <v>30.18</v>
      </c>
      <c r="G4709" s="47">
        <v>30.879999000000002</v>
      </c>
      <c r="H4709" s="73">
        <v>26.787443</v>
      </c>
      <c r="I4709" s="73">
        <v>824200</v>
      </c>
    </row>
    <row r="4710" spans="1:9" x14ac:dyDescent="0.3">
      <c r="A4710" s="72" t="str">
        <f t="shared" si="155"/>
        <v>2011</v>
      </c>
      <c r="B4710" s="72" t="str">
        <f t="shared" si="156"/>
        <v>May</v>
      </c>
      <c r="C4710" s="74">
        <v>40689</v>
      </c>
      <c r="D4710" s="47">
        <v>30.68</v>
      </c>
      <c r="E4710" s="47">
        <v>32.040000999999997</v>
      </c>
      <c r="F4710" s="47">
        <v>30.51</v>
      </c>
      <c r="G4710" s="47">
        <v>31.84</v>
      </c>
      <c r="H4710" s="73">
        <v>27.620218000000001</v>
      </c>
      <c r="I4710" s="73">
        <v>1676300</v>
      </c>
    </row>
    <row r="4711" spans="1:9" x14ac:dyDescent="0.3">
      <c r="A4711" s="72" t="str">
        <f t="shared" si="155"/>
        <v>2011</v>
      </c>
      <c r="B4711" s="72" t="str">
        <f t="shared" si="156"/>
        <v>May</v>
      </c>
      <c r="C4711" s="74">
        <v>40690</v>
      </c>
      <c r="D4711" s="47">
        <v>31.879999000000002</v>
      </c>
      <c r="E4711" s="47">
        <v>32.299999</v>
      </c>
      <c r="F4711" s="47">
        <v>31.52</v>
      </c>
      <c r="G4711" s="47">
        <v>31.559999000000001</v>
      </c>
      <c r="H4711" s="73">
        <v>27.377323000000001</v>
      </c>
      <c r="I4711" s="73">
        <v>817400</v>
      </c>
    </row>
    <row r="4712" spans="1:9" x14ac:dyDescent="0.3">
      <c r="A4712" s="72" t="str">
        <f t="shared" si="155"/>
        <v>2011</v>
      </c>
      <c r="B4712" s="72" t="str">
        <f t="shared" si="156"/>
        <v>May</v>
      </c>
      <c r="C4712" s="74">
        <v>40694</v>
      </c>
      <c r="D4712" s="47">
        <v>31.860001</v>
      </c>
      <c r="E4712" s="47">
        <v>32.060001</v>
      </c>
      <c r="F4712" s="47">
        <v>31.48</v>
      </c>
      <c r="G4712" s="47">
        <v>31.77</v>
      </c>
      <c r="H4712" s="73">
        <v>27.559501999999998</v>
      </c>
      <c r="I4712" s="73">
        <v>722900</v>
      </c>
    </row>
    <row r="4713" spans="1:9" x14ac:dyDescent="0.3">
      <c r="A4713" s="72" t="str">
        <f t="shared" si="155"/>
        <v>2011</v>
      </c>
      <c r="B4713" s="72" t="str">
        <f t="shared" si="156"/>
        <v>Jun</v>
      </c>
      <c r="C4713" s="74">
        <v>40695</v>
      </c>
      <c r="D4713" s="47">
        <v>32.229999999999997</v>
      </c>
      <c r="E4713" s="47">
        <v>32.229999999999997</v>
      </c>
      <c r="F4713" s="47">
        <v>30.75</v>
      </c>
      <c r="G4713" s="47">
        <v>30.75</v>
      </c>
      <c r="H4713" s="73">
        <v>26.674671</v>
      </c>
      <c r="I4713" s="73">
        <v>915600</v>
      </c>
    </row>
    <row r="4714" spans="1:9" x14ac:dyDescent="0.3">
      <c r="A4714" s="72" t="str">
        <f t="shared" si="155"/>
        <v>2011</v>
      </c>
      <c r="B4714" s="72" t="str">
        <f t="shared" si="156"/>
        <v>Jun</v>
      </c>
      <c r="C4714" s="74">
        <v>40696</v>
      </c>
      <c r="D4714" s="47">
        <v>30.940000999999999</v>
      </c>
      <c r="E4714" s="47">
        <v>30.940000999999999</v>
      </c>
      <c r="F4714" s="47">
        <v>30.34</v>
      </c>
      <c r="G4714" s="47">
        <v>30.559999000000001</v>
      </c>
      <c r="H4714" s="73">
        <v>26.509858999999999</v>
      </c>
      <c r="I4714" s="73">
        <v>817000</v>
      </c>
    </row>
    <row r="4715" spans="1:9" x14ac:dyDescent="0.3">
      <c r="A4715" s="72" t="str">
        <f t="shared" si="155"/>
        <v>2011</v>
      </c>
      <c r="B4715" s="72" t="str">
        <f t="shared" si="156"/>
        <v>Jun</v>
      </c>
      <c r="C4715" s="74">
        <v>40697</v>
      </c>
      <c r="D4715" s="47">
        <v>30.16</v>
      </c>
      <c r="E4715" s="47">
        <v>30.4</v>
      </c>
      <c r="F4715" s="47">
        <v>29.860001</v>
      </c>
      <c r="G4715" s="47">
        <v>29.879999000000002</v>
      </c>
      <c r="H4715" s="73">
        <v>25.919975000000001</v>
      </c>
      <c r="I4715" s="73">
        <v>874700</v>
      </c>
    </row>
    <row r="4716" spans="1:9" x14ac:dyDescent="0.3">
      <c r="A4716" s="72" t="str">
        <f t="shared" si="155"/>
        <v>2011</v>
      </c>
      <c r="B4716" s="72" t="str">
        <f t="shared" si="156"/>
        <v>Jun</v>
      </c>
      <c r="C4716" s="74">
        <v>40700</v>
      </c>
      <c r="D4716" s="47">
        <v>30.049999</v>
      </c>
      <c r="E4716" s="47">
        <v>30.4</v>
      </c>
      <c r="F4716" s="47">
        <v>29.57</v>
      </c>
      <c r="G4716" s="47">
        <v>29.620000999999998</v>
      </c>
      <c r="H4716" s="73">
        <v>25.694437000000001</v>
      </c>
      <c r="I4716" s="73">
        <v>802900</v>
      </c>
    </row>
    <row r="4717" spans="1:9" x14ac:dyDescent="0.3">
      <c r="A4717" s="72" t="str">
        <f t="shared" si="155"/>
        <v>2011</v>
      </c>
      <c r="B4717" s="72" t="str">
        <f t="shared" si="156"/>
        <v>Jun</v>
      </c>
      <c r="C4717" s="74">
        <v>40701</v>
      </c>
      <c r="D4717" s="47">
        <v>29.77</v>
      </c>
      <c r="E4717" s="47">
        <v>30.209999</v>
      </c>
      <c r="F4717" s="47">
        <v>29.559999000000001</v>
      </c>
      <c r="G4717" s="47">
        <v>29.629999000000002</v>
      </c>
      <c r="H4717" s="73">
        <v>25.703112000000001</v>
      </c>
      <c r="I4717" s="73">
        <v>684700</v>
      </c>
    </row>
    <row r="4718" spans="1:9" x14ac:dyDescent="0.3">
      <c r="A4718" s="72" t="str">
        <f t="shared" si="155"/>
        <v>2011</v>
      </c>
      <c r="B4718" s="72" t="str">
        <f t="shared" si="156"/>
        <v>Jun</v>
      </c>
      <c r="C4718" s="74">
        <v>40702</v>
      </c>
      <c r="D4718" s="47">
        <v>29.459999</v>
      </c>
      <c r="E4718" s="47">
        <v>29.85</v>
      </c>
      <c r="F4718" s="47">
        <v>29.209999</v>
      </c>
      <c r="G4718" s="47">
        <v>29.309999000000001</v>
      </c>
      <c r="H4718" s="73">
        <v>25.425514</v>
      </c>
      <c r="I4718" s="73">
        <v>782500</v>
      </c>
    </row>
    <row r="4719" spans="1:9" x14ac:dyDescent="0.3">
      <c r="A4719" s="72" t="str">
        <f t="shared" si="155"/>
        <v>2011</v>
      </c>
      <c r="B4719" s="72" t="str">
        <f t="shared" si="156"/>
        <v>Jun</v>
      </c>
      <c r="C4719" s="74">
        <v>40703</v>
      </c>
      <c r="D4719" s="47">
        <v>29.33</v>
      </c>
      <c r="E4719" s="47">
        <v>30.219999000000001</v>
      </c>
      <c r="F4719" s="47">
        <v>29.1</v>
      </c>
      <c r="G4719" s="47">
        <v>30.209999</v>
      </c>
      <c r="H4719" s="73">
        <v>26.206240000000001</v>
      </c>
      <c r="I4719" s="73">
        <v>1478600</v>
      </c>
    </row>
    <row r="4720" spans="1:9" x14ac:dyDescent="0.3">
      <c r="A4720" s="72" t="str">
        <f t="shared" si="155"/>
        <v>2011</v>
      </c>
      <c r="B4720" s="72" t="str">
        <f t="shared" si="156"/>
        <v>Jun</v>
      </c>
      <c r="C4720" s="74">
        <v>40704</v>
      </c>
      <c r="D4720" s="47">
        <v>29.91</v>
      </c>
      <c r="E4720" s="47">
        <v>30.34</v>
      </c>
      <c r="F4720" s="47">
        <v>29.4</v>
      </c>
      <c r="G4720" s="47">
        <v>29.889999</v>
      </c>
      <c r="H4720" s="73">
        <v>25.928652</v>
      </c>
      <c r="I4720" s="73">
        <v>1724600</v>
      </c>
    </row>
    <row r="4721" spans="1:9" x14ac:dyDescent="0.3">
      <c r="A4721" s="72" t="str">
        <f t="shared" si="155"/>
        <v>2011</v>
      </c>
      <c r="B4721" s="72" t="str">
        <f t="shared" si="156"/>
        <v>Jun</v>
      </c>
      <c r="C4721" s="74">
        <v>40707</v>
      </c>
      <c r="D4721" s="47">
        <v>29.93</v>
      </c>
      <c r="E4721" s="47">
        <v>30.879999000000002</v>
      </c>
      <c r="F4721" s="47">
        <v>29.68</v>
      </c>
      <c r="G4721" s="47">
        <v>30.18</v>
      </c>
      <c r="H4721" s="73">
        <v>26.180222000000001</v>
      </c>
      <c r="I4721" s="73">
        <v>1550900</v>
      </c>
    </row>
    <row r="4722" spans="1:9" x14ac:dyDescent="0.3">
      <c r="A4722" s="72" t="str">
        <f t="shared" si="155"/>
        <v>2011</v>
      </c>
      <c r="B4722" s="72" t="str">
        <f t="shared" si="156"/>
        <v>Jun</v>
      </c>
      <c r="C4722" s="74">
        <v>40708</v>
      </c>
      <c r="D4722" s="47">
        <v>30.610001</v>
      </c>
      <c r="E4722" s="47">
        <v>30.860001</v>
      </c>
      <c r="F4722" s="47">
        <v>30.440000999999999</v>
      </c>
      <c r="G4722" s="47">
        <v>30.780000999999999</v>
      </c>
      <c r="H4722" s="73">
        <v>26.700703000000001</v>
      </c>
      <c r="I4722" s="73">
        <v>767900</v>
      </c>
    </row>
    <row r="4723" spans="1:9" x14ac:dyDescent="0.3">
      <c r="A4723" s="72" t="str">
        <f t="shared" si="155"/>
        <v>2011</v>
      </c>
      <c r="B4723" s="72" t="str">
        <f t="shared" si="156"/>
        <v>Jun</v>
      </c>
      <c r="C4723" s="74">
        <v>40709</v>
      </c>
      <c r="D4723" s="47">
        <v>30.440000999999999</v>
      </c>
      <c r="E4723" s="47">
        <v>30.809999000000001</v>
      </c>
      <c r="F4723" s="47">
        <v>29.99</v>
      </c>
      <c r="G4723" s="47">
        <v>30.25</v>
      </c>
      <c r="H4723" s="73">
        <v>26.240942</v>
      </c>
      <c r="I4723" s="73">
        <v>1368600</v>
      </c>
    </row>
    <row r="4724" spans="1:9" x14ac:dyDescent="0.3">
      <c r="A4724" s="72" t="str">
        <f t="shared" si="155"/>
        <v>2011</v>
      </c>
      <c r="B4724" s="72" t="str">
        <f t="shared" si="156"/>
        <v>Jun</v>
      </c>
      <c r="C4724" s="74">
        <v>40710</v>
      </c>
      <c r="D4724" s="47">
        <v>30.299999</v>
      </c>
      <c r="E4724" s="47">
        <v>30.370000999999998</v>
      </c>
      <c r="F4724" s="47">
        <v>29.82</v>
      </c>
      <c r="G4724" s="47">
        <v>29.99</v>
      </c>
      <c r="H4724" s="73">
        <v>26.015391999999999</v>
      </c>
      <c r="I4724" s="73">
        <v>1449200</v>
      </c>
    </row>
    <row r="4725" spans="1:9" x14ac:dyDescent="0.3">
      <c r="A4725" s="72" t="str">
        <f t="shared" si="155"/>
        <v>2011</v>
      </c>
      <c r="B4725" s="72" t="str">
        <f t="shared" si="156"/>
        <v>Jun</v>
      </c>
      <c r="C4725" s="74">
        <v>40711</v>
      </c>
      <c r="D4725" s="47">
        <v>30.200001</v>
      </c>
      <c r="E4725" s="47">
        <v>30.35</v>
      </c>
      <c r="F4725" s="47">
        <v>29.67</v>
      </c>
      <c r="G4725" s="47">
        <v>29.75</v>
      </c>
      <c r="H4725" s="73">
        <v>25.807205</v>
      </c>
      <c r="I4725" s="73">
        <v>2008000</v>
      </c>
    </row>
    <row r="4726" spans="1:9" x14ac:dyDescent="0.3">
      <c r="A4726" s="72" t="str">
        <f t="shared" si="155"/>
        <v>2011</v>
      </c>
      <c r="B4726" s="72" t="str">
        <f t="shared" si="156"/>
        <v>Jun</v>
      </c>
      <c r="C4726" s="74">
        <v>40714</v>
      </c>
      <c r="D4726" s="47">
        <v>29.690000999999999</v>
      </c>
      <c r="E4726" s="47">
        <v>30.219999000000001</v>
      </c>
      <c r="F4726" s="47">
        <v>29.57</v>
      </c>
      <c r="G4726" s="47">
        <v>30.040001</v>
      </c>
      <c r="H4726" s="73">
        <v>26.058772999999999</v>
      </c>
      <c r="I4726" s="73">
        <v>1224500</v>
      </c>
    </row>
    <row r="4727" spans="1:9" x14ac:dyDescent="0.3">
      <c r="A4727" s="72" t="str">
        <f t="shared" si="155"/>
        <v>2011</v>
      </c>
      <c r="B4727" s="72" t="str">
        <f t="shared" si="156"/>
        <v>Jun</v>
      </c>
      <c r="C4727" s="74">
        <v>40715</v>
      </c>
      <c r="D4727" s="47">
        <v>30.18</v>
      </c>
      <c r="E4727" s="47">
        <v>30.530000999999999</v>
      </c>
      <c r="F4727" s="47">
        <v>29.809999000000001</v>
      </c>
      <c r="G4727" s="47">
        <v>30.32</v>
      </c>
      <c r="H4727" s="73">
        <v>26.301663999999999</v>
      </c>
      <c r="I4727" s="73">
        <v>1802700</v>
      </c>
    </row>
    <row r="4728" spans="1:9" x14ac:dyDescent="0.3">
      <c r="A4728" s="72" t="str">
        <f t="shared" si="155"/>
        <v>2011</v>
      </c>
      <c r="B4728" s="72" t="str">
        <f t="shared" si="156"/>
        <v>Jun</v>
      </c>
      <c r="C4728" s="74">
        <v>40716</v>
      </c>
      <c r="D4728" s="47">
        <v>30.24</v>
      </c>
      <c r="E4728" s="47">
        <v>30.6</v>
      </c>
      <c r="F4728" s="47">
        <v>29.9</v>
      </c>
      <c r="G4728" s="47">
        <v>30.17</v>
      </c>
      <c r="H4728" s="73">
        <v>26.171547</v>
      </c>
      <c r="I4728" s="73">
        <v>917800</v>
      </c>
    </row>
    <row r="4729" spans="1:9" x14ac:dyDescent="0.3">
      <c r="A4729" s="72" t="str">
        <f t="shared" si="155"/>
        <v>2011</v>
      </c>
      <c r="B4729" s="72" t="str">
        <f t="shared" si="156"/>
        <v>Jun</v>
      </c>
      <c r="C4729" s="74">
        <v>40717</v>
      </c>
      <c r="D4729" s="47">
        <v>29.879999000000002</v>
      </c>
      <c r="E4729" s="47">
        <v>30.969999000000001</v>
      </c>
      <c r="F4729" s="47">
        <v>29.700001</v>
      </c>
      <c r="G4729" s="47">
        <v>30.92</v>
      </c>
      <c r="H4729" s="73">
        <v>26.822147000000001</v>
      </c>
      <c r="I4729" s="73">
        <v>1312200</v>
      </c>
    </row>
    <row r="4730" spans="1:9" x14ac:dyDescent="0.3">
      <c r="A4730" s="72" t="str">
        <f t="shared" si="155"/>
        <v>2011</v>
      </c>
      <c r="B4730" s="72" t="str">
        <f t="shared" si="156"/>
        <v>Jun</v>
      </c>
      <c r="C4730" s="74">
        <v>40718</v>
      </c>
      <c r="D4730" s="47">
        <v>30.99</v>
      </c>
      <c r="E4730" s="47">
        <v>31.110001</v>
      </c>
      <c r="F4730" s="47">
        <v>30.530000999999999</v>
      </c>
      <c r="G4730" s="47">
        <v>30.91</v>
      </c>
      <c r="H4730" s="73">
        <v>26.813466999999999</v>
      </c>
      <c r="I4730" s="73">
        <v>1503700</v>
      </c>
    </row>
    <row r="4731" spans="1:9" x14ac:dyDescent="0.3">
      <c r="A4731" s="72" t="str">
        <f t="shared" si="155"/>
        <v>2011</v>
      </c>
      <c r="B4731" s="72" t="str">
        <f t="shared" si="156"/>
        <v>Jun</v>
      </c>
      <c r="C4731" s="74">
        <v>40721</v>
      </c>
      <c r="D4731" s="47">
        <v>31</v>
      </c>
      <c r="E4731" s="47">
        <v>31.48</v>
      </c>
      <c r="F4731" s="47">
        <v>30.66</v>
      </c>
      <c r="G4731" s="47">
        <v>31.280000999999999</v>
      </c>
      <c r="H4731" s="73">
        <v>27.134432</v>
      </c>
      <c r="I4731" s="73">
        <v>924000</v>
      </c>
    </row>
    <row r="4732" spans="1:9" x14ac:dyDescent="0.3">
      <c r="A4732" s="72" t="str">
        <f t="shared" si="155"/>
        <v>2011</v>
      </c>
      <c r="B4732" s="72" t="str">
        <f t="shared" si="156"/>
        <v>Jun</v>
      </c>
      <c r="C4732" s="74">
        <v>40722</v>
      </c>
      <c r="D4732" s="47">
        <v>31.34</v>
      </c>
      <c r="E4732" s="47">
        <v>31.799999</v>
      </c>
      <c r="F4732" s="47">
        <v>31.34</v>
      </c>
      <c r="G4732" s="47">
        <v>31.799999</v>
      </c>
      <c r="H4732" s="73">
        <v>27.585522000000001</v>
      </c>
      <c r="I4732" s="73">
        <v>546700</v>
      </c>
    </row>
    <row r="4733" spans="1:9" x14ac:dyDescent="0.3">
      <c r="A4733" s="72" t="str">
        <f t="shared" si="155"/>
        <v>2011</v>
      </c>
      <c r="B4733" s="72" t="str">
        <f t="shared" si="156"/>
        <v>Jun</v>
      </c>
      <c r="C4733" s="74">
        <v>40723</v>
      </c>
      <c r="D4733" s="47">
        <v>32</v>
      </c>
      <c r="E4733" s="47">
        <v>32</v>
      </c>
      <c r="F4733" s="47">
        <v>31.24</v>
      </c>
      <c r="G4733" s="47">
        <v>31.450001</v>
      </c>
      <c r="H4733" s="73">
        <v>27.28191</v>
      </c>
      <c r="I4733" s="73">
        <v>786100</v>
      </c>
    </row>
    <row r="4734" spans="1:9" x14ac:dyDescent="0.3">
      <c r="A4734" s="72" t="str">
        <f t="shared" si="155"/>
        <v>2011</v>
      </c>
      <c r="B4734" s="72" t="str">
        <f t="shared" si="156"/>
        <v>Jun</v>
      </c>
      <c r="C4734" s="74">
        <v>40724</v>
      </c>
      <c r="D4734" s="47">
        <v>31.17</v>
      </c>
      <c r="E4734" s="47">
        <v>31.889999</v>
      </c>
      <c r="F4734" s="47">
        <v>31.17</v>
      </c>
      <c r="G4734" s="47">
        <v>31.370000999999998</v>
      </c>
      <c r="H4734" s="73">
        <v>27.212506999999999</v>
      </c>
      <c r="I4734" s="73">
        <v>1059000</v>
      </c>
    </row>
    <row r="4735" spans="1:9" x14ac:dyDescent="0.3">
      <c r="A4735" s="72" t="str">
        <f t="shared" si="155"/>
        <v>2011</v>
      </c>
      <c r="B4735" s="72" t="str">
        <f t="shared" si="156"/>
        <v>Jul</v>
      </c>
      <c r="C4735" s="74">
        <v>40725</v>
      </c>
      <c r="D4735" s="47">
        <v>31.629999000000002</v>
      </c>
      <c r="E4735" s="47">
        <v>32.950001</v>
      </c>
      <c r="F4735" s="47">
        <v>31.07</v>
      </c>
      <c r="G4735" s="47">
        <v>32.830002</v>
      </c>
      <c r="H4735" s="73">
        <v>28.479012000000001</v>
      </c>
      <c r="I4735" s="73">
        <v>1305800</v>
      </c>
    </row>
    <row r="4736" spans="1:9" x14ac:dyDescent="0.3">
      <c r="A4736" s="72" t="str">
        <f t="shared" si="155"/>
        <v>2011</v>
      </c>
      <c r="B4736" s="72" t="str">
        <f t="shared" si="156"/>
        <v>Jul</v>
      </c>
      <c r="C4736" s="74">
        <v>40729</v>
      </c>
      <c r="D4736" s="47">
        <v>32.869999</v>
      </c>
      <c r="E4736" s="47">
        <v>33.400002000000001</v>
      </c>
      <c r="F4736" s="47">
        <v>32.529998999999997</v>
      </c>
      <c r="G4736" s="47">
        <v>33.340000000000003</v>
      </c>
      <c r="H4736" s="73">
        <v>28.921419</v>
      </c>
      <c r="I4736" s="73">
        <v>1047900</v>
      </c>
    </row>
    <row r="4737" spans="1:9" x14ac:dyDescent="0.3">
      <c r="A4737" s="72" t="str">
        <f t="shared" si="155"/>
        <v>2011</v>
      </c>
      <c r="B4737" s="72" t="str">
        <f t="shared" si="156"/>
        <v>Jul</v>
      </c>
      <c r="C4737" s="74">
        <v>40730</v>
      </c>
      <c r="D4737" s="47">
        <v>33.400002000000001</v>
      </c>
      <c r="E4737" s="47">
        <v>33.400002000000001</v>
      </c>
      <c r="F4737" s="47">
        <v>32.75</v>
      </c>
      <c r="G4737" s="47">
        <v>33.159999999999997</v>
      </c>
      <c r="H4737" s="73">
        <v>28.765276</v>
      </c>
      <c r="I4737" s="73">
        <v>589000</v>
      </c>
    </row>
    <row r="4738" spans="1:9" x14ac:dyDescent="0.3">
      <c r="A4738" s="72" t="str">
        <f t="shared" si="155"/>
        <v>2011</v>
      </c>
      <c r="B4738" s="72" t="str">
        <f t="shared" si="156"/>
        <v>Jul</v>
      </c>
      <c r="C4738" s="74">
        <v>40731</v>
      </c>
      <c r="D4738" s="47">
        <v>33.409999999999997</v>
      </c>
      <c r="E4738" s="47">
        <v>34.07</v>
      </c>
      <c r="F4738" s="47">
        <v>33.299999</v>
      </c>
      <c r="G4738" s="47">
        <v>33.830002</v>
      </c>
      <c r="H4738" s="73">
        <v>29.346487</v>
      </c>
      <c r="I4738" s="73">
        <v>1076800</v>
      </c>
    </row>
    <row r="4739" spans="1:9" x14ac:dyDescent="0.3">
      <c r="A4739" s="72" t="str">
        <f t="shared" ref="A4739:A4802" si="157">TEXT(C4739,"YYYY")</f>
        <v>2011</v>
      </c>
      <c r="B4739" s="72" t="str">
        <f t="shared" ref="B4739:B4802" si="158">TEXT(C4739,"MMM")</f>
        <v>Jul</v>
      </c>
      <c r="C4739" s="74">
        <v>40732</v>
      </c>
      <c r="D4739" s="47">
        <v>33.270000000000003</v>
      </c>
      <c r="E4739" s="47">
        <v>33.520000000000003</v>
      </c>
      <c r="F4739" s="47">
        <v>32.830002</v>
      </c>
      <c r="G4739" s="47">
        <v>33.5</v>
      </c>
      <c r="H4739" s="73">
        <v>29.060220999999999</v>
      </c>
      <c r="I4739" s="73">
        <v>841900</v>
      </c>
    </row>
    <row r="4740" spans="1:9" x14ac:dyDescent="0.3">
      <c r="A4740" s="72" t="str">
        <f t="shared" si="157"/>
        <v>2011</v>
      </c>
      <c r="B4740" s="72" t="str">
        <f t="shared" si="158"/>
        <v>Jul</v>
      </c>
      <c r="C4740" s="74">
        <v>40735</v>
      </c>
      <c r="D4740" s="47">
        <v>33.229999999999997</v>
      </c>
      <c r="E4740" s="47">
        <v>33.340000000000003</v>
      </c>
      <c r="F4740" s="47">
        <v>32.770000000000003</v>
      </c>
      <c r="G4740" s="47">
        <v>33.020000000000003</v>
      </c>
      <c r="H4740" s="73">
        <v>28.643834999999999</v>
      </c>
      <c r="I4740" s="73">
        <v>1029900</v>
      </c>
    </row>
    <row r="4741" spans="1:9" x14ac:dyDescent="0.3">
      <c r="A4741" s="72" t="str">
        <f t="shared" si="157"/>
        <v>2011</v>
      </c>
      <c r="B4741" s="72" t="str">
        <f t="shared" si="158"/>
        <v>Jul</v>
      </c>
      <c r="C4741" s="74">
        <v>40736</v>
      </c>
      <c r="D4741" s="47">
        <v>32.919998</v>
      </c>
      <c r="E4741" s="47">
        <v>33.360000999999997</v>
      </c>
      <c r="F4741" s="47">
        <v>32.700001</v>
      </c>
      <c r="G4741" s="47">
        <v>32.729999999999997</v>
      </c>
      <c r="H4741" s="73">
        <v>28.39226</v>
      </c>
      <c r="I4741" s="73">
        <v>759900</v>
      </c>
    </row>
    <row r="4742" spans="1:9" x14ac:dyDescent="0.3">
      <c r="A4742" s="72" t="str">
        <f t="shared" si="157"/>
        <v>2011</v>
      </c>
      <c r="B4742" s="72" t="str">
        <f t="shared" si="158"/>
        <v>Jul</v>
      </c>
      <c r="C4742" s="74">
        <v>40737</v>
      </c>
      <c r="D4742" s="47">
        <v>32.939999</v>
      </c>
      <c r="E4742" s="47">
        <v>33.740001999999997</v>
      </c>
      <c r="F4742" s="47">
        <v>32.93</v>
      </c>
      <c r="G4742" s="47">
        <v>33.419998</v>
      </c>
      <c r="H4742" s="73">
        <v>28.990818000000001</v>
      </c>
      <c r="I4742" s="73">
        <v>937800</v>
      </c>
    </row>
    <row r="4743" spans="1:9" x14ac:dyDescent="0.3">
      <c r="A4743" s="72" t="str">
        <f t="shared" si="157"/>
        <v>2011</v>
      </c>
      <c r="B4743" s="72" t="str">
        <f t="shared" si="158"/>
        <v>Jul</v>
      </c>
      <c r="C4743" s="74">
        <v>40738</v>
      </c>
      <c r="D4743" s="47">
        <v>33.419998</v>
      </c>
      <c r="E4743" s="47">
        <v>33.610000999999997</v>
      </c>
      <c r="F4743" s="47">
        <v>32.520000000000003</v>
      </c>
      <c r="G4743" s="47">
        <v>32.700001</v>
      </c>
      <c r="H4743" s="73">
        <v>28.366236000000001</v>
      </c>
      <c r="I4743" s="73">
        <v>1165100</v>
      </c>
    </row>
    <row r="4744" spans="1:9" x14ac:dyDescent="0.3">
      <c r="A4744" s="72" t="str">
        <f t="shared" si="157"/>
        <v>2011</v>
      </c>
      <c r="B4744" s="72" t="str">
        <f t="shared" si="158"/>
        <v>Jul</v>
      </c>
      <c r="C4744" s="74">
        <v>40739</v>
      </c>
      <c r="D4744" s="47">
        <v>32.950001</v>
      </c>
      <c r="E4744" s="47">
        <v>33.200001</v>
      </c>
      <c r="F4744" s="47">
        <v>32.209999000000003</v>
      </c>
      <c r="G4744" s="47">
        <v>32.689999</v>
      </c>
      <c r="H4744" s="73">
        <v>28.357562999999999</v>
      </c>
      <c r="I4744" s="73">
        <v>1090100</v>
      </c>
    </row>
    <row r="4745" spans="1:9" x14ac:dyDescent="0.3">
      <c r="A4745" s="72" t="str">
        <f t="shared" si="157"/>
        <v>2011</v>
      </c>
      <c r="B4745" s="72" t="str">
        <f t="shared" si="158"/>
        <v>Jul</v>
      </c>
      <c r="C4745" s="74">
        <v>40742</v>
      </c>
      <c r="D4745" s="47">
        <v>32.669998</v>
      </c>
      <c r="E4745" s="47">
        <v>33.209999000000003</v>
      </c>
      <c r="F4745" s="47">
        <v>32.209999000000003</v>
      </c>
      <c r="G4745" s="47">
        <v>32.700001</v>
      </c>
      <c r="H4745" s="73">
        <v>28.366236000000001</v>
      </c>
      <c r="I4745" s="73">
        <v>1315300</v>
      </c>
    </row>
    <row r="4746" spans="1:9" x14ac:dyDescent="0.3">
      <c r="A4746" s="72" t="str">
        <f t="shared" si="157"/>
        <v>2011</v>
      </c>
      <c r="B4746" s="72" t="str">
        <f t="shared" si="158"/>
        <v>Jul</v>
      </c>
      <c r="C4746" s="74">
        <v>40743</v>
      </c>
      <c r="D4746" s="47">
        <v>33.060001</v>
      </c>
      <c r="E4746" s="47">
        <v>33.799999</v>
      </c>
      <c r="F4746" s="47">
        <v>33.020000000000003</v>
      </c>
      <c r="G4746" s="47">
        <v>33.610000999999997</v>
      </c>
      <c r="H4746" s="73">
        <v>29.155638</v>
      </c>
      <c r="I4746" s="73">
        <v>1345900</v>
      </c>
    </row>
    <row r="4747" spans="1:9" x14ac:dyDescent="0.3">
      <c r="A4747" s="72" t="str">
        <f t="shared" si="157"/>
        <v>2011</v>
      </c>
      <c r="B4747" s="72" t="str">
        <f t="shared" si="158"/>
        <v>Jul</v>
      </c>
      <c r="C4747" s="74">
        <v>40744</v>
      </c>
      <c r="D4747" s="47">
        <v>33.549999</v>
      </c>
      <c r="E4747" s="47">
        <v>33.619999</v>
      </c>
      <c r="F4747" s="47">
        <v>32.470001000000003</v>
      </c>
      <c r="G4747" s="47">
        <v>32.689999</v>
      </c>
      <c r="H4747" s="73">
        <v>28.357562999999999</v>
      </c>
      <c r="I4747" s="73">
        <v>1803000</v>
      </c>
    </row>
    <row r="4748" spans="1:9" x14ac:dyDescent="0.3">
      <c r="A4748" s="72" t="str">
        <f t="shared" si="157"/>
        <v>2011</v>
      </c>
      <c r="B4748" s="72" t="str">
        <f t="shared" si="158"/>
        <v>Jul</v>
      </c>
      <c r="C4748" s="74">
        <v>40745</v>
      </c>
      <c r="D4748" s="47">
        <v>31.77</v>
      </c>
      <c r="E4748" s="47">
        <v>32.020000000000003</v>
      </c>
      <c r="F4748" s="47">
        <v>30.690000999999999</v>
      </c>
      <c r="G4748" s="47">
        <v>31.059999000000001</v>
      </c>
      <c r="H4748" s="73">
        <v>26.943594000000001</v>
      </c>
      <c r="I4748" s="73">
        <v>4933500</v>
      </c>
    </row>
    <row r="4749" spans="1:9" x14ac:dyDescent="0.3">
      <c r="A4749" s="72" t="str">
        <f t="shared" si="157"/>
        <v>2011</v>
      </c>
      <c r="B4749" s="72" t="str">
        <f t="shared" si="158"/>
        <v>Jul</v>
      </c>
      <c r="C4749" s="74">
        <v>40746</v>
      </c>
      <c r="D4749" s="47">
        <v>31.200001</v>
      </c>
      <c r="E4749" s="47">
        <v>31.24</v>
      </c>
      <c r="F4749" s="47">
        <v>30.77</v>
      </c>
      <c r="G4749" s="47">
        <v>30.889999</v>
      </c>
      <c r="H4749" s="73">
        <v>26.796123999999999</v>
      </c>
      <c r="I4749" s="73">
        <v>1326300</v>
      </c>
    </row>
    <row r="4750" spans="1:9" x14ac:dyDescent="0.3">
      <c r="A4750" s="72" t="str">
        <f t="shared" si="157"/>
        <v>2011</v>
      </c>
      <c r="B4750" s="72" t="str">
        <f t="shared" si="158"/>
        <v>Jul</v>
      </c>
      <c r="C4750" s="74">
        <v>40749</v>
      </c>
      <c r="D4750" s="47">
        <v>30.76</v>
      </c>
      <c r="E4750" s="47">
        <v>31.139999</v>
      </c>
      <c r="F4750" s="47">
        <v>30.52</v>
      </c>
      <c r="G4750" s="47">
        <v>30.77</v>
      </c>
      <c r="H4750" s="73">
        <v>26.692022000000001</v>
      </c>
      <c r="I4750" s="73">
        <v>1088300</v>
      </c>
    </row>
    <row r="4751" spans="1:9" x14ac:dyDescent="0.3">
      <c r="A4751" s="72" t="str">
        <f t="shared" si="157"/>
        <v>2011</v>
      </c>
      <c r="B4751" s="72" t="str">
        <f t="shared" si="158"/>
        <v>Jul</v>
      </c>
      <c r="C4751" s="74">
        <v>40750</v>
      </c>
      <c r="D4751" s="47">
        <v>30.75</v>
      </c>
      <c r="E4751" s="47">
        <v>31.540001</v>
      </c>
      <c r="F4751" s="47">
        <v>30.41</v>
      </c>
      <c r="G4751" s="47">
        <v>30.93</v>
      </c>
      <c r="H4751" s="73">
        <v>26.830815999999999</v>
      </c>
      <c r="I4751" s="73">
        <v>1146300</v>
      </c>
    </row>
    <row r="4752" spans="1:9" x14ac:dyDescent="0.3">
      <c r="A4752" s="72" t="str">
        <f t="shared" si="157"/>
        <v>2011</v>
      </c>
      <c r="B4752" s="72" t="str">
        <f t="shared" si="158"/>
        <v>Jul</v>
      </c>
      <c r="C4752" s="74">
        <v>40751</v>
      </c>
      <c r="D4752" s="47">
        <v>30.450001</v>
      </c>
      <c r="E4752" s="47">
        <v>30.690000999999999</v>
      </c>
      <c r="F4752" s="47">
        <v>29.48</v>
      </c>
      <c r="G4752" s="47">
        <v>29.52</v>
      </c>
      <c r="H4752" s="73">
        <v>25.607695</v>
      </c>
      <c r="I4752" s="73">
        <v>1640600</v>
      </c>
    </row>
    <row r="4753" spans="1:9" x14ac:dyDescent="0.3">
      <c r="A4753" s="72" t="str">
        <f t="shared" si="157"/>
        <v>2011</v>
      </c>
      <c r="B4753" s="72" t="str">
        <f t="shared" si="158"/>
        <v>Jul</v>
      </c>
      <c r="C4753" s="74">
        <v>40752</v>
      </c>
      <c r="D4753" s="47">
        <v>29.67</v>
      </c>
      <c r="E4753" s="47">
        <v>29.969999000000001</v>
      </c>
      <c r="F4753" s="47">
        <v>28.950001</v>
      </c>
      <c r="G4753" s="47">
        <v>29.030000999999999</v>
      </c>
      <c r="H4753" s="73">
        <v>25.182627</v>
      </c>
      <c r="I4753" s="73">
        <v>1489500</v>
      </c>
    </row>
    <row r="4754" spans="1:9" x14ac:dyDescent="0.3">
      <c r="A4754" s="72" t="str">
        <f t="shared" si="157"/>
        <v>2011</v>
      </c>
      <c r="B4754" s="72" t="str">
        <f t="shared" si="158"/>
        <v>Jul</v>
      </c>
      <c r="C4754" s="74">
        <v>40753</v>
      </c>
      <c r="D4754" s="47">
        <v>28.950001</v>
      </c>
      <c r="E4754" s="47">
        <v>29.209999</v>
      </c>
      <c r="F4754" s="47">
        <v>28.32</v>
      </c>
      <c r="G4754" s="47">
        <v>28.83</v>
      </c>
      <c r="H4754" s="73">
        <v>25.009138</v>
      </c>
      <c r="I4754" s="73">
        <v>982300</v>
      </c>
    </row>
    <row r="4755" spans="1:9" x14ac:dyDescent="0.3">
      <c r="A4755" s="72" t="str">
        <f t="shared" si="157"/>
        <v>2011</v>
      </c>
      <c r="B4755" s="72" t="str">
        <f t="shared" si="158"/>
        <v>Aug</v>
      </c>
      <c r="C4755" s="74">
        <v>40756</v>
      </c>
      <c r="D4755" s="47">
        <v>29.139999</v>
      </c>
      <c r="E4755" s="47">
        <v>29.23</v>
      </c>
      <c r="F4755" s="47">
        <v>28.4</v>
      </c>
      <c r="G4755" s="47">
        <v>28.790001</v>
      </c>
      <c r="H4755" s="73">
        <v>24.974437999999999</v>
      </c>
      <c r="I4755" s="73">
        <v>1543300</v>
      </c>
    </row>
    <row r="4756" spans="1:9" x14ac:dyDescent="0.3">
      <c r="A4756" s="72" t="str">
        <f t="shared" si="157"/>
        <v>2011</v>
      </c>
      <c r="B4756" s="72" t="str">
        <f t="shared" si="158"/>
        <v>Aug</v>
      </c>
      <c r="C4756" s="74">
        <v>40757</v>
      </c>
      <c r="D4756" s="47">
        <v>28.51</v>
      </c>
      <c r="E4756" s="47">
        <v>28.65</v>
      </c>
      <c r="F4756" s="47">
        <v>27.889999</v>
      </c>
      <c r="G4756" s="47">
        <v>27.940000999999999</v>
      </c>
      <c r="H4756" s="73">
        <v>24.237093000000002</v>
      </c>
      <c r="I4756" s="73">
        <v>1585000</v>
      </c>
    </row>
    <row r="4757" spans="1:9" x14ac:dyDescent="0.3">
      <c r="A4757" s="72" t="str">
        <f t="shared" si="157"/>
        <v>2011</v>
      </c>
      <c r="B4757" s="72" t="str">
        <f t="shared" si="158"/>
        <v>Aug</v>
      </c>
      <c r="C4757" s="74">
        <v>40758</v>
      </c>
      <c r="D4757" s="47">
        <v>27.99</v>
      </c>
      <c r="E4757" s="47">
        <v>28.33</v>
      </c>
      <c r="F4757" s="47">
        <v>27.280000999999999</v>
      </c>
      <c r="G4757" s="47">
        <v>28.299999</v>
      </c>
      <c r="H4757" s="73">
        <v>24.549378999999998</v>
      </c>
      <c r="I4757" s="73">
        <v>1599600</v>
      </c>
    </row>
    <row r="4758" spans="1:9" x14ac:dyDescent="0.3">
      <c r="A4758" s="72" t="str">
        <f t="shared" si="157"/>
        <v>2011</v>
      </c>
      <c r="B4758" s="72" t="str">
        <f t="shared" si="158"/>
        <v>Aug</v>
      </c>
      <c r="C4758" s="74">
        <v>40759</v>
      </c>
      <c r="D4758" s="47">
        <v>28.030000999999999</v>
      </c>
      <c r="E4758" s="47">
        <v>28.370000999999998</v>
      </c>
      <c r="F4758" s="47">
        <v>26.940000999999999</v>
      </c>
      <c r="G4758" s="47">
        <v>26.98</v>
      </c>
      <c r="H4758" s="73">
        <v>23.404319999999998</v>
      </c>
      <c r="I4758" s="73">
        <v>1346100</v>
      </c>
    </row>
    <row r="4759" spans="1:9" x14ac:dyDescent="0.3">
      <c r="A4759" s="72" t="str">
        <f t="shared" si="157"/>
        <v>2011</v>
      </c>
      <c r="B4759" s="72" t="str">
        <f t="shared" si="158"/>
        <v>Aug</v>
      </c>
      <c r="C4759" s="74">
        <v>40760</v>
      </c>
      <c r="D4759" s="47">
        <v>27.51</v>
      </c>
      <c r="E4759" s="47">
        <v>27.74</v>
      </c>
      <c r="F4759" s="47">
        <v>26.200001</v>
      </c>
      <c r="G4759" s="47">
        <v>26.969999000000001</v>
      </c>
      <c r="H4759" s="73">
        <v>23.395638999999999</v>
      </c>
      <c r="I4759" s="73">
        <v>1717100</v>
      </c>
    </row>
    <row r="4760" spans="1:9" x14ac:dyDescent="0.3">
      <c r="A4760" s="72" t="str">
        <f t="shared" si="157"/>
        <v>2011</v>
      </c>
      <c r="B4760" s="72" t="str">
        <f t="shared" si="158"/>
        <v>Aug</v>
      </c>
      <c r="C4760" s="74">
        <v>40763</v>
      </c>
      <c r="D4760" s="47">
        <v>25.5</v>
      </c>
      <c r="E4760" s="47">
        <v>26.35</v>
      </c>
      <c r="F4760" s="47">
        <v>25</v>
      </c>
      <c r="G4760" s="47">
        <v>25.030000999999999</v>
      </c>
      <c r="H4760" s="73">
        <v>21.712751000000001</v>
      </c>
      <c r="I4760" s="73">
        <v>2983600</v>
      </c>
    </row>
    <row r="4761" spans="1:9" x14ac:dyDescent="0.3">
      <c r="A4761" s="72" t="str">
        <f t="shared" si="157"/>
        <v>2011</v>
      </c>
      <c r="B4761" s="72" t="str">
        <f t="shared" si="158"/>
        <v>Aug</v>
      </c>
      <c r="C4761" s="74">
        <v>40764</v>
      </c>
      <c r="D4761" s="47">
        <v>25.48</v>
      </c>
      <c r="E4761" s="47">
        <v>26</v>
      </c>
      <c r="F4761" s="47">
        <v>24.299999</v>
      </c>
      <c r="G4761" s="47">
        <v>25.940000999999999</v>
      </c>
      <c r="H4761" s="73">
        <v>22.502153</v>
      </c>
      <c r="I4761" s="73">
        <v>2542100</v>
      </c>
    </row>
    <row r="4762" spans="1:9" x14ac:dyDescent="0.3">
      <c r="A4762" s="72" t="str">
        <f t="shared" si="157"/>
        <v>2011</v>
      </c>
      <c r="B4762" s="72" t="str">
        <f t="shared" si="158"/>
        <v>Aug</v>
      </c>
      <c r="C4762" s="74">
        <v>40765</v>
      </c>
      <c r="D4762" s="47">
        <v>25.58</v>
      </c>
      <c r="E4762" s="47">
        <v>26.35</v>
      </c>
      <c r="F4762" s="47">
        <v>25.059999000000001</v>
      </c>
      <c r="G4762" s="47">
        <v>25.379999000000002</v>
      </c>
      <c r="H4762" s="73">
        <v>22.016365</v>
      </c>
      <c r="I4762" s="73">
        <v>1328100</v>
      </c>
    </row>
    <row r="4763" spans="1:9" x14ac:dyDescent="0.3">
      <c r="A4763" s="72" t="str">
        <f t="shared" si="157"/>
        <v>2011</v>
      </c>
      <c r="B4763" s="72" t="str">
        <f t="shared" si="158"/>
        <v>Aug</v>
      </c>
      <c r="C4763" s="74">
        <v>40766</v>
      </c>
      <c r="D4763" s="47">
        <v>25.84</v>
      </c>
      <c r="E4763" s="47">
        <v>27.75</v>
      </c>
      <c r="F4763" s="47">
        <v>25.799999</v>
      </c>
      <c r="G4763" s="47">
        <v>27.459999</v>
      </c>
      <c r="H4763" s="73">
        <v>23.820699999999999</v>
      </c>
      <c r="I4763" s="73">
        <v>2662900</v>
      </c>
    </row>
    <row r="4764" spans="1:9" x14ac:dyDescent="0.3">
      <c r="A4764" s="72" t="str">
        <f t="shared" si="157"/>
        <v>2011</v>
      </c>
      <c r="B4764" s="72" t="str">
        <f t="shared" si="158"/>
        <v>Aug</v>
      </c>
      <c r="C4764" s="74">
        <v>40767</v>
      </c>
      <c r="D4764" s="47">
        <v>27.6</v>
      </c>
      <c r="E4764" s="47">
        <v>27.82</v>
      </c>
      <c r="F4764" s="47">
        <v>26.93</v>
      </c>
      <c r="G4764" s="47">
        <v>27.15</v>
      </c>
      <c r="H4764" s="73">
        <v>23.551786</v>
      </c>
      <c r="I4764" s="73">
        <v>1230300</v>
      </c>
    </row>
    <row r="4765" spans="1:9" x14ac:dyDescent="0.3">
      <c r="A4765" s="72" t="str">
        <f t="shared" si="157"/>
        <v>2011</v>
      </c>
      <c r="B4765" s="72" t="str">
        <f t="shared" si="158"/>
        <v>Aug</v>
      </c>
      <c r="C4765" s="74">
        <v>40770</v>
      </c>
      <c r="D4765" s="47">
        <v>27.41</v>
      </c>
      <c r="E4765" s="47">
        <v>27.82</v>
      </c>
      <c r="F4765" s="47">
        <v>27.200001</v>
      </c>
      <c r="G4765" s="47">
        <v>27.77</v>
      </c>
      <c r="H4765" s="73">
        <v>24.089621000000001</v>
      </c>
      <c r="I4765" s="73">
        <v>819000</v>
      </c>
    </row>
    <row r="4766" spans="1:9" x14ac:dyDescent="0.3">
      <c r="A4766" s="72" t="str">
        <f t="shared" si="157"/>
        <v>2011</v>
      </c>
      <c r="B4766" s="72" t="str">
        <f t="shared" si="158"/>
        <v>Aug</v>
      </c>
      <c r="C4766" s="74">
        <v>40771</v>
      </c>
      <c r="D4766" s="47">
        <v>27.48</v>
      </c>
      <c r="E4766" s="47">
        <v>27.58</v>
      </c>
      <c r="F4766" s="47">
        <v>26.889999</v>
      </c>
      <c r="G4766" s="47">
        <v>27.33</v>
      </c>
      <c r="H4766" s="73">
        <v>23.707927999999999</v>
      </c>
      <c r="I4766" s="73">
        <v>985900</v>
      </c>
    </row>
    <row r="4767" spans="1:9" x14ac:dyDescent="0.3">
      <c r="A4767" s="72" t="str">
        <f t="shared" si="157"/>
        <v>2011</v>
      </c>
      <c r="B4767" s="72" t="str">
        <f t="shared" si="158"/>
        <v>Aug</v>
      </c>
      <c r="C4767" s="74">
        <v>40772</v>
      </c>
      <c r="D4767" s="47">
        <v>27.41</v>
      </c>
      <c r="E4767" s="47">
        <v>27.629999000000002</v>
      </c>
      <c r="F4767" s="47">
        <v>26.85</v>
      </c>
      <c r="G4767" s="47">
        <v>27.389999</v>
      </c>
      <c r="H4767" s="73">
        <v>23.759976999999999</v>
      </c>
      <c r="I4767" s="73">
        <v>944000</v>
      </c>
    </row>
    <row r="4768" spans="1:9" x14ac:dyDescent="0.3">
      <c r="A4768" s="72" t="str">
        <f t="shared" si="157"/>
        <v>2011</v>
      </c>
      <c r="B4768" s="72" t="str">
        <f t="shared" si="158"/>
        <v>Aug</v>
      </c>
      <c r="C4768" s="74">
        <v>40773</v>
      </c>
      <c r="D4768" s="47">
        <v>26.52</v>
      </c>
      <c r="E4768" s="47">
        <v>27.1</v>
      </c>
      <c r="F4768" s="47">
        <v>25.9</v>
      </c>
      <c r="G4768" s="47">
        <v>26.139999</v>
      </c>
      <c r="H4768" s="73">
        <v>22.675642</v>
      </c>
      <c r="I4768" s="73">
        <v>1878500</v>
      </c>
    </row>
    <row r="4769" spans="1:9" x14ac:dyDescent="0.3">
      <c r="A4769" s="72" t="str">
        <f t="shared" si="157"/>
        <v>2011</v>
      </c>
      <c r="B4769" s="72" t="str">
        <f t="shared" si="158"/>
        <v>Aug</v>
      </c>
      <c r="C4769" s="74">
        <v>40774</v>
      </c>
      <c r="D4769" s="47">
        <v>25.77</v>
      </c>
      <c r="E4769" s="47">
        <v>27.02</v>
      </c>
      <c r="F4769" s="47">
        <v>25.549999</v>
      </c>
      <c r="G4769" s="47">
        <v>25.91</v>
      </c>
      <c r="H4769" s="73">
        <v>22.476123999999999</v>
      </c>
      <c r="I4769" s="73">
        <v>1069200</v>
      </c>
    </row>
    <row r="4770" spans="1:9" x14ac:dyDescent="0.3">
      <c r="A4770" s="72" t="str">
        <f t="shared" si="157"/>
        <v>2011</v>
      </c>
      <c r="B4770" s="72" t="str">
        <f t="shared" si="158"/>
        <v>Aug</v>
      </c>
      <c r="C4770" s="74">
        <v>40777</v>
      </c>
      <c r="D4770" s="47">
        <v>26.58</v>
      </c>
      <c r="E4770" s="47">
        <v>27.219999000000001</v>
      </c>
      <c r="F4770" s="47">
        <v>26.27</v>
      </c>
      <c r="G4770" s="47">
        <v>26.4</v>
      </c>
      <c r="H4770" s="73">
        <v>22.901185999999999</v>
      </c>
      <c r="I4770" s="73">
        <v>909600</v>
      </c>
    </row>
    <row r="4771" spans="1:9" x14ac:dyDescent="0.3">
      <c r="A4771" s="72" t="str">
        <f t="shared" si="157"/>
        <v>2011</v>
      </c>
      <c r="B4771" s="72" t="str">
        <f t="shared" si="158"/>
        <v>Aug</v>
      </c>
      <c r="C4771" s="74">
        <v>40778</v>
      </c>
      <c r="D4771" s="47">
        <v>26.450001</v>
      </c>
      <c r="E4771" s="47">
        <v>27.92</v>
      </c>
      <c r="F4771" s="47">
        <v>26.299999</v>
      </c>
      <c r="G4771" s="47">
        <v>27.59</v>
      </c>
      <c r="H4771" s="73">
        <v>23.93347</v>
      </c>
      <c r="I4771" s="73">
        <v>922600</v>
      </c>
    </row>
    <row r="4772" spans="1:9" x14ac:dyDescent="0.3">
      <c r="A4772" s="72" t="str">
        <f t="shared" si="157"/>
        <v>2011</v>
      </c>
      <c r="B4772" s="72" t="str">
        <f t="shared" si="158"/>
        <v>Aug</v>
      </c>
      <c r="C4772" s="74">
        <v>40779</v>
      </c>
      <c r="D4772" s="47">
        <v>27.43</v>
      </c>
      <c r="E4772" s="47">
        <v>27.799999</v>
      </c>
      <c r="F4772" s="47">
        <v>26.77</v>
      </c>
      <c r="G4772" s="47">
        <v>27.639999</v>
      </c>
      <c r="H4772" s="73">
        <v>23.976846999999999</v>
      </c>
      <c r="I4772" s="73">
        <v>844500</v>
      </c>
    </row>
    <row r="4773" spans="1:9" x14ac:dyDescent="0.3">
      <c r="A4773" s="72" t="str">
        <f t="shared" si="157"/>
        <v>2011</v>
      </c>
      <c r="B4773" s="72" t="str">
        <f t="shared" si="158"/>
        <v>Aug</v>
      </c>
      <c r="C4773" s="74">
        <v>40780</v>
      </c>
      <c r="D4773" s="47">
        <v>27.780000999999999</v>
      </c>
      <c r="E4773" s="47">
        <v>27.780000999999999</v>
      </c>
      <c r="F4773" s="47">
        <v>26.02</v>
      </c>
      <c r="G4773" s="47">
        <v>26.129999000000002</v>
      </c>
      <c r="H4773" s="73">
        <v>22.666971</v>
      </c>
      <c r="I4773" s="73">
        <v>1184700</v>
      </c>
    </row>
    <row r="4774" spans="1:9" x14ac:dyDescent="0.3">
      <c r="A4774" s="72" t="str">
        <f t="shared" si="157"/>
        <v>2011</v>
      </c>
      <c r="B4774" s="72" t="str">
        <f t="shared" si="158"/>
        <v>Aug</v>
      </c>
      <c r="C4774" s="74">
        <v>40781</v>
      </c>
      <c r="D4774" s="47">
        <v>25.879999000000002</v>
      </c>
      <c r="E4774" s="47">
        <v>26.98</v>
      </c>
      <c r="F4774" s="47">
        <v>25.73</v>
      </c>
      <c r="G4774" s="47">
        <v>26.790001</v>
      </c>
      <c r="H4774" s="73">
        <v>23.239495999999999</v>
      </c>
      <c r="I4774" s="73">
        <v>678900</v>
      </c>
    </row>
    <row r="4775" spans="1:9" x14ac:dyDescent="0.3">
      <c r="A4775" s="72" t="str">
        <f t="shared" si="157"/>
        <v>2011</v>
      </c>
      <c r="B4775" s="72" t="str">
        <f t="shared" si="158"/>
        <v>Aug</v>
      </c>
      <c r="C4775" s="74">
        <v>40784</v>
      </c>
      <c r="D4775" s="47">
        <v>27</v>
      </c>
      <c r="E4775" s="47">
        <v>27.940000999999999</v>
      </c>
      <c r="F4775" s="47">
        <v>26.98</v>
      </c>
      <c r="G4775" s="47">
        <v>27.91</v>
      </c>
      <c r="H4775" s="73">
        <v>24.211062999999999</v>
      </c>
      <c r="I4775" s="73">
        <v>671300</v>
      </c>
    </row>
    <row r="4776" spans="1:9" x14ac:dyDescent="0.3">
      <c r="A4776" s="72" t="str">
        <f t="shared" si="157"/>
        <v>2011</v>
      </c>
      <c r="B4776" s="72" t="str">
        <f t="shared" si="158"/>
        <v>Aug</v>
      </c>
      <c r="C4776" s="74">
        <v>40785</v>
      </c>
      <c r="D4776" s="47">
        <v>27.65</v>
      </c>
      <c r="E4776" s="47">
        <v>27.940000999999999</v>
      </c>
      <c r="F4776" s="47">
        <v>27.35</v>
      </c>
      <c r="G4776" s="47">
        <v>27.67</v>
      </c>
      <c r="H4776" s="73">
        <v>24.002866999999998</v>
      </c>
      <c r="I4776" s="73">
        <v>1022600</v>
      </c>
    </row>
    <row r="4777" spans="1:9" x14ac:dyDescent="0.3">
      <c r="A4777" s="72" t="str">
        <f t="shared" si="157"/>
        <v>2011</v>
      </c>
      <c r="B4777" s="72" t="str">
        <f t="shared" si="158"/>
        <v>Aug</v>
      </c>
      <c r="C4777" s="74">
        <v>40786</v>
      </c>
      <c r="D4777" s="47">
        <v>27.82</v>
      </c>
      <c r="E4777" s="47">
        <v>28.32</v>
      </c>
      <c r="F4777" s="47">
        <v>27.049999</v>
      </c>
      <c r="G4777" s="47">
        <v>27.450001</v>
      </c>
      <c r="H4777" s="73">
        <v>23.812031000000001</v>
      </c>
      <c r="I4777" s="73">
        <v>984400</v>
      </c>
    </row>
    <row r="4778" spans="1:9" x14ac:dyDescent="0.3">
      <c r="A4778" s="72" t="str">
        <f t="shared" si="157"/>
        <v>2011</v>
      </c>
      <c r="B4778" s="72" t="str">
        <f t="shared" si="158"/>
        <v>Sep</v>
      </c>
      <c r="C4778" s="74">
        <v>40787</v>
      </c>
      <c r="D4778" s="47">
        <v>27.540001</v>
      </c>
      <c r="E4778" s="47">
        <v>27.84</v>
      </c>
      <c r="F4778" s="47">
        <v>26.9</v>
      </c>
      <c r="G4778" s="47">
        <v>27.040001</v>
      </c>
      <c r="H4778" s="73">
        <v>23.456364000000001</v>
      </c>
      <c r="I4778" s="73">
        <v>844300</v>
      </c>
    </row>
    <row r="4779" spans="1:9" x14ac:dyDescent="0.3">
      <c r="A4779" s="72" t="str">
        <f t="shared" si="157"/>
        <v>2011</v>
      </c>
      <c r="B4779" s="72" t="str">
        <f t="shared" si="158"/>
        <v>Sep</v>
      </c>
      <c r="C4779" s="74">
        <v>40788</v>
      </c>
      <c r="D4779" s="47">
        <v>26.629999000000002</v>
      </c>
      <c r="E4779" s="47">
        <v>27.01</v>
      </c>
      <c r="F4779" s="47">
        <v>26.26</v>
      </c>
      <c r="G4779" s="47">
        <v>26.370000999999998</v>
      </c>
      <c r="H4779" s="73">
        <v>22.875160000000001</v>
      </c>
      <c r="I4779" s="73">
        <v>674200</v>
      </c>
    </row>
    <row r="4780" spans="1:9" x14ac:dyDescent="0.3">
      <c r="A4780" s="72" t="str">
        <f t="shared" si="157"/>
        <v>2011</v>
      </c>
      <c r="B4780" s="72" t="str">
        <f t="shared" si="158"/>
        <v>Sep</v>
      </c>
      <c r="C4780" s="74">
        <v>40792</v>
      </c>
      <c r="D4780" s="47">
        <v>25.530000999999999</v>
      </c>
      <c r="E4780" s="47">
        <v>26.66</v>
      </c>
      <c r="F4780" s="47">
        <v>25.51</v>
      </c>
      <c r="G4780" s="47">
        <v>26.360001</v>
      </c>
      <c r="H4780" s="73">
        <v>22.866488</v>
      </c>
      <c r="I4780" s="73">
        <v>863600</v>
      </c>
    </row>
    <row r="4781" spans="1:9" x14ac:dyDescent="0.3">
      <c r="A4781" s="72" t="str">
        <f t="shared" si="157"/>
        <v>2011</v>
      </c>
      <c r="B4781" s="72" t="str">
        <f t="shared" si="158"/>
        <v>Sep</v>
      </c>
      <c r="C4781" s="74">
        <v>40793</v>
      </c>
      <c r="D4781" s="47">
        <v>25.940000999999999</v>
      </c>
      <c r="E4781" s="47">
        <v>26.790001</v>
      </c>
      <c r="F4781" s="47">
        <v>25.57</v>
      </c>
      <c r="G4781" s="47">
        <v>26.540001</v>
      </c>
      <c r="H4781" s="73">
        <v>23.022632999999999</v>
      </c>
      <c r="I4781" s="73">
        <v>1560000</v>
      </c>
    </row>
    <row r="4782" spans="1:9" x14ac:dyDescent="0.3">
      <c r="A4782" s="72" t="str">
        <f t="shared" si="157"/>
        <v>2011</v>
      </c>
      <c r="B4782" s="72" t="str">
        <f t="shared" si="158"/>
        <v>Sep</v>
      </c>
      <c r="C4782" s="74">
        <v>40794</v>
      </c>
      <c r="D4782" s="47">
        <v>26.5</v>
      </c>
      <c r="E4782" s="47">
        <v>27.17</v>
      </c>
      <c r="F4782" s="47">
        <v>26.299999</v>
      </c>
      <c r="G4782" s="47">
        <v>26.540001</v>
      </c>
      <c r="H4782" s="73">
        <v>23.022632999999999</v>
      </c>
      <c r="I4782" s="73">
        <v>859000</v>
      </c>
    </row>
    <row r="4783" spans="1:9" x14ac:dyDescent="0.3">
      <c r="A4783" s="72" t="str">
        <f t="shared" si="157"/>
        <v>2011</v>
      </c>
      <c r="B4783" s="72" t="str">
        <f t="shared" si="158"/>
        <v>Sep</v>
      </c>
      <c r="C4783" s="74">
        <v>40795</v>
      </c>
      <c r="D4783" s="47">
        <v>26.190000999999999</v>
      </c>
      <c r="E4783" s="47">
        <v>26.34</v>
      </c>
      <c r="F4783" s="47">
        <v>25.219999000000001</v>
      </c>
      <c r="G4783" s="47">
        <v>25.6</v>
      </c>
      <c r="H4783" s="73">
        <v>22.207208999999999</v>
      </c>
      <c r="I4783" s="73">
        <v>1095500</v>
      </c>
    </row>
    <row r="4784" spans="1:9" x14ac:dyDescent="0.3">
      <c r="A4784" s="72" t="str">
        <f t="shared" si="157"/>
        <v>2011</v>
      </c>
      <c r="B4784" s="72" t="str">
        <f t="shared" si="158"/>
        <v>Sep</v>
      </c>
      <c r="C4784" s="74">
        <v>40798</v>
      </c>
      <c r="D4784" s="47">
        <v>25.27</v>
      </c>
      <c r="E4784" s="47">
        <v>26.15</v>
      </c>
      <c r="F4784" s="47">
        <v>25.27</v>
      </c>
      <c r="G4784" s="47">
        <v>26.139999</v>
      </c>
      <c r="H4784" s="73">
        <v>22.675642</v>
      </c>
      <c r="I4784" s="73">
        <v>1019300</v>
      </c>
    </row>
    <row r="4785" spans="1:9" x14ac:dyDescent="0.3">
      <c r="A4785" s="72" t="str">
        <f t="shared" si="157"/>
        <v>2011</v>
      </c>
      <c r="B4785" s="72" t="str">
        <f t="shared" si="158"/>
        <v>Sep</v>
      </c>
      <c r="C4785" s="74">
        <v>40799</v>
      </c>
      <c r="D4785" s="47">
        <v>26.139999</v>
      </c>
      <c r="E4785" s="47">
        <v>26.76</v>
      </c>
      <c r="F4785" s="47">
        <v>25.889999</v>
      </c>
      <c r="G4785" s="47">
        <v>26.52</v>
      </c>
      <c r="H4785" s="73">
        <v>23.005281</v>
      </c>
      <c r="I4785" s="73">
        <v>936200</v>
      </c>
    </row>
    <row r="4786" spans="1:9" x14ac:dyDescent="0.3">
      <c r="A4786" s="72" t="str">
        <f t="shared" si="157"/>
        <v>2011</v>
      </c>
      <c r="B4786" s="72" t="str">
        <f t="shared" si="158"/>
        <v>Sep</v>
      </c>
      <c r="C4786" s="74">
        <v>40800</v>
      </c>
      <c r="D4786" s="47">
        <v>26.780000999999999</v>
      </c>
      <c r="E4786" s="47">
        <v>27.65</v>
      </c>
      <c r="F4786" s="47">
        <v>26.540001</v>
      </c>
      <c r="G4786" s="47">
        <v>27.200001</v>
      </c>
      <c r="H4786" s="73">
        <v>23.595155999999999</v>
      </c>
      <c r="I4786" s="73">
        <v>1459300</v>
      </c>
    </row>
    <row r="4787" spans="1:9" x14ac:dyDescent="0.3">
      <c r="A4787" s="72" t="str">
        <f t="shared" si="157"/>
        <v>2011</v>
      </c>
      <c r="B4787" s="72" t="str">
        <f t="shared" si="158"/>
        <v>Sep</v>
      </c>
      <c r="C4787" s="74">
        <v>40801</v>
      </c>
      <c r="D4787" s="47">
        <v>27.48</v>
      </c>
      <c r="E4787" s="47">
        <v>27.780000999999999</v>
      </c>
      <c r="F4787" s="47">
        <v>27.040001</v>
      </c>
      <c r="G4787" s="47">
        <v>27.34</v>
      </c>
      <c r="H4787" s="73">
        <v>23.716605999999999</v>
      </c>
      <c r="I4787" s="73">
        <v>1181200</v>
      </c>
    </row>
    <row r="4788" spans="1:9" x14ac:dyDescent="0.3">
      <c r="A4788" s="72" t="str">
        <f t="shared" si="157"/>
        <v>2011</v>
      </c>
      <c r="B4788" s="72" t="str">
        <f t="shared" si="158"/>
        <v>Sep</v>
      </c>
      <c r="C4788" s="74">
        <v>40802</v>
      </c>
      <c r="D4788" s="47">
        <v>27.459999</v>
      </c>
      <c r="E4788" s="47">
        <v>27.940000999999999</v>
      </c>
      <c r="F4788" s="47">
        <v>27.33</v>
      </c>
      <c r="G4788" s="47">
        <v>27.440000999999999</v>
      </c>
      <c r="H4788" s="73">
        <v>23.803356000000001</v>
      </c>
      <c r="I4788" s="73">
        <v>989800</v>
      </c>
    </row>
    <row r="4789" spans="1:9" x14ac:dyDescent="0.3">
      <c r="A4789" s="72" t="str">
        <f t="shared" si="157"/>
        <v>2011</v>
      </c>
      <c r="B4789" s="72" t="str">
        <f t="shared" si="158"/>
        <v>Sep</v>
      </c>
      <c r="C4789" s="74">
        <v>40805</v>
      </c>
      <c r="D4789" s="47">
        <v>26.83</v>
      </c>
      <c r="E4789" s="47">
        <v>27.49</v>
      </c>
      <c r="F4789" s="47">
        <v>26.74</v>
      </c>
      <c r="G4789" s="47">
        <v>27.35</v>
      </c>
      <c r="H4789" s="73">
        <v>23.725275</v>
      </c>
      <c r="I4789" s="73">
        <v>1001500</v>
      </c>
    </row>
    <row r="4790" spans="1:9" x14ac:dyDescent="0.3">
      <c r="A4790" s="72" t="str">
        <f t="shared" si="157"/>
        <v>2011</v>
      </c>
      <c r="B4790" s="72" t="str">
        <f t="shared" si="158"/>
        <v>Sep</v>
      </c>
      <c r="C4790" s="74">
        <v>40806</v>
      </c>
      <c r="D4790" s="47">
        <v>27.41</v>
      </c>
      <c r="E4790" s="47">
        <v>27.629999000000002</v>
      </c>
      <c r="F4790" s="47">
        <v>26.24</v>
      </c>
      <c r="G4790" s="47">
        <v>26.25</v>
      </c>
      <c r="H4790" s="73">
        <v>22.771066999999999</v>
      </c>
      <c r="I4790" s="73">
        <v>1207900</v>
      </c>
    </row>
    <row r="4791" spans="1:9" x14ac:dyDescent="0.3">
      <c r="A4791" s="72" t="str">
        <f t="shared" si="157"/>
        <v>2011</v>
      </c>
      <c r="B4791" s="72" t="str">
        <f t="shared" si="158"/>
        <v>Sep</v>
      </c>
      <c r="C4791" s="74">
        <v>40807</v>
      </c>
      <c r="D4791" s="47">
        <v>26.4</v>
      </c>
      <c r="E4791" s="47">
        <v>26.639999</v>
      </c>
      <c r="F4791" s="47">
        <v>25.540001</v>
      </c>
      <c r="G4791" s="47">
        <v>25.58</v>
      </c>
      <c r="H4791" s="73">
        <v>22.189858999999998</v>
      </c>
      <c r="I4791" s="73">
        <v>1116200</v>
      </c>
    </row>
    <row r="4792" spans="1:9" x14ac:dyDescent="0.3">
      <c r="A4792" s="72" t="str">
        <f t="shared" si="157"/>
        <v>2011</v>
      </c>
      <c r="B4792" s="72" t="str">
        <f t="shared" si="158"/>
        <v>Sep</v>
      </c>
      <c r="C4792" s="74">
        <v>40808</v>
      </c>
      <c r="D4792" s="47">
        <v>24.959999</v>
      </c>
      <c r="E4792" s="47">
        <v>25.540001</v>
      </c>
      <c r="F4792" s="47">
        <v>24.809999000000001</v>
      </c>
      <c r="G4792" s="47">
        <v>25.41</v>
      </c>
      <c r="H4792" s="73">
        <v>22.042389</v>
      </c>
      <c r="I4792" s="73">
        <v>1619200</v>
      </c>
    </row>
    <row r="4793" spans="1:9" x14ac:dyDescent="0.3">
      <c r="A4793" s="72" t="str">
        <f t="shared" si="157"/>
        <v>2011</v>
      </c>
      <c r="B4793" s="72" t="str">
        <f t="shared" si="158"/>
        <v>Sep</v>
      </c>
      <c r="C4793" s="74">
        <v>40809</v>
      </c>
      <c r="D4793" s="47">
        <v>25.370000999999998</v>
      </c>
      <c r="E4793" s="47">
        <v>26.709999</v>
      </c>
      <c r="F4793" s="47">
        <v>25.290001</v>
      </c>
      <c r="G4793" s="47">
        <v>26.49</v>
      </c>
      <c r="H4793" s="73">
        <v>22.979255999999999</v>
      </c>
      <c r="I4793" s="73">
        <v>1342600</v>
      </c>
    </row>
    <row r="4794" spans="1:9" x14ac:dyDescent="0.3">
      <c r="A4794" s="72" t="str">
        <f t="shared" si="157"/>
        <v>2011</v>
      </c>
      <c r="B4794" s="72" t="str">
        <f t="shared" si="158"/>
        <v>Sep</v>
      </c>
      <c r="C4794" s="74">
        <v>40812</v>
      </c>
      <c r="D4794" s="47">
        <v>26.67</v>
      </c>
      <c r="E4794" s="47">
        <v>27.5</v>
      </c>
      <c r="F4794" s="47">
        <v>26.120000999999998</v>
      </c>
      <c r="G4794" s="47">
        <v>27.299999</v>
      </c>
      <c r="H4794" s="73">
        <v>23.681902000000001</v>
      </c>
      <c r="I4794" s="73">
        <v>1301100</v>
      </c>
    </row>
    <row r="4795" spans="1:9" x14ac:dyDescent="0.3">
      <c r="A4795" s="72" t="str">
        <f t="shared" si="157"/>
        <v>2011</v>
      </c>
      <c r="B4795" s="72" t="str">
        <f t="shared" si="158"/>
        <v>Sep</v>
      </c>
      <c r="C4795" s="74">
        <v>40813</v>
      </c>
      <c r="D4795" s="47">
        <v>27.889999</v>
      </c>
      <c r="E4795" s="47">
        <v>28.200001</v>
      </c>
      <c r="F4795" s="47">
        <v>27.16</v>
      </c>
      <c r="G4795" s="47">
        <v>27.360001</v>
      </c>
      <c r="H4795" s="73">
        <v>23.733957</v>
      </c>
      <c r="I4795" s="73">
        <v>894100</v>
      </c>
    </row>
    <row r="4796" spans="1:9" x14ac:dyDescent="0.3">
      <c r="A4796" s="72" t="str">
        <f t="shared" si="157"/>
        <v>2011</v>
      </c>
      <c r="B4796" s="72" t="str">
        <f t="shared" si="158"/>
        <v>Sep</v>
      </c>
      <c r="C4796" s="74">
        <v>40814</v>
      </c>
      <c r="D4796" s="47">
        <v>27.41</v>
      </c>
      <c r="E4796" s="47">
        <v>27.5</v>
      </c>
      <c r="F4796" s="47">
        <v>25.700001</v>
      </c>
      <c r="G4796" s="47">
        <v>25.82</v>
      </c>
      <c r="H4796" s="73">
        <v>22.398050000000001</v>
      </c>
      <c r="I4796" s="73">
        <v>1780400</v>
      </c>
    </row>
    <row r="4797" spans="1:9" x14ac:dyDescent="0.3">
      <c r="A4797" s="72" t="str">
        <f t="shared" si="157"/>
        <v>2011</v>
      </c>
      <c r="B4797" s="72" t="str">
        <f t="shared" si="158"/>
        <v>Sep</v>
      </c>
      <c r="C4797" s="74">
        <v>40815</v>
      </c>
      <c r="D4797" s="47">
        <v>26.15</v>
      </c>
      <c r="E4797" s="47">
        <v>26.51</v>
      </c>
      <c r="F4797" s="47">
        <v>24.83</v>
      </c>
      <c r="G4797" s="47">
        <v>25.73</v>
      </c>
      <c r="H4797" s="73">
        <v>22.319980999999999</v>
      </c>
      <c r="I4797" s="73">
        <v>1223400</v>
      </c>
    </row>
    <row r="4798" spans="1:9" x14ac:dyDescent="0.3">
      <c r="A4798" s="72" t="str">
        <f t="shared" si="157"/>
        <v>2011</v>
      </c>
      <c r="B4798" s="72" t="str">
        <f t="shared" si="158"/>
        <v>Sep</v>
      </c>
      <c r="C4798" s="74">
        <v>40816</v>
      </c>
      <c r="D4798" s="47">
        <v>25.33</v>
      </c>
      <c r="E4798" s="47">
        <v>25.93</v>
      </c>
      <c r="F4798" s="47">
        <v>24.610001</v>
      </c>
      <c r="G4798" s="47">
        <v>24.65</v>
      </c>
      <c r="H4798" s="73">
        <v>21.383116000000001</v>
      </c>
      <c r="I4798" s="73">
        <v>1348400</v>
      </c>
    </row>
    <row r="4799" spans="1:9" x14ac:dyDescent="0.3">
      <c r="A4799" s="72" t="str">
        <f t="shared" si="157"/>
        <v>2011</v>
      </c>
      <c r="B4799" s="72" t="str">
        <f t="shared" si="158"/>
        <v>Oct</v>
      </c>
      <c r="C4799" s="74">
        <v>40819</v>
      </c>
      <c r="D4799" s="47">
        <v>24.370000999999998</v>
      </c>
      <c r="E4799" s="47">
        <v>24.780000999999999</v>
      </c>
      <c r="F4799" s="47">
        <v>23.700001</v>
      </c>
      <c r="G4799" s="47">
        <v>23.959999</v>
      </c>
      <c r="H4799" s="73">
        <v>20.784562999999999</v>
      </c>
      <c r="I4799" s="73">
        <v>2741100</v>
      </c>
    </row>
    <row r="4800" spans="1:9" x14ac:dyDescent="0.3">
      <c r="A4800" s="72" t="str">
        <f t="shared" si="157"/>
        <v>2011</v>
      </c>
      <c r="B4800" s="72" t="str">
        <f t="shared" si="158"/>
        <v>Oct</v>
      </c>
      <c r="C4800" s="74">
        <v>40820</v>
      </c>
      <c r="D4800" s="47">
        <v>23.719999000000001</v>
      </c>
      <c r="E4800" s="47">
        <v>25.040001</v>
      </c>
      <c r="F4800" s="47">
        <v>23.65</v>
      </c>
      <c r="G4800" s="47">
        <v>24.99</v>
      </c>
      <c r="H4800" s="73">
        <v>21.678059000000001</v>
      </c>
      <c r="I4800" s="73">
        <v>1722000</v>
      </c>
    </row>
    <row r="4801" spans="1:9" x14ac:dyDescent="0.3">
      <c r="A4801" s="72" t="str">
        <f t="shared" si="157"/>
        <v>2011</v>
      </c>
      <c r="B4801" s="72" t="str">
        <f t="shared" si="158"/>
        <v>Oct</v>
      </c>
      <c r="C4801" s="74">
        <v>40821</v>
      </c>
      <c r="D4801" s="47">
        <v>24.99</v>
      </c>
      <c r="E4801" s="47">
        <v>25.66</v>
      </c>
      <c r="F4801" s="47">
        <v>24.639999</v>
      </c>
      <c r="G4801" s="47">
        <v>25.42</v>
      </c>
      <c r="H4801" s="73">
        <v>22.051065000000001</v>
      </c>
      <c r="I4801" s="73">
        <v>1480600</v>
      </c>
    </row>
    <row r="4802" spans="1:9" x14ac:dyDescent="0.3">
      <c r="A4802" s="72" t="str">
        <f t="shared" si="157"/>
        <v>2011</v>
      </c>
      <c r="B4802" s="72" t="str">
        <f t="shared" si="158"/>
        <v>Oct</v>
      </c>
      <c r="C4802" s="74">
        <v>40822</v>
      </c>
      <c r="D4802" s="47">
        <v>25.25</v>
      </c>
      <c r="E4802" s="47">
        <v>25.860001</v>
      </c>
      <c r="F4802" s="47">
        <v>25.139999</v>
      </c>
      <c r="G4802" s="47">
        <v>25.83</v>
      </c>
      <c r="H4802" s="73">
        <v>22.406727</v>
      </c>
      <c r="I4802" s="73">
        <v>635900</v>
      </c>
    </row>
    <row r="4803" spans="1:9" x14ac:dyDescent="0.3">
      <c r="A4803" s="72" t="str">
        <f t="shared" ref="A4803:A4866" si="159">TEXT(C4803,"YYYY")</f>
        <v>2011</v>
      </c>
      <c r="B4803" s="72" t="str">
        <f t="shared" ref="B4803:B4866" si="160">TEXT(C4803,"MMM")</f>
        <v>Oct</v>
      </c>
      <c r="C4803" s="74">
        <v>40823</v>
      </c>
      <c r="D4803" s="47">
        <v>25.83</v>
      </c>
      <c r="E4803" s="47">
        <v>26.02</v>
      </c>
      <c r="F4803" s="47">
        <v>24.809999000000001</v>
      </c>
      <c r="G4803" s="47">
        <v>24.99</v>
      </c>
      <c r="H4803" s="73">
        <v>21.678059000000001</v>
      </c>
      <c r="I4803" s="73">
        <v>1238400</v>
      </c>
    </row>
    <row r="4804" spans="1:9" x14ac:dyDescent="0.3">
      <c r="A4804" s="72" t="str">
        <f t="shared" si="159"/>
        <v>2011</v>
      </c>
      <c r="B4804" s="72" t="str">
        <f t="shared" si="160"/>
        <v>Oct</v>
      </c>
      <c r="C4804" s="74">
        <v>40826</v>
      </c>
      <c r="D4804" s="47">
        <v>25.49</v>
      </c>
      <c r="E4804" s="47">
        <v>26.280000999999999</v>
      </c>
      <c r="F4804" s="47">
        <v>25.27</v>
      </c>
      <c r="G4804" s="47">
        <v>26.26</v>
      </c>
      <c r="H4804" s="73">
        <v>22.779743</v>
      </c>
      <c r="I4804" s="73">
        <v>957000</v>
      </c>
    </row>
    <row r="4805" spans="1:9" x14ac:dyDescent="0.3">
      <c r="A4805" s="72" t="str">
        <f t="shared" si="159"/>
        <v>2011</v>
      </c>
      <c r="B4805" s="72" t="str">
        <f t="shared" si="160"/>
        <v>Oct</v>
      </c>
      <c r="C4805" s="74">
        <v>40827</v>
      </c>
      <c r="D4805" s="47">
        <v>26.07</v>
      </c>
      <c r="E4805" s="47">
        <v>26.57</v>
      </c>
      <c r="F4805" s="47">
        <v>25.780000999999999</v>
      </c>
      <c r="G4805" s="47">
        <v>26.360001</v>
      </c>
      <c r="H4805" s="73">
        <v>22.866488</v>
      </c>
      <c r="I4805" s="73">
        <v>977900</v>
      </c>
    </row>
    <row r="4806" spans="1:9" x14ac:dyDescent="0.3">
      <c r="A4806" s="72" t="str">
        <f t="shared" si="159"/>
        <v>2011</v>
      </c>
      <c r="B4806" s="72" t="str">
        <f t="shared" si="160"/>
        <v>Oct</v>
      </c>
      <c r="C4806" s="74">
        <v>40828</v>
      </c>
      <c r="D4806" s="47">
        <v>25.52</v>
      </c>
      <c r="E4806" s="47">
        <v>26.98</v>
      </c>
      <c r="F4806" s="47">
        <v>25.52</v>
      </c>
      <c r="G4806" s="47">
        <v>26.52</v>
      </c>
      <c r="H4806" s="73">
        <v>23.005281</v>
      </c>
      <c r="I4806" s="73">
        <v>1364000</v>
      </c>
    </row>
    <row r="4807" spans="1:9" x14ac:dyDescent="0.3">
      <c r="A4807" s="72" t="str">
        <f t="shared" si="159"/>
        <v>2011</v>
      </c>
      <c r="B4807" s="72" t="str">
        <f t="shared" si="160"/>
        <v>Oct</v>
      </c>
      <c r="C4807" s="74">
        <v>40829</v>
      </c>
      <c r="D4807" s="47">
        <v>26.469999000000001</v>
      </c>
      <c r="E4807" s="47">
        <v>27.209999</v>
      </c>
      <c r="F4807" s="47">
        <v>26.280000999999999</v>
      </c>
      <c r="G4807" s="47">
        <v>27.110001</v>
      </c>
      <c r="H4807" s="73">
        <v>23.517081999999998</v>
      </c>
      <c r="I4807" s="73">
        <v>992500</v>
      </c>
    </row>
    <row r="4808" spans="1:9" x14ac:dyDescent="0.3">
      <c r="A4808" s="72" t="str">
        <f t="shared" si="159"/>
        <v>2011</v>
      </c>
      <c r="B4808" s="72" t="str">
        <f t="shared" si="160"/>
        <v>Oct</v>
      </c>
      <c r="C4808" s="74">
        <v>40830</v>
      </c>
      <c r="D4808" s="47">
        <v>27.299999</v>
      </c>
      <c r="E4808" s="47">
        <v>27.4</v>
      </c>
      <c r="F4808" s="47">
        <v>26.42</v>
      </c>
      <c r="G4808" s="47">
        <v>27.01</v>
      </c>
      <c r="H4808" s="73">
        <v>23.430344000000002</v>
      </c>
      <c r="I4808" s="73">
        <v>1210200</v>
      </c>
    </row>
    <row r="4809" spans="1:9" x14ac:dyDescent="0.3">
      <c r="A4809" s="72" t="str">
        <f t="shared" si="159"/>
        <v>2011</v>
      </c>
      <c r="B4809" s="72" t="str">
        <f t="shared" si="160"/>
        <v>Oct</v>
      </c>
      <c r="C4809" s="74">
        <v>40833</v>
      </c>
      <c r="D4809" s="47">
        <v>26.82</v>
      </c>
      <c r="E4809" s="47">
        <v>26.940000999999999</v>
      </c>
      <c r="F4809" s="47">
        <v>26.02</v>
      </c>
      <c r="G4809" s="47">
        <v>26.120000999999998</v>
      </c>
      <c r="H4809" s="73">
        <v>22.658293</v>
      </c>
      <c r="I4809" s="73">
        <v>977500</v>
      </c>
    </row>
    <row r="4810" spans="1:9" x14ac:dyDescent="0.3">
      <c r="A4810" s="72" t="str">
        <f t="shared" si="159"/>
        <v>2011</v>
      </c>
      <c r="B4810" s="72" t="str">
        <f t="shared" si="160"/>
        <v>Oct</v>
      </c>
      <c r="C4810" s="74">
        <v>40834</v>
      </c>
      <c r="D4810" s="47">
        <v>26.610001</v>
      </c>
      <c r="E4810" s="47">
        <v>27.379999000000002</v>
      </c>
      <c r="F4810" s="47">
        <v>25.870000999999998</v>
      </c>
      <c r="G4810" s="47">
        <v>27.23</v>
      </c>
      <c r="H4810" s="73">
        <v>23.621185000000001</v>
      </c>
      <c r="I4810" s="73">
        <v>2394300</v>
      </c>
    </row>
    <row r="4811" spans="1:9" x14ac:dyDescent="0.3">
      <c r="A4811" s="72" t="str">
        <f t="shared" si="159"/>
        <v>2011</v>
      </c>
      <c r="B4811" s="72" t="str">
        <f t="shared" si="160"/>
        <v>Oct</v>
      </c>
      <c r="C4811" s="74">
        <v>40835</v>
      </c>
      <c r="D4811" s="47">
        <v>27.120000999999998</v>
      </c>
      <c r="E4811" s="47">
        <v>27.120000999999998</v>
      </c>
      <c r="F4811" s="47">
        <v>25.74</v>
      </c>
      <c r="G4811" s="47">
        <v>26.049999</v>
      </c>
      <c r="H4811" s="73">
        <v>22.597564999999999</v>
      </c>
      <c r="I4811" s="73">
        <v>2159700</v>
      </c>
    </row>
    <row r="4812" spans="1:9" x14ac:dyDescent="0.3">
      <c r="A4812" s="72" t="str">
        <f t="shared" si="159"/>
        <v>2011</v>
      </c>
      <c r="B4812" s="72" t="str">
        <f t="shared" si="160"/>
        <v>Oct</v>
      </c>
      <c r="C4812" s="74">
        <v>40836</v>
      </c>
      <c r="D4812" s="47">
        <v>25.360001</v>
      </c>
      <c r="E4812" s="47">
        <v>26.66</v>
      </c>
      <c r="F4812" s="47">
        <v>25.219999000000001</v>
      </c>
      <c r="G4812" s="47">
        <v>26.25</v>
      </c>
      <c r="H4812" s="73">
        <v>22.771066999999999</v>
      </c>
      <c r="I4812" s="73">
        <v>3079300</v>
      </c>
    </row>
    <row r="4813" spans="1:9" x14ac:dyDescent="0.3">
      <c r="A4813" s="72" t="str">
        <f t="shared" si="159"/>
        <v>2011</v>
      </c>
      <c r="B4813" s="72" t="str">
        <f t="shared" si="160"/>
        <v>Oct</v>
      </c>
      <c r="C4813" s="74">
        <v>40837</v>
      </c>
      <c r="D4813" s="47">
        <v>26.74</v>
      </c>
      <c r="E4813" s="47">
        <v>27.35</v>
      </c>
      <c r="F4813" s="47">
        <v>26.33</v>
      </c>
      <c r="G4813" s="47">
        <v>27.33</v>
      </c>
      <c r="H4813" s="73">
        <v>23.707927999999999</v>
      </c>
      <c r="I4813" s="73">
        <v>1644300</v>
      </c>
    </row>
    <row r="4814" spans="1:9" x14ac:dyDescent="0.3">
      <c r="A4814" s="72" t="str">
        <f t="shared" si="159"/>
        <v>2011</v>
      </c>
      <c r="B4814" s="72" t="str">
        <f t="shared" si="160"/>
        <v>Oct</v>
      </c>
      <c r="C4814" s="74">
        <v>40840</v>
      </c>
      <c r="D4814" s="47">
        <v>27.16</v>
      </c>
      <c r="E4814" s="47">
        <v>28.43</v>
      </c>
      <c r="F4814" s="47">
        <v>26.959999</v>
      </c>
      <c r="G4814" s="47">
        <v>28.35</v>
      </c>
      <c r="H4814" s="73">
        <v>24.592756000000001</v>
      </c>
      <c r="I4814" s="73">
        <v>1478700</v>
      </c>
    </row>
    <row r="4815" spans="1:9" x14ac:dyDescent="0.3">
      <c r="A4815" s="72" t="str">
        <f t="shared" si="159"/>
        <v>2011</v>
      </c>
      <c r="B4815" s="72" t="str">
        <f t="shared" si="160"/>
        <v>Oct</v>
      </c>
      <c r="C4815" s="74">
        <v>40841</v>
      </c>
      <c r="D4815" s="47">
        <v>28.27</v>
      </c>
      <c r="E4815" s="47">
        <v>28.33</v>
      </c>
      <c r="F4815" s="47">
        <v>27.610001</v>
      </c>
      <c r="G4815" s="47">
        <v>27.700001</v>
      </c>
      <c r="H4815" s="73">
        <v>24.028898000000002</v>
      </c>
      <c r="I4815" s="73">
        <v>1234300</v>
      </c>
    </row>
    <row r="4816" spans="1:9" x14ac:dyDescent="0.3">
      <c r="A4816" s="72" t="str">
        <f t="shared" si="159"/>
        <v>2011</v>
      </c>
      <c r="B4816" s="72" t="str">
        <f t="shared" si="160"/>
        <v>Oct</v>
      </c>
      <c r="C4816" s="74">
        <v>40842</v>
      </c>
      <c r="D4816" s="47">
        <v>28.219999000000001</v>
      </c>
      <c r="E4816" s="47">
        <v>28.57</v>
      </c>
      <c r="F4816" s="47">
        <v>27.17</v>
      </c>
      <c r="G4816" s="47">
        <v>27.639999</v>
      </c>
      <c r="H4816" s="73">
        <v>23.976846999999999</v>
      </c>
      <c r="I4816" s="73">
        <v>1420600</v>
      </c>
    </row>
    <row r="4817" spans="1:9" x14ac:dyDescent="0.3">
      <c r="A4817" s="72" t="str">
        <f t="shared" si="159"/>
        <v>2011</v>
      </c>
      <c r="B4817" s="72" t="str">
        <f t="shared" si="160"/>
        <v>Oct</v>
      </c>
      <c r="C4817" s="74">
        <v>40843</v>
      </c>
      <c r="D4817" s="47">
        <v>28.299999</v>
      </c>
      <c r="E4817" s="47">
        <v>29.07</v>
      </c>
      <c r="F4817" s="47">
        <v>27.92</v>
      </c>
      <c r="G4817" s="47">
        <v>28.76</v>
      </c>
      <c r="H4817" s="73">
        <v>24.948408000000001</v>
      </c>
      <c r="I4817" s="73">
        <v>1749400</v>
      </c>
    </row>
    <row r="4818" spans="1:9" x14ac:dyDescent="0.3">
      <c r="A4818" s="72" t="str">
        <f t="shared" si="159"/>
        <v>2011</v>
      </c>
      <c r="B4818" s="72" t="str">
        <f t="shared" si="160"/>
        <v>Oct</v>
      </c>
      <c r="C4818" s="74">
        <v>40844</v>
      </c>
      <c r="D4818" s="47">
        <v>28.629999000000002</v>
      </c>
      <c r="E4818" s="47">
        <v>28.93</v>
      </c>
      <c r="F4818" s="47">
        <v>28.08</v>
      </c>
      <c r="G4818" s="47">
        <v>28.360001</v>
      </c>
      <c r="H4818" s="73">
        <v>24.601420999999998</v>
      </c>
      <c r="I4818" s="73">
        <v>509700</v>
      </c>
    </row>
    <row r="4819" spans="1:9" x14ac:dyDescent="0.3">
      <c r="A4819" s="72" t="str">
        <f t="shared" si="159"/>
        <v>2011</v>
      </c>
      <c r="B4819" s="72" t="str">
        <f t="shared" si="160"/>
        <v>Oct</v>
      </c>
      <c r="C4819" s="74">
        <v>40847</v>
      </c>
      <c r="D4819" s="47">
        <v>28</v>
      </c>
      <c r="E4819" s="47">
        <v>28.549999</v>
      </c>
      <c r="F4819" s="47">
        <v>27.91</v>
      </c>
      <c r="G4819" s="47">
        <v>27.99</v>
      </c>
      <c r="H4819" s="73">
        <v>24.280456999999998</v>
      </c>
      <c r="I4819" s="73">
        <v>996800</v>
      </c>
    </row>
    <row r="4820" spans="1:9" x14ac:dyDescent="0.3">
      <c r="A4820" s="72" t="str">
        <f t="shared" si="159"/>
        <v>2011</v>
      </c>
      <c r="B4820" s="72" t="str">
        <f t="shared" si="160"/>
        <v>Nov</v>
      </c>
      <c r="C4820" s="74">
        <v>40848</v>
      </c>
      <c r="D4820" s="47">
        <v>27.030000999999999</v>
      </c>
      <c r="E4820" s="47">
        <v>28.139999</v>
      </c>
      <c r="F4820" s="47">
        <v>26.65</v>
      </c>
      <c r="G4820" s="47">
        <v>27.860001</v>
      </c>
      <c r="H4820" s="73">
        <v>24.16769</v>
      </c>
      <c r="I4820" s="73">
        <v>1523300</v>
      </c>
    </row>
    <row r="4821" spans="1:9" x14ac:dyDescent="0.3">
      <c r="A4821" s="72" t="str">
        <f t="shared" si="159"/>
        <v>2011</v>
      </c>
      <c r="B4821" s="72" t="str">
        <f t="shared" si="160"/>
        <v>Nov</v>
      </c>
      <c r="C4821" s="74">
        <v>40849</v>
      </c>
      <c r="D4821" s="47">
        <v>28.190000999999999</v>
      </c>
      <c r="E4821" s="47">
        <v>28.51</v>
      </c>
      <c r="F4821" s="47">
        <v>27.459999</v>
      </c>
      <c r="G4821" s="47">
        <v>27.940000999999999</v>
      </c>
      <c r="H4821" s="73">
        <v>24.237093000000002</v>
      </c>
      <c r="I4821" s="73">
        <v>1060200</v>
      </c>
    </row>
    <row r="4822" spans="1:9" x14ac:dyDescent="0.3">
      <c r="A4822" s="72" t="str">
        <f t="shared" si="159"/>
        <v>2011</v>
      </c>
      <c r="B4822" s="72" t="str">
        <f t="shared" si="160"/>
        <v>Nov</v>
      </c>
      <c r="C4822" s="74">
        <v>40850</v>
      </c>
      <c r="D4822" s="47">
        <v>27.41</v>
      </c>
      <c r="E4822" s="47">
        <v>27.85</v>
      </c>
      <c r="F4822" s="47">
        <v>27.030000999999999</v>
      </c>
      <c r="G4822" s="47">
        <v>27.66</v>
      </c>
      <c r="H4822" s="73">
        <v>23.994198000000001</v>
      </c>
      <c r="I4822" s="73">
        <v>1231500</v>
      </c>
    </row>
    <row r="4823" spans="1:9" x14ac:dyDescent="0.3">
      <c r="A4823" s="72" t="str">
        <f t="shared" si="159"/>
        <v>2011</v>
      </c>
      <c r="B4823" s="72" t="str">
        <f t="shared" si="160"/>
        <v>Nov</v>
      </c>
      <c r="C4823" s="74">
        <v>40851</v>
      </c>
      <c r="D4823" s="47">
        <v>27.48</v>
      </c>
      <c r="E4823" s="47">
        <v>27.68</v>
      </c>
      <c r="F4823" s="47">
        <v>26.93</v>
      </c>
      <c r="G4823" s="47">
        <v>27.360001</v>
      </c>
      <c r="H4823" s="73">
        <v>23.733957</v>
      </c>
      <c r="I4823" s="73">
        <v>1431400</v>
      </c>
    </row>
    <row r="4824" spans="1:9" x14ac:dyDescent="0.3">
      <c r="A4824" s="72" t="str">
        <f t="shared" si="159"/>
        <v>2011</v>
      </c>
      <c r="B4824" s="72" t="str">
        <f t="shared" si="160"/>
        <v>Nov</v>
      </c>
      <c r="C4824" s="74">
        <v>40854</v>
      </c>
      <c r="D4824" s="47">
        <v>27.33</v>
      </c>
      <c r="E4824" s="47">
        <v>27.530000999999999</v>
      </c>
      <c r="F4824" s="47">
        <v>26.799999</v>
      </c>
      <c r="G4824" s="47">
        <v>27.33</v>
      </c>
      <c r="H4824" s="73">
        <v>23.707927999999999</v>
      </c>
      <c r="I4824" s="73">
        <v>928400</v>
      </c>
    </row>
    <row r="4825" spans="1:9" x14ac:dyDescent="0.3">
      <c r="A4825" s="72" t="str">
        <f t="shared" si="159"/>
        <v>2011</v>
      </c>
      <c r="B4825" s="72" t="str">
        <f t="shared" si="160"/>
        <v>Nov</v>
      </c>
      <c r="C4825" s="74">
        <v>40855</v>
      </c>
      <c r="D4825" s="47">
        <v>27.290001</v>
      </c>
      <c r="E4825" s="47">
        <v>27.85</v>
      </c>
      <c r="F4825" s="47">
        <v>27.07</v>
      </c>
      <c r="G4825" s="47">
        <v>27.780000999999999</v>
      </c>
      <c r="H4825" s="73">
        <v>24.098289000000001</v>
      </c>
      <c r="I4825" s="73">
        <v>886500</v>
      </c>
    </row>
    <row r="4826" spans="1:9" x14ac:dyDescent="0.3">
      <c r="A4826" s="72" t="str">
        <f t="shared" si="159"/>
        <v>2011</v>
      </c>
      <c r="B4826" s="72" t="str">
        <f t="shared" si="160"/>
        <v>Nov</v>
      </c>
      <c r="C4826" s="74">
        <v>40856</v>
      </c>
      <c r="D4826" s="47">
        <v>27.120000999999998</v>
      </c>
      <c r="E4826" s="47">
        <v>27.639999</v>
      </c>
      <c r="F4826" s="47">
        <v>26.690000999999999</v>
      </c>
      <c r="G4826" s="47">
        <v>26.75</v>
      </c>
      <c r="H4826" s="73">
        <v>23.204802999999998</v>
      </c>
      <c r="I4826" s="73">
        <v>1033300</v>
      </c>
    </row>
    <row r="4827" spans="1:9" x14ac:dyDescent="0.3">
      <c r="A4827" s="72" t="str">
        <f t="shared" si="159"/>
        <v>2011</v>
      </c>
      <c r="B4827" s="72" t="str">
        <f t="shared" si="160"/>
        <v>Nov</v>
      </c>
      <c r="C4827" s="74">
        <v>40857</v>
      </c>
      <c r="D4827" s="47">
        <v>27.17</v>
      </c>
      <c r="E4827" s="47">
        <v>27.26</v>
      </c>
      <c r="F4827" s="47">
        <v>26.6</v>
      </c>
      <c r="G4827" s="47">
        <v>26.85</v>
      </c>
      <c r="H4827" s="73">
        <v>23.291543999999998</v>
      </c>
      <c r="I4827" s="73">
        <v>586800</v>
      </c>
    </row>
    <row r="4828" spans="1:9" x14ac:dyDescent="0.3">
      <c r="A4828" s="72" t="str">
        <f t="shared" si="159"/>
        <v>2011</v>
      </c>
      <c r="B4828" s="72" t="str">
        <f t="shared" si="160"/>
        <v>Nov</v>
      </c>
      <c r="C4828" s="74">
        <v>40858</v>
      </c>
      <c r="D4828" s="47">
        <v>27.09</v>
      </c>
      <c r="E4828" s="47">
        <v>27.85</v>
      </c>
      <c r="F4828" s="47">
        <v>27.07</v>
      </c>
      <c r="G4828" s="47">
        <v>27.59</v>
      </c>
      <c r="H4828" s="73">
        <v>23.93347</v>
      </c>
      <c r="I4828" s="73">
        <v>574500</v>
      </c>
    </row>
    <row r="4829" spans="1:9" x14ac:dyDescent="0.3">
      <c r="A4829" s="72" t="str">
        <f t="shared" si="159"/>
        <v>2011</v>
      </c>
      <c r="B4829" s="72" t="str">
        <f t="shared" si="160"/>
        <v>Nov</v>
      </c>
      <c r="C4829" s="74">
        <v>40861</v>
      </c>
      <c r="D4829" s="47">
        <v>27.389999</v>
      </c>
      <c r="E4829" s="47">
        <v>27.59</v>
      </c>
      <c r="F4829" s="47">
        <v>27.120000999999998</v>
      </c>
      <c r="G4829" s="47">
        <v>27.25</v>
      </c>
      <c r="H4829" s="73">
        <v>23.638535999999998</v>
      </c>
      <c r="I4829" s="73">
        <v>774200</v>
      </c>
    </row>
    <row r="4830" spans="1:9" x14ac:dyDescent="0.3">
      <c r="A4830" s="72" t="str">
        <f t="shared" si="159"/>
        <v>2011</v>
      </c>
      <c r="B4830" s="72" t="str">
        <f t="shared" si="160"/>
        <v>Nov</v>
      </c>
      <c r="C4830" s="74">
        <v>40862</v>
      </c>
      <c r="D4830" s="47">
        <v>27.120000999999998</v>
      </c>
      <c r="E4830" s="47">
        <v>27.65</v>
      </c>
      <c r="F4830" s="47">
        <v>26.799999</v>
      </c>
      <c r="G4830" s="47">
        <v>27.49</v>
      </c>
      <c r="H4830" s="73">
        <v>23.846723999999998</v>
      </c>
      <c r="I4830" s="73">
        <v>683000</v>
      </c>
    </row>
    <row r="4831" spans="1:9" x14ac:dyDescent="0.3">
      <c r="A4831" s="72" t="str">
        <f t="shared" si="159"/>
        <v>2011</v>
      </c>
      <c r="B4831" s="72" t="str">
        <f t="shared" si="160"/>
        <v>Nov</v>
      </c>
      <c r="C4831" s="74">
        <v>40863</v>
      </c>
      <c r="D4831" s="47">
        <v>27.219999000000001</v>
      </c>
      <c r="E4831" s="47">
        <v>27.49</v>
      </c>
      <c r="F4831" s="47">
        <v>26.74</v>
      </c>
      <c r="G4831" s="47">
        <v>26.83</v>
      </c>
      <c r="H4831" s="73">
        <v>23.274189</v>
      </c>
      <c r="I4831" s="73">
        <v>625800</v>
      </c>
    </row>
    <row r="4832" spans="1:9" x14ac:dyDescent="0.3">
      <c r="A4832" s="72" t="str">
        <f t="shared" si="159"/>
        <v>2011</v>
      </c>
      <c r="B4832" s="72" t="str">
        <f t="shared" si="160"/>
        <v>Nov</v>
      </c>
      <c r="C4832" s="74">
        <v>40864</v>
      </c>
      <c r="D4832" s="47">
        <v>27.290001</v>
      </c>
      <c r="E4832" s="47">
        <v>27.290001</v>
      </c>
      <c r="F4832" s="47">
        <v>26.25</v>
      </c>
      <c r="G4832" s="47">
        <v>26.440000999999999</v>
      </c>
      <c r="H4832" s="73">
        <v>22.935886</v>
      </c>
      <c r="I4832" s="73">
        <v>978600</v>
      </c>
    </row>
    <row r="4833" spans="1:9" x14ac:dyDescent="0.3">
      <c r="A4833" s="72" t="str">
        <f t="shared" si="159"/>
        <v>2011</v>
      </c>
      <c r="B4833" s="72" t="str">
        <f t="shared" si="160"/>
        <v>Nov</v>
      </c>
      <c r="C4833" s="74">
        <v>40865</v>
      </c>
      <c r="D4833" s="47">
        <v>26.440000999999999</v>
      </c>
      <c r="E4833" s="47">
        <v>26.82</v>
      </c>
      <c r="F4833" s="47">
        <v>26.07</v>
      </c>
      <c r="G4833" s="47">
        <v>26.75</v>
      </c>
      <c r="H4833" s="73">
        <v>23.204802999999998</v>
      </c>
      <c r="I4833" s="73">
        <v>758200</v>
      </c>
    </row>
    <row r="4834" spans="1:9" x14ac:dyDescent="0.3">
      <c r="A4834" s="72" t="str">
        <f t="shared" si="159"/>
        <v>2011</v>
      </c>
      <c r="B4834" s="72" t="str">
        <f t="shared" si="160"/>
        <v>Nov</v>
      </c>
      <c r="C4834" s="74">
        <v>40868</v>
      </c>
      <c r="D4834" s="47">
        <v>26.32</v>
      </c>
      <c r="E4834" s="47">
        <v>26.469999000000001</v>
      </c>
      <c r="F4834" s="47">
        <v>25.809999000000001</v>
      </c>
      <c r="G4834" s="47">
        <v>26.35</v>
      </c>
      <c r="H4834" s="73">
        <v>22.857809</v>
      </c>
      <c r="I4834" s="73">
        <v>903700</v>
      </c>
    </row>
    <row r="4835" spans="1:9" x14ac:dyDescent="0.3">
      <c r="A4835" s="72" t="str">
        <f t="shared" si="159"/>
        <v>2011</v>
      </c>
      <c r="B4835" s="72" t="str">
        <f t="shared" si="160"/>
        <v>Nov</v>
      </c>
      <c r="C4835" s="74">
        <v>40869</v>
      </c>
      <c r="D4835" s="47">
        <v>26.299999</v>
      </c>
      <c r="E4835" s="47">
        <v>26.98</v>
      </c>
      <c r="F4835" s="47">
        <v>26.17</v>
      </c>
      <c r="G4835" s="47">
        <v>26.700001</v>
      </c>
      <c r="H4835" s="73">
        <v>23.161427</v>
      </c>
      <c r="I4835" s="73">
        <v>942000</v>
      </c>
    </row>
    <row r="4836" spans="1:9" x14ac:dyDescent="0.3">
      <c r="A4836" s="72" t="str">
        <f t="shared" si="159"/>
        <v>2011</v>
      </c>
      <c r="B4836" s="72" t="str">
        <f t="shared" si="160"/>
        <v>Nov</v>
      </c>
      <c r="C4836" s="74">
        <v>40870</v>
      </c>
      <c r="D4836" s="47">
        <v>26.42</v>
      </c>
      <c r="E4836" s="47">
        <v>26.85</v>
      </c>
      <c r="F4836" s="47">
        <v>26.07</v>
      </c>
      <c r="G4836" s="47">
        <v>26.139999</v>
      </c>
      <c r="H4836" s="73">
        <v>22.675642</v>
      </c>
      <c r="I4836" s="73">
        <v>933600</v>
      </c>
    </row>
    <row r="4837" spans="1:9" x14ac:dyDescent="0.3">
      <c r="A4837" s="72" t="str">
        <f t="shared" si="159"/>
        <v>2011</v>
      </c>
      <c r="B4837" s="72" t="str">
        <f t="shared" si="160"/>
        <v>Nov</v>
      </c>
      <c r="C4837" s="74">
        <v>40872</v>
      </c>
      <c r="D4837" s="47">
        <v>26.040001</v>
      </c>
      <c r="E4837" s="47">
        <v>26.620000999999998</v>
      </c>
      <c r="F4837" s="47">
        <v>26.030000999999999</v>
      </c>
      <c r="G4837" s="47">
        <v>26.040001</v>
      </c>
      <c r="H4837" s="73">
        <v>22.588892000000001</v>
      </c>
      <c r="I4837" s="73">
        <v>322700</v>
      </c>
    </row>
    <row r="4838" spans="1:9" x14ac:dyDescent="0.3">
      <c r="A4838" s="72" t="str">
        <f t="shared" si="159"/>
        <v>2011</v>
      </c>
      <c r="B4838" s="72" t="str">
        <f t="shared" si="160"/>
        <v>Nov</v>
      </c>
      <c r="C4838" s="74">
        <v>40875</v>
      </c>
      <c r="D4838" s="47">
        <v>26.68</v>
      </c>
      <c r="E4838" s="47">
        <v>27.120000999999998</v>
      </c>
      <c r="F4838" s="47">
        <v>26.549999</v>
      </c>
      <c r="G4838" s="47">
        <v>27</v>
      </c>
      <c r="H4838" s="73">
        <v>23.421665000000001</v>
      </c>
      <c r="I4838" s="73">
        <v>602000</v>
      </c>
    </row>
    <row r="4839" spans="1:9" x14ac:dyDescent="0.3">
      <c r="A4839" s="72" t="str">
        <f t="shared" si="159"/>
        <v>2011</v>
      </c>
      <c r="B4839" s="72" t="str">
        <f t="shared" si="160"/>
        <v>Nov</v>
      </c>
      <c r="C4839" s="74">
        <v>40876</v>
      </c>
      <c r="D4839" s="47">
        <v>27.25</v>
      </c>
      <c r="E4839" s="47">
        <v>27.99</v>
      </c>
      <c r="F4839" s="47">
        <v>26.99</v>
      </c>
      <c r="G4839" s="47">
        <v>27.25</v>
      </c>
      <c r="H4839" s="73">
        <v>23.638535999999998</v>
      </c>
      <c r="I4839" s="73">
        <v>1418200</v>
      </c>
    </row>
    <row r="4840" spans="1:9" x14ac:dyDescent="0.3">
      <c r="A4840" s="72" t="str">
        <f t="shared" si="159"/>
        <v>2011</v>
      </c>
      <c r="B4840" s="72" t="str">
        <f t="shared" si="160"/>
        <v>Nov</v>
      </c>
      <c r="C4840" s="74">
        <v>40877</v>
      </c>
      <c r="D4840" s="47">
        <v>28.200001</v>
      </c>
      <c r="E4840" s="47">
        <v>28.360001</v>
      </c>
      <c r="F4840" s="47">
        <v>27.790001</v>
      </c>
      <c r="G4840" s="47">
        <v>28.360001</v>
      </c>
      <c r="H4840" s="73">
        <v>24.601420999999998</v>
      </c>
      <c r="I4840" s="73">
        <v>1037500</v>
      </c>
    </row>
    <row r="4841" spans="1:9" x14ac:dyDescent="0.3">
      <c r="A4841" s="72" t="str">
        <f t="shared" si="159"/>
        <v>2011</v>
      </c>
      <c r="B4841" s="72" t="str">
        <f t="shared" si="160"/>
        <v>Dec</v>
      </c>
      <c r="C4841" s="74">
        <v>40878</v>
      </c>
      <c r="D4841" s="47">
        <v>28.23</v>
      </c>
      <c r="E4841" s="47">
        <v>28.75</v>
      </c>
      <c r="F4841" s="47">
        <v>28.1</v>
      </c>
      <c r="G4841" s="47">
        <v>28.530000999999999</v>
      </c>
      <c r="H4841" s="73">
        <v>24.748894</v>
      </c>
      <c r="I4841" s="73">
        <v>847200</v>
      </c>
    </row>
    <row r="4842" spans="1:9" x14ac:dyDescent="0.3">
      <c r="A4842" s="72" t="str">
        <f t="shared" si="159"/>
        <v>2011</v>
      </c>
      <c r="B4842" s="72" t="str">
        <f t="shared" si="160"/>
        <v>Dec</v>
      </c>
      <c r="C4842" s="74">
        <v>40879</v>
      </c>
      <c r="D4842" s="47">
        <v>28.92</v>
      </c>
      <c r="E4842" s="47">
        <v>29.1</v>
      </c>
      <c r="F4842" s="47">
        <v>28.66</v>
      </c>
      <c r="G4842" s="47">
        <v>28.799999</v>
      </c>
      <c r="H4842" s="73">
        <v>24.98311</v>
      </c>
      <c r="I4842" s="73">
        <v>480400</v>
      </c>
    </row>
    <row r="4843" spans="1:9" x14ac:dyDescent="0.3">
      <c r="A4843" s="72" t="str">
        <f t="shared" si="159"/>
        <v>2011</v>
      </c>
      <c r="B4843" s="72" t="str">
        <f t="shared" si="160"/>
        <v>Dec</v>
      </c>
      <c r="C4843" s="74">
        <v>40882</v>
      </c>
      <c r="D4843" s="47">
        <v>29.280000999999999</v>
      </c>
      <c r="E4843" s="47">
        <v>29.49</v>
      </c>
      <c r="F4843" s="47">
        <v>28.75</v>
      </c>
      <c r="G4843" s="47">
        <v>28.98</v>
      </c>
      <c r="H4843" s="73">
        <v>25.139257000000001</v>
      </c>
      <c r="I4843" s="73">
        <v>665800</v>
      </c>
    </row>
    <row r="4844" spans="1:9" x14ac:dyDescent="0.3">
      <c r="A4844" s="72" t="str">
        <f t="shared" si="159"/>
        <v>2011</v>
      </c>
      <c r="B4844" s="72" t="str">
        <f t="shared" si="160"/>
        <v>Dec</v>
      </c>
      <c r="C4844" s="74">
        <v>40883</v>
      </c>
      <c r="D4844" s="47">
        <v>28.459999</v>
      </c>
      <c r="E4844" s="47">
        <v>28.77</v>
      </c>
      <c r="F4844" s="47">
        <v>27.84</v>
      </c>
      <c r="G4844" s="47">
        <v>28.540001</v>
      </c>
      <c r="H4844" s="73">
        <v>24.757566000000001</v>
      </c>
      <c r="I4844" s="73">
        <v>966500</v>
      </c>
    </row>
    <row r="4845" spans="1:9" x14ac:dyDescent="0.3">
      <c r="A4845" s="72" t="str">
        <f t="shared" si="159"/>
        <v>2011</v>
      </c>
      <c r="B4845" s="72" t="str">
        <f t="shared" si="160"/>
        <v>Dec</v>
      </c>
      <c r="C4845" s="74">
        <v>40884</v>
      </c>
      <c r="D4845" s="47">
        <v>28.33</v>
      </c>
      <c r="E4845" s="47">
        <v>28.870000999999998</v>
      </c>
      <c r="F4845" s="47">
        <v>28.08</v>
      </c>
      <c r="G4845" s="47">
        <v>28.620000999999998</v>
      </c>
      <c r="H4845" s="73">
        <v>24.826971</v>
      </c>
      <c r="I4845" s="73">
        <v>946900</v>
      </c>
    </row>
    <row r="4846" spans="1:9" x14ac:dyDescent="0.3">
      <c r="A4846" s="72" t="str">
        <f t="shared" si="159"/>
        <v>2011</v>
      </c>
      <c r="B4846" s="72" t="str">
        <f t="shared" si="160"/>
        <v>Dec</v>
      </c>
      <c r="C4846" s="74">
        <v>40885</v>
      </c>
      <c r="D4846" s="47">
        <v>28.51</v>
      </c>
      <c r="E4846" s="47">
        <v>28.790001</v>
      </c>
      <c r="F4846" s="47">
        <v>27.91</v>
      </c>
      <c r="G4846" s="47">
        <v>27.969999000000001</v>
      </c>
      <c r="H4846" s="73">
        <v>24.263110999999999</v>
      </c>
      <c r="I4846" s="73">
        <v>683500</v>
      </c>
    </row>
    <row r="4847" spans="1:9" x14ac:dyDescent="0.3">
      <c r="A4847" s="72" t="str">
        <f t="shared" si="159"/>
        <v>2011</v>
      </c>
      <c r="B4847" s="72" t="str">
        <f t="shared" si="160"/>
        <v>Dec</v>
      </c>
      <c r="C4847" s="74">
        <v>40886</v>
      </c>
      <c r="D4847" s="47">
        <v>28.1</v>
      </c>
      <c r="E4847" s="47">
        <v>28.549999</v>
      </c>
      <c r="F4847" s="47">
        <v>27.99</v>
      </c>
      <c r="G4847" s="47">
        <v>28.280000999999999</v>
      </c>
      <c r="H4847" s="73">
        <v>24.532025999999998</v>
      </c>
      <c r="I4847" s="73">
        <v>580400</v>
      </c>
    </row>
    <row r="4848" spans="1:9" x14ac:dyDescent="0.3">
      <c r="A4848" s="72" t="str">
        <f t="shared" si="159"/>
        <v>2011</v>
      </c>
      <c r="B4848" s="72" t="str">
        <f t="shared" si="160"/>
        <v>Dec</v>
      </c>
      <c r="C4848" s="74">
        <v>40889</v>
      </c>
      <c r="D4848" s="47">
        <v>28.02</v>
      </c>
      <c r="E4848" s="47">
        <v>28.209999</v>
      </c>
      <c r="F4848" s="47">
        <v>27.780000999999999</v>
      </c>
      <c r="G4848" s="47">
        <v>28.190000999999999</v>
      </c>
      <c r="H4848" s="73">
        <v>24.453956999999999</v>
      </c>
      <c r="I4848" s="73">
        <v>556000</v>
      </c>
    </row>
    <row r="4849" spans="1:9" x14ac:dyDescent="0.3">
      <c r="A4849" s="72" t="str">
        <f t="shared" si="159"/>
        <v>2011</v>
      </c>
      <c r="B4849" s="72" t="str">
        <f t="shared" si="160"/>
        <v>Dec</v>
      </c>
      <c r="C4849" s="74">
        <v>40890</v>
      </c>
      <c r="D4849" s="47">
        <v>28.290001</v>
      </c>
      <c r="E4849" s="47">
        <v>28.57</v>
      </c>
      <c r="F4849" s="47">
        <v>27.57</v>
      </c>
      <c r="G4849" s="47">
        <v>27.629999000000002</v>
      </c>
      <c r="H4849" s="73">
        <v>23.968171999999999</v>
      </c>
      <c r="I4849" s="73">
        <v>739100</v>
      </c>
    </row>
    <row r="4850" spans="1:9" x14ac:dyDescent="0.3">
      <c r="A4850" s="72" t="str">
        <f t="shared" si="159"/>
        <v>2011</v>
      </c>
      <c r="B4850" s="72" t="str">
        <f t="shared" si="160"/>
        <v>Dec</v>
      </c>
      <c r="C4850" s="74">
        <v>40891</v>
      </c>
      <c r="D4850" s="47">
        <v>27.41</v>
      </c>
      <c r="E4850" s="47">
        <v>27.540001</v>
      </c>
      <c r="F4850" s="47">
        <v>27.15</v>
      </c>
      <c r="G4850" s="47">
        <v>27.26</v>
      </c>
      <c r="H4850" s="73">
        <v>23.647207000000002</v>
      </c>
      <c r="I4850" s="73">
        <v>874500</v>
      </c>
    </row>
    <row r="4851" spans="1:9" x14ac:dyDescent="0.3">
      <c r="A4851" s="72" t="str">
        <f t="shared" si="159"/>
        <v>2011</v>
      </c>
      <c r="B4851" s="72" t="str">
        <f t="shared" si="160"/>
        <v>Dec</v>
      </c>
      <c r="C4851" s="74">
        <v>40892</v>
      </c>
      <c r="D4851" s="47">
        <v>27.67</v>
      </c>
      <c r="E4851" s="47">
        <v>28.49</v>
      </c>
      <c r="F4851" s="47">
        <v>27.6</v>
      </c>
      <c r="G4851" s="47">
        <v>27.99</v>
      </c>
      <c r="H4851" s="73">
        <v>24.280456999999998</v>
      </c>
      <c r="I4851" s="73">
        <v>1060400</v>
      </c>
    </row>
    <row r="4852" spans="1:9" x14ac:dyDescent="0.3">
      <c r="A4852" s="72" t="str">
        <f t="shared" si="159"/>
        <v>2011</v>
      </c>
      <c r="B4852" s="72" t="str">
        <f t="shared" si="160"/>
        <v>Dec</v>
      </c>
      <c r="C4852" s="74">
        <v>40893</v>
      </c>
      <c r="D4852" s="47">
        <v>28.139999</v>
      </c>
      <c r="E4852" s="47">
        <v>28.16</v>
      </c>
      <c r="F4852" s="47">
        <v>27.190000999999999</v>
      </c>
      <c r="G4852" s="47">
        <v>27.24</v>
      </c>
      <c r="H4852" s="73">
        <v>23.629860000000001</v>
      </c>
      <c r="I4852" s="73">
        <v>1887700</v>
      </c>
    </row>
    <row r="4853" spans="1:9" x14ac:dyDescent="0.3">
      <c r="A4853" s="72" t="str">
        <f t="shared" si="159"/>
        <v>2011</v>
      </c>
      <c r="B4853" s="72" t="str">
        <f t="shared" si="160"/>
        <v>Dec</v>
      </c>
      <c r="C4853" s="74">
        <v>40896</v>
      </c>
      <c r="D4853" s="47">
        <v>27.4</v>
      </c>
      <c r="E4853" s="47">
        <v>27.82</v>
      </c>
      <c r="F4853" s="47">
        <v>26.879999000000002</v>
      </c>
      <c r="G4853" s="47">
        <v>26.91</v>
      </c>
      <c r="H4853" s="73">
        <v>23.343599000000001</v>
      </c>
      <c r="I4853" s="73">
        <v>756800</v>
      </c>
    </row>
    <row r="4854" spans="1:9" x14ac:dyDescent="0.3">
      <c r="A4854" s="72" t="str">
        <f t="shared" si="159"/>
        <v>2011</v>
      </c>
      <c r="B4854" s="72" t="str">
        <f t="shared" si="160"/>
        <v>Dec</v>
      </c>
      <c r="C4854" s="74">
        <v>40897</v>
      </c>
      <c r="D4854" s="47">
        <v>27.360001</v>
      </c>
      <c r="E4854" s="47">
        <v>27.91</v>
      </c>
      <c r="F4854" s="47">
        <v>27.23</v>
      </c>
      <c r="G4854" s="47">
        <v>27.790001</v>
      </c>
      <c r="H4854" s="73">
        <v>24.106967999999998</v>
      </c>
      <c r="I4854" s="73">
        <v>688500</v>
      </c>
    </row>
    <row r="4855" spans="1:9" x14ac:dyDescent="0.3">
      <c r="A4855" s="72" t="str">
        <f t="shared" si="159"/>
        <v>2011</v>
      </c>
      <c r="B4855" s="72" t="str">
        <f t="shared" si="160"/>
        <v>Dec</v>
      </c>
      <c r="C4855" s="74">
        <v>40898</v>
      </c>
      <c r="D4855" s="47">
        <v>27.83</v>
      </c>
      <c r="E4855" s="47">
        <v>28.51</v>
      </c>
      <c r="F4855" s="47">
        <v>27.75</v>
      </c>
      <c r="G4855" s="47">
        <v>28.4</v>
      </c>
      <c r="H4855" s="73">
        <v>24.636122</v>
      </c>
      <c r="I4855" s="73">
        <v>824600</v>
      </c>
    </row>
    <row r="4856" spans="1:9" x14ac:dyDescent="0.3">
      <c r="A4856" s="72" t="str">
        <f t="shared" si="159"/>
        <v>2011</v>
      </c>
      <c r="B4856" s="72" t="str">
        <f t="shared" si="160"/>
        <v>Dec</v>
      </c>
      <c r="C4856" s="74">
        <v>40899</v>
      </c>
      <c r="D4856" s="47">
        <v>28.4</v>
      </c>
      <c r="E4856" s="47">
        <v>28.9</v>
      </c>
      <c r="F4856" s="47">
        <v>28.4</v>
      </c>
      <c r="G4856" s="47">
        <v>28.809999000000001</v>
      </c>
      <c r="H4856" s="73">
        <v>24.991783000000002</v>
      </c>
      <c r="I4856" s="73">
        <v>784100</v>
      </c>
    </row>
    <row r="4857" spans="1:9" x14ac:dyDescent="0.3">
      <c r="A4857" s="72" t="str">
        <f t="shared" si="159"/>
        <v>2011</v>
      </c>
      <c r="B4857" s="72" t="str">
        <f t="shared" si="160"/>
        <v>Dec</v>
      </c>
      <c r="C4857" s="74">
        <v>40900</v>
      </c>
      <c r="D4857" s="47">
        <v>28.92</v>
      </c>
      <c r="E4857" s="47">
        <v>29.299999</v>
      </c>
      <c r="F4857" s="47">
        <v>28.879999000000002</v>
      </c>
      <c r="G4857" s="47">
        <v>29.280000999999999</v>
      </c>
      <c r="H4857" s="73">
        <v>25.3995</v>
      </c>
      <c r="I4857" s="73">
        <v>524800</v>
      </c>
    </row>
    <row r="4858" spans="1:9" x14ac:dyDescent="0.3">
      <c r="A4858" s="72" t="str">
        <f t="shared" si="159"/>
        <v>2011</v>
      </c>
      <c r="B4858" s="72" t="str">
        <f t="shared" si="160"/>
        <v>Dec</v>
      </c>
      <c r="C4858" s="74">
        <v>40904</v>
      </c>
      <c r="D4858" s="47">
        <v>29.209999</v>
      </c>
      <c r="E4858" s="47">
        <v>29.530000999999999</v>
      </c>
      <c r="F4858" s="47">
        <v>28.98</v>
      </c>
      <c r="G4858" s="47">
        <v>29.440000999999999</v>
      </c>
      <c r="H4858" s="73">
        <v>25.538294</v>
      </c>
      <c r="I4858" s="73">
        <v>416200</v>
      </c>
    </row>
    <row r="4859" spans="1:9" x14ac:dyDescent="0.3">
      <c r="A4859" s="72" t="str">
        <f t="shared" si="159"/>
        <v>2011</v>
      </c>
      <c r="B4859" s="72" t="str">
        <f t="shared" si="160"/>
        <v>Dec</v>
      </c>
      <c r="C4859" s="74">
        <v>40905</v>
      </c>
      <c r="D4859" s="47">
        <v>29.469999000000001</v>
      </c>
      <c r="E4859" s="47">
        <v>29.469999000000001</v>
      </c>
      <c r="F4859" s="47">
        <v>28.950001</v>
      </c>
      <c r="G4859" s="47">
        <v>29.09</v>
      </c>
      <c r="H4859" s="73">
        <v>25.234673999999998</v>
      </c>
      <c r="I4859" s="73">
        <v>664800</v>
      </c>
    </row>
    <row r="4860" spans="1:9" x14ac:dyDescent="0.3">
      <c r="A4860" s="72" t="str">
        <f t="shared" si="159"/>
        <v>2011</v>
      </c>
      <c r="B4860" s="72" t="str">
        <f t="shared" si="160"/>
        <v>Dec</v>
      </c>
      <c r="C4860" s="74">
        <v>40906</v>
      </c>
      <c r="D4860" s="47">
        <v>29.32</v>
      </c>
      <c r="E4860" s="47">
        <v>29.719999000000001</v>
      </c>
      <c r="F4860" s="47">
        <v>28.700001</v>
      </c>
      <c r="G4860" s="47">
        <v>29.5</v>
      </c>
      <c r="H4860" s="73">
        <v>25.590340000000001</v>
      </c>
      <c r="I4860" s="73">
        <v>671500</v>
      </c>
    </row>
    <row r="4861" spans="1:9" x14ac:dyDescent="0.3">
      <c r="A4861" s="72" t="str">
        <f t="shared" si="159"/>
        <v>2011</v>
      </c>
      <c r="B4861" s="72" t="str">
        <f t="shared" si="160"/>
        <v>Dec</v>
      </c>
      <c r="C4861" s="74">
        <v>40907</v>
      </c>
      <c r="D4861" s="47">
        <v>29.379999000000002</v>
      </c>
      <c r="E4861" s="47">
        <v>29.780000999999999</v>
      </c>
      <c r="F4861" s="47">
        <v>29.049999</v>
      </c>
      <c r="G4861" s="47">
        <v>29.35</v>
      </c>
      <c r="H4861" s="73">
        <v>25.460218000000001</v>
      </c>
      <c r="I4861" s="73">
        <v>591100</v>
      </c>
    </row>
    <row r="4862" spans="1:9" x14ac:dyDescent="0.3">
      <c r="A4862" s="72" t="str">
        <f t="shared" si="159"/>
        <v>2012</v>
      </c>
      <c r="B4862" s="72" t="str">
        <f t="shared" si="160"/>
        <v>Jan</v>
      </c>
      <c r="C4862" s="74">
        <v>40911</v>
      </c>
      <c r="D4862" s="47">
        <v>29.969999000000001</v>
      </c>
      <c r="E4862" s="47">
        <v>29.99</v>
      </c>
      <c r="F4862" s="47">
        <v>29.280000999999999</v>
      </c>
      <c r="G4862" s="47">
        <v>29.360001</v>
      </c>
      <c r="H4862" s="73">
        <v>25.468890999999999</v>
      </c>
      <c r="I4862" s="73">
        <v>880900</v>
      </c>
    </row>
    <row r="4863" spans="1:9" x14ac:dyDescent="0.3">
      <c r="A4863" s="72" t="str">
        <f t="shared" si="159"/>
        <v>2012</v>
      </c>
      <c r="B4863" s="72" t="str">
        <f t="shared" si="160"/>
        <v>Jan</v>
      </c>
      <c r="C4863" s="74">
        <v>40912</v>
      </c>
      <c r="D4863" s="47">
        <v>29.32</v>
      </c>
      <c r="E4863" s="47">
        <v>29.540001</v>
      </c>
      <c r="F4863" s="47">
        <v>28.860001</v>
      </c>
      <c r="G4863" s="47">
        <v>29.129999000000002</v>
      </c>
      <c r="H4863" s="73">
        <v>25.269373000000002</v>
      </c>
      <c r="I4863" s="73">
        <v>1058400</v>
      </c>
    </row>
    <row r="4864" spans="1:9" x14ac:dyDescent="0.3">
      <c r="A4864" s="72" t="str">
        <f t="shared" si="159"/>
        <v>2012</v>
      </c>
      <c r="B4864" s="72" t="str">
        <f t="shared" si="160"/>
        <v>Jan</v>
      </c>
      <c r="C4864" s="74">
        <v>40913</v>
      </c>
      <c r="D4864" s="47">
        <v>29.1</v>
      </c>
      <c r="E4864" s="47">
        <v>29.549999</v>
      </c>
      <c r="F4864" s="47">
        <v>28.65</v>
      </c>
      <c r="G4864" s="47">
        <v>29.290001</v>
      </c>
      <c r="H4864" s="73">
        <v>25.408170999999999</v>
      </c>
      <c r="I4864" s="73">
        <v>933600</v>
      </c>
    </row>
    <row r="4865" spans="1:9" x14ac:dyDescent="0.3">
      <c r="A4865" s="72" t="str">
        <f t="shared" si="159"/>
        <v>2012</v>
      </c>
      <c r="B4865" s="72" t="str">
        <f t="shared" si="160"/>
        <v>Jan</v>
      </c>
      <c r="C4865" s="74">
        <v>40914</v>
      </c>
      <c r="D4865" s="47">
        <v>29.290001</v>
      </c>
      <c r="E4865" s="47">
        <v>29.620000999999998</v>
      </c>
      <c r="F4865" s="47">
        <v>28.950001</v>
      </c>
      <c r="G4865" s="47">
        <v>29.42</v>
      </c>
      <c r="H4865" s="73">
        <v>25.520942999999999</v>
      </c>
      <c r="I4865" s="73">
        <v>753600</v>
      </c>
    </row>
    <row r="4866" spans="1:9" x14ac:dyDescent="0.3">
      <c r="A4866" s="72" t="str">
        <f t="shared" si="159"/>
        <v>2012</v>
      </c>
      <c r="B4866" s="72" t="str">
        <f t="shared" si="160"/>
        <v>Jan</v>
      </c>
      <c r="C4866" s="74">
        <v>40917</v>
      </c>
      <c r="D4866" s="47">
        <v>29.41</v>
      </c>
      <c r="E4866" s="47">
        <v>29.559999000000001</v>
      </c>
      <c r="F4866" s="47">
        <v>28.950001</v>
      </c>
      <c r="G4866" s="47">
        <v>29.33</v>
      </c>
      <c r="H4866" s="73">
        <v>25.442862999999999</v>
      </c>
      <c r="I4866" s="73">
        <v>719100</v>
      </c>
    </row>
    <row r="4867" spans="1:9" x14ac:dyDescent="0.3">
      <c r="A4867" s="72" t="str">
        <f t="shared" ref="A4867:A4930" si="161">TEXT(C4867,"YYYY")</f>
        <v>2012</v>
      </c>
      <c r="B4867" s="72" t="str">
        <f t="shared" ref="B4867:B4930" si="162">TEXT(C4867,"MMM")</f>
        <v>Jan</v>
      </c>
      <c r="C4867" s="74">
        <v>40918</v>
      </c>
      <c r="D4867" s="47">
        <v>29.74</v>
      </c>
      <c r="E4867" s="47">
        <v>29.74</v>
      </c>
      <c r="F4867" s="47">
        <v>28.82</v>
      </c>
      <c r="G4867" s="47">
        <v>29</v>
      </c>
      <c r="H4867" s="73">
        <v>25.156603</v>
      </c>
      <c r="I4867" s="73">
        <v>1052600</v>
      </c>
    </row>
    <row r="4868" spans="1:9" x14ac:dyDescent="0.3">
      <c r="A4868" s="72" t="str">
        <f t="shared" si="161"/>
        <v>2012</v>
      </c>
      <c r="B4868" s="72" t="str">
        <f t="shared" si="162"/>
        <v>Jan</v>
      </c>
      <c r="C4868" s="74">
        <v>40919</v>
      </c>
      <c r="D4868" s="47">
        <v>28.860001</v>
      </c>
      <c r="E4868" s="47">
        <v>29.35</v>
      </c>
      <c r="F4868" s="47">
        <v>28.799999</v>
      </c>
      <c r="G4868" s="47">
        <v>29.120000999999998</v>
      </c>
      <c r="H4868" s="73">
        <v>25.2607</v>
      </c>
      <c r="I4868" s="73">
        <v>811200</v>
      </c>
    </row>
    <row r="4869" spans="1:9" x14ac:dyDescent="0.3">
      <c r="A4869" s="72" t="str">
        <f t="shared" si="161"/>
        <v>2012</v>
      </c>
      <c r="B4869" s="72" t="str">
        <f t="shared" si="162"/>
        <v>Jan</v>
      </c>
      <c r="C4869" s="74">
        <v>40920</v>
      </c>
      <c r="D4869" s="47">
        <v>29.07</v>
      </c>
      <c r="E4869" s="47">
        <v>29.540001</v>
      </c>
      <c r="F4869" s="47">
        <v>29.07</v>
      </c>
      <c r="G4869" s="47">
        <v>29.459999</v>
      </c>
      <c r="H4869" s="73">
        <v>25.555634999999999</v>
      </c>
      <c r="I4869" s="73">
        <v>539800</v>
      </c>
    </row>
    <row r="4870" spans="1:9" x14ac:dyDescent="0.3">
      <c r="A4870" s="72" t="str">
        <f t="shared" si="161"/>
        <v>2012</v>
      </c>
      <c r="B4870" s="72" t="str">
        <f t="shared" si="162"/>
        <v>Jan</v>
      </c>
      <c r="C4870" s="74">
        <v>40921</v>
      </c>
      <c r="D4870" s="47">
        <v>29.18</v>
      </c>
      <c r="E4870" s="47">
        <v>29.91</v>
      </c>
      <c r="F4870" s="47">
        <v>28.940000999999999</v>
      </c>
      <c r="G4870" s="47">
        <v>28.99</v>
      </c>
      <c r="H4870" s="73">
        <v>25.147929999999999</v>
      </c>
      <c r="I4870" s="73">
        <v>769100</v>
      </c>
    </row>
    <row r="4871" spans="1:9" x14ac:dyDescent="0.3">
      <c r="A4871" s="72" t="str">
        <f t="shared" si="161"/>
        <v>2012</v>
      </c>
      <c r="B4871" s="72" t="str">
        <f t="shared" si="162"/>
        <v>Jan</v>
      </c>
      <c r="C4871" s="74">
        <v>40925</v>
      </c>
      <c r="D4871" s="47">
        <v>29.190000999999999</v>
      </c>
      <c r="E4871" s="47">
        <v>29.5</v>
      </c>
      <c r="F4871" s="47">
        <v>28.98</v>
      </c>
      <c r="G4871" s="47">
        <v>29.290001</v>
      </c>
      <c r="H4871" s="73">
        <v>25.408170999999999</v>
      </c>
      <c r="I4871" s="73">
        <v>848800</v>
      </c>
    </row>
    <row r="4872" spans="1:9" x14ac:dyDescent="0.3">
      <c r="A4872" s="72" t="str">
        <f t="shared" si="161"/>
        <v>2012</v>
      </c>
      <c r="B4872" s="72" t="str">
        <f t="shared" si="162"/>
        <v>Jan</v>
      </c>
      <c r="C4872" s="74">
        <v>40926</v>
      </c>
      <c r="D4872" s="47">
        <v>29.26</v>
      </c>
      <c r="E4872" s="47">
        <v>29.879999000000002</v>
      </c>
      <c r="F4872" s="47">
        <v>29.26</v>
      </c>
      <c r="G4872" s="47">
        <v>29.76</v>
      </c>
      <c r="H4872" s="73">
        <v>25.815881999999998</v>
      </c>
      <c r="I4872" s="73">
        <v>716300</v>
      </c>
    </row>
    <row r="4873" spans="1:9" x14ac:dyDescent="0.3">
      <c r="A4873" s="72" t="str">
        <f t="shared" si="161"/>
        <v>2012</v>
      </c>
      <c r="B4873" s="72" t="str">
        <f t="shared" si="162"/>
        <v>Jan</v>
      </c>
      <c r="C4873" s="74">
        <v>40927</v>
      </c>
      <c r="D4873" s="47">
        <v>30.01</v>
      </c>
      <c r="E4873" s="47">
        <v>30.059999000000001</v>
      </c>
      <c r="F4873" s="47">
        <v>29.5</v>
      </c>
      <c r="G4873" s="47">
        <v>29.83</v>
      </c>
      <c r="H4873" s="73">
        <v>25.8766</v>
      </c>
      <c r="I4873" s="73">
        <v>753400</v>
      </c>
    </row>
    <row r="4874" spans="1:9" x14ac:dyDescent="0.3">
      <c r="A4874" s="72" t="str">
        <f t="shared" si="161"/>
        <v>2012</v>
      </c>
      <c r="B4874" s="72" t="str">
        <f t="shared" si="162"/>
        <v>Jan</v>
      </c>
      <c r="C4874" s="74">
        <v>40928</v>
      </c>
      <c r="D4874" s="47">
        <v>29.93</v>
      </c>
      <c r="E4874" s="47">
        <v>30.33</v>
      </c>
      <c r="F4874" s="47">
        <v>29.85</v>
      </c>
      <c r="G4874" s="47">
        <v>29.940000999999999</v>
      </c>
      <c r="H4874" s="73">
        <v>25.972028999999999</v>
      </c>
      <c r="I4874" s="73">
        <v>937100</v>
      </c>
    </row>
    <row r="4875" spans="1:9" x14ac:dyDescent="0.3">
      <c r="A4875" s="72" t="str">
        <f t="shared" si="161"/>
        <v>2012</v>
      </c>
      <c r="B4875" s="72" t="str">
        <f t="shared" si="162"/>
        <v>Jan</v>
      </c>
      <c r="C4875" s="74">
        <v>40931</v>
      </c>
      <c r="D4875" s="47">
        <v>29.889999</v>
      </c>
      <c r="E4875" s="47">
        <v>30.15</v>
      </c>
      <c r="F4875" s="47">
        <v>29.15</v>
      </c>
      <c r="G4875" s="47">
        <v>29.309999000000001</v>
      </c>
      <c r="H4875" s="73">
        <v>25.425514</v>
      </c>
      <c r="I4875" s="73">
        <v>926200</v>
      </c>
    </row>
    <row r="4876" spans="1:9" x14ac:dyDescent="0.3">
      <c r="A4876" s="72" t="str">
        <f t="shared" si="161"/>
        <v>2012</v>
      </c>
      <c r="B4876" s="72" t="str">
        <f t="shared" si="162"/>
        <v>Jan</v>
      </c>
      <c r="C4876" s="74">
        <v>40932</v>
      </c>
      <c r="D4876" s="47">
        <v>29.030000999999999</v>
      </c>
      <c r="E4876" s="47">
        <v>29.34</v>
      </c>
      <c r="F4876" s="47">
        <v>28.84</v>
      </c>
      <c r="G4876" s="47">
        <v>29.200001</v>
      </c>
      <c r="H4876" s="73">
        <v>25.330100999999999</v>
      </c>
      <c r="I4876" s="73">
        <v>1152400</v>
      </c>
    </row>
    <row r="4877" spans="1:9" x14ac:dyDescent="0.3">
      <c r="A4877" s="72" t="str">
        <f t="shared" si="161"/>
        <v>2012</v>
      </c>
      <c r="B4877" s="72" t="str">
        <f t="shared" si="162"/>
        <v>Jan</v>
      </c>
      <c r="C4877" s="74">
        <v>40933</v>
      </c>
      <c r="D4877" s="47">
        <v>29.26</v>
      </c>
      <c r="E4877" s="47">
        <v>29.790001</v>
      </c>
      <c r="F4877" s="47">
        <v>29.139999</v>
      </c>
      <c r="G4877" s="47">
        <v>29.68</v>
      </c>
      <c r="H4877" s="73">
        <v>25.746489</v>
      </c>
      <c r="I4877" s="73">
        <v>733900</v>
      </c>
    </row>
    <row r="4878" spans="1:9" x14ac:dyDescent="0.3">
      <c r="A4878" s="72" t="str">
        <f t="shared" si="161"/>
        <v>2012</v>
      </c>
      <c r="B4878" s="72" t="str">
        <f t="shared" si="162"/>
        <v>Jan</v>
      </c>
      <c r="C4878" s="74">
        <v>40934</v>
      </c>
      <c r="D4878" s="47">
        <v>30.01</v>
      </c>
      <c r="E4878" s="47">
        <v>30.030000999999999</v>
      </c>
      <c r="F4878" s="47">
        <v>29.48</v>
      </c>
      <c r="G4878" s="47">
        <v>29.719999000000001</v>
      </c>
      <c r="H4878" s="73">
        <v>25.781182999999999</v>
      </c>
      <c r="I4878" s="73">
        <v>833100</v>
      </c>
    </row>
    <row r="4879" spans="1:9" x14ac:dyDescent="0.3">
      <c r="A4879" s="72" t="str">
        <f t="shared" si="161"/>
        <v>2012</v>
      </c>
      <c r="B4879" s="72" t="str">
        <f t="shared" si="162"/>
        <v>Jan</v>
      </c>
      <c r="C4879" s="74">
        <v>40935</v>
      </c>
      <c r="D4879" s="47">
        <v>29.709999</v>
      </c>
      <c r="E4879" s="47">
        <v>29.98</v>
      </c>
      <c r="F4879" s="47">
        <v>29.549999</v>
      </c>
      <c r="G4879" s="47">
        <v>29.76</v>
      </c>
      <c r="H4879" s="73">
        <v>25.815881999999998</v>
      </c>
      <c r="I4879" s="73">
        <v>828300</v>
      </c>
    </row>
    <row r="4880" spans="1:9" x14ac:dyDescent="0.3">
      <c r="A4880" s="72" t="str">
        <f t="shared" si="161"/>
        <v>2012</v>
      </c>
      <c r="B4880" s="72" t="str">
        <f t="shared" si="162"/>
        <v>Jan</v>
      </c>
      <c r="C4880" s="74">
        <v>40938</v>
      </c>
      <c r="D4880" s="47">
        <v>29.610001</v>
      </c>
      <c r="E4880" s="47">
        <v>30.139999</v>
      </c>
      <c r="F4880" s="47">
        <v>29.450001</v>
      </c>
      <c r="G4880" s="47">
        <v>30.01</v>
      </c>
      <c r="H4880" s="73">
        <v>26.032748999999999</v>
      </c>
      <c r="I4880" s="73">
        <v>657800</v>
      </c>
    </row>
    <row r="4881" spans="1:9" x14ac:dyDescent="0.3">
      <c r="A4881" s="72" t="str">
        <f t="shared" si="161"/>
        <v>2012</v>
      </c>
      <c r="B4881" s="72" t="str">
        <f t="shared" si="162"/>
        <v>Jan</v>
      </c>
      <c r="C4881" s="74">
        <v>40939</v>
      </c>
      <c r="D4881" s="47">
        <v>30.16</v>
      </c>
      <c r="E4881" s="47">
        <v>30.290001</v>
      </c>
      <c r="F4881" s="47">
        <v>29.440000999999999</v>
      </c>
      <c r="G4881" s="47">
        <v>29.58</v>
      </c>
      <c r="H4881" s="73">
        <v>25.659738999999998</v>
      </c>
      <c r="I4881" s="73">
        <v>821600</v>
      </c>
    </row>
    <row r="4882" spans="1:9" x14ac:dyDescent="0.3">
      <c r="A4882" s="72" t="str">
        <f t="shared" si="161"/>
        <v>2012</v>
      </c>
      <c r="B4882" s="72" t="str">
        <f t="shared" si="162"/>
        <v>Feb</v>
      </c>
      <c r="C4882" s="74">
        <v>40940</v>
      </c>
      <c r="D4882" s="47">
        <v>29.82</v>
      </c>
      <c r="E4882" s="47">
        <v>30.25</v>
      </c>
      <c r="F4882" s="47">
        <v>29.65</v>
      </c>
      <c r="G4882" s="47">
        <v>30.219999000000001</v>
      </c>
      <c r="H4882" s="73">
        <v>26.214915999999999</v>
      </c>
      <c r="I4882" s="73">
        <v>1330700</v>
      </c>
    </row>
    <row r="4883" spans="1:9" x14ac:dyDescent="0.3">
      <c r="A4883" s="72" t="str">
        <f t="shared" si="161"/>
        <v>2012</v>
      </c>
      <c r="B4883" s="72" t="str">
        <f t="shared" si="162"/>
        <v>Feb</v>
      </c>
      <c r="C4883" s="74">
        <v>40941</v>
      </c>
      <c r="D4883" s="47">
        <v>30.309999000000001</v>
      </c>
      <c r="E4883" s="47">
        <v>30.58</v>
      </c>
      <c r="F4883" s="47">
        <v>30</v>
      </c>
      <c r="G4883" s="47">
        <v>30.219999000000001</v>
      </c>
      <c r="H4883" s="73">
        <v>26.214915999999999</v>
      </c>
      <c r="I4883" s="73">
        <v>725600</v>
      </c>
    </row>
    <row r="4884" spans="1:9" x14ac:dyDescent="0.3">
      <c r="A4884" s="72" t="str">
        <f t="shared" si="161"/>
        <v>2012</v>
      </c>
      <c r="B4884" s="72" t="str">
        <f t="shared" si="162"/>
        <v>Feb</v>
      </c>
      <c r="C4884" s="74">
        <v>40942</v>
      </c>
      <c r="D4884" s="47">
        <v>30.6</v>
      </c>
      <c r="E4884" s="47">
        <v>31.26</v>
      </c>
      <c r="F4884" s="47">
        <v>30.530000999999999</v>
      </c>
      <c r="G4884" s="47">
        <v>31.01</v>
      </c>
      <c r="H4884" s="73">
        <v>26.900214999999999</v>
      </c>
      <c r="I4884" s="73">
        <v>701500</v>
      </c>
    </row>
    <row r="4885" spans="1:9" x14ac:dyDescent="0.3">
      <c r="A4885" s="72" t="str">
        <f t="shared" si="161"/>
        <v>2012</v>
      </c>
      <c r="B4885" s="72" t="str">
        <f t="shared" si="162"/>
        <v>Feb</v>
      </c>
      <c r="C4885" s="74">
        <v>40945</v>
      </c>
      <c r="D4885" s="47">
        <v>30.879999000000002</v>
      </c>
      <c r="E4885" s="47">
        <v>31.190000999999999</v>
      </c>
      <c r="F4885" s="47">
        <v>30.43</v>
      </c>
      <c r="G4885" s="47">
        <v>30.58</v>
      </c>
      <c r="H4885" s="73">
        <v>26.527206</v>
      </c>
      <c r="I4885" s="73">
        <v>557600</v>
      </c>
    </row>
    <row r="4886" spans="1:9" x14ac:dyDescent="0.3">
      <c r="A4886" s="72" t="str">
        <f t="shared" si="161"/>
        <v>2012</v>
      </c>
      <c r="B4886" s="72" t="str">
        <f t="shared" si="162"/>
        <v>Feb</v>
      </c>
      <c r="C4886" s="74">
        <v>40946</v>
      </c>
      <c r="D4886" s="47">
        <v>30.66</v>
      </c>
      <c r="E4886" s="47">
        <v>31.049999</v>
      </c>
      <c r="F4886" s="47">
        <v>30.59</v>
      </c>
      <c r="G4886" s="47">
        <v>30.68</v>
      </c>
      <c r="H4886" s="73">
        <v>26.613949000000002</v>
      </c>
      <c r="I4886" s="73">
        <v>671000</v>
      </c>
    </row>
    <row r="4887" spans="1:9" x14ac:dyDescent="0.3">
      <c r="A4887" s="72" t="str">
        <f t="shared" si="161"/>
        <v>2012</v>
      </c>
      <c r="B4887" s="72" t="str">
        <f t="shared" si="162"/>
        <v>Feb</v>
      </c>
      <c r="C4887" s="74">
        <v>40947</v>
      </c>
      <c r="D4887" s="47">
        <v>30.790001</v>
      </c>
      <c r="E4887" s="47">
        <v>31.25</v>
      </c>
      <c r="F4887" s="47">
        <v>30.58</v>
      </c>
      <c r="G4887" s="47">
        <v>31.1</v>
      </c>
      <c r="H4887" s="73">
        <v>26.978290999999999</v>
      </c>
      <c r="I4887" s="73">
        <v>1103500</v>
      </c>
    </row>
    <row r="4888" spans="1:9" x14ac:dyDescent="0.3">
      <c r="A4888" s="72" t="str">
        <f t="shared" si="161"/>
        <v>2012</v>
      </c>
      <c r="B4888" s="72" t="str">
        <f t="shared" si="162"/>
        <v>Feb</v>
      </c>
      <c r="C4888" s="74">
        <v>40948</v>
      </c>
      <c r="D4888" s="47">
        <v>31.15</v>
      </c>
      <c r="E4888" s="47">
        <v>31.4</v>
      </c>
      <c r="F4888" s="47">
        <v>30.98</v>
      </c>
      <c r="G4888" s="47">
        <v>31.16</v>
      </c>
      <c r="H4888" s="73">
        <v>27.030334</v>
      </c>
      <c r="I4888" s="73">
        <v>564700</v>
      </c>
    </row>
    <row r="4889" spans="1:9" x14ac:dyDescent="0.3">
      <c r="A4889" s="72" t="str">
        <f t="shared" si="161"/>
        <v>2012</v>
      </c>
      <c r="B4889" s="72" t="str">
        <f t="shared" si="162"/>
        <v>Feb</v>
      </c>
      <c r="C4889" s="74">
        <v>40949</v>
      </c>
      <c r="D4889" s="47">
        <v>30.92</v>
      </c>
      <c r="E4889" s="47">
        <v>31.389999</v>
      </c>
      <c r="F4889" s="47">
        <v>30.889999</v>
      </c>
      <c r="G4889" s="47">
        <v>31.129999000000002</v>
      </c>
      <c r="H4889" s="73">
        <v>27.004314000000001</v>
      </c>
      <c r="I4889" s="73">
        <v>624300</v>
      </c>
    </row>
    <row r="4890" spans="1:9" x14ac:dyDescent="0.3">
      <c r="A4890" s="72" t="str">
        <f t="shared" si="161"/>
        <v>2012</v>
      </c>
      <c r="B4890" s="72" t="str">
        <f t="shared" si="162"/>
        <v>Feb</v>
      </c>
      <c r="C4890" s="74">
        <v>40952</v>
      </c>
      <c r="D4890" s="47">
        <v>31.379999000000002</v>
      </c>
      <c r="E4890" s="47">
        <v>31.42</v>
      </c>
      <c r="F4890" s="47">
        <v>31</v>
      </c>
      <c r="G4890" s="47">
        <v>31.24</v>
      </c>
      <c r="H4890" s="73">
        <v>27.099733000000001</v>
      </c>
      <c r="I4890" s="73">
        <v>485000</v>
      </c>
    </row>
    <row r="4891" spans="1:9" x14ac:dyDescent="0.3">
      <c r="A4891" s="72" t="str">
        <f t="shared" si="161"/>
        <v>2012</v>
      </c>
      <c r="B4891" s="72" t="str">
        <f t="shared" si="162"/>
        <v>Feb</v>
      </c>
      <c r="C4891" s="74">
        <v>40953</v>
      </c>
      <c r="D4891" s="47">
        <v>31.08</v>
      </c>
      <c r="E4891" s="47">
        <v>31.129999000000002</v>
      </c>
      <c r="F4891" s="47">
        <v>30.59</v>
      </c>
      <c r="G4891" s="47">
        <v>31.01</v>
      </c>
      <c r="H4891" s="73">
        <v>26.900214999999999</v>
      </c>
      <c r="I4891" s="73">
        <v>765400</v>
      </c>
    </row>
    <row r="4892" spans="1:9" x14ac:dyDescent="0.3">
      <c r="A4892" s="72" t="str">
        <f t="shared" si="161"/>
        <v>2012</v>
      </c>
      <c r="B4892" s="72" t="str">
        <f t="shared" si="162"/>
        <v>Feb</v>
      </c>
      <c r="C4892" s="74">
        <v>40954</v>
      </c>
      <c r="D4892" s="47">
        <v>31.27</v>
      </c>
      <c r="E4892" s="47">
        <v>31.549999</v>
      </c>
      <c r="F4892" s="47">
        <v>30.940000999999999</v>
      </c>
      <c r="G4892" s="47">
        <v>31.120000999999998</v>
      </c>
      <c r="H4892" s="73">
        <v>26.995638</v>
      </c>
      <c r="I4892" s="73">
        <v>882300</v>
      </c>
    </row>
    <row r="4893" spans="1:9" x14ac:dyDescent="0.3">
      <c r="A4893" s="72" t="str">
        <f t="shared" si="161"/>
        <v>2012</v>
      </c>
      <c r="B4893" s="72" t="str">
        <f t="shared" si="162"/>
        <v>Feb</v>
      </c>
      <c r="C4893" s="74">
        <v>40955</v>
      </c>
      <c r="D4893" s="47">
        <v>31.25</v>
      </c>
      <c r="E4893" s="47">
        <v>31.559999000000001</v>
      </c>
      <c r="F4893" s="47">
        <v>31.120000999999998</v>
      </c>
      <c r="G4893" s="47">
        <v>31.450001</v>
      </c>
      <c r="H4893" s="73">
        <v>27.28191</v>
      </c>
      <c r="I4893" s="73">
        <v>794400</v>
      </c>
    </row>
    <row r="4894" spans="1:9" x14ac:dyDescent="0.3">
      <c r="A4894" s="72" t="str">
        <f t="shared" si="161"/>
        <v>2012</v>
      </c>
      <c r="B4894" s="72" t="str">
        <f t="shared" si="162"/>
        <v>Feb</v>
      </c>
      <c r="C4894" s="74">
        <v>40956</v>
      </c>
      <c r="D4894" s="47">
        <v>31.42</v>
      </c>
      <c r="E4894" s="47">
        <v>32.130001</v>
      </c>
      <c r="F4894" s="47">
        <v>31.42</v>
      </c>
      <c r="G4894" s="47">
        <v>31.98</v>
      </c>
      <c r="H4894" s="73">
        <v>27.741658999999999</v>
      </c>
      <c r="I4894" s="73">
        <v>1095900</v>
      </c>
    </row>
    <row r="4895" spans="1:9" x14ac:dyDescent="0.3">
      <c r="A4895" s="72" t="str">
        <f t="shared" si="161"/>
        <v>2012</v>
      </c>
      <c r="B4895" s="72" t="str">
        <f t="shared" si="162"/>
        <v>Feb</v>
      </c>
      <c r="C4895" s="74">
        <v>40960</v>
      </c>
      <c r="D4895" s="47">
        <v>32.159999999999997</v>
      </c>
      <c r="E4895" s="47">
        <v>32.470001000000003</v>
      </c>
      <c r="F4895" s="47">
        <v>31.27</v>
      </c>
      <c r="G4895" s="47">
        <v>31.57</v>
      </c>
      <c r="H4895" s="73">
        <v>27.386005000000001</v>
      </c>
      <c r="I4895" s="73">
        <v>1820800</v>
      </c>
    </row>
    <row r="4896" spans="1:9" x14ac:dyDescent="0.3">
      <c r="A4896" s="72" t="str">
        <f t="shared" si="161"/>
        <v>2012</v>
      </c>
      <c r="B4896" s="72" t="str">
        <f t="shared" si="162"/>
        <v>Feb</v>
      </c>
      <c r="C4896" s="74">
        <v>40961</v>
      </c>
      <c r="D4896" s="47">
        <v>30.43</v>
      </c>
      <c r="E4896" s="47">
        <v>30.73</v>
      </c>
      <c r="F4896" s="47">
        <v>29.059999000000001</v>
      </c>
      <c r="G4896" s="47">
        <v>29.370000999999998</v>
      </c>
      <c r="H4896" s="73">
        <v>25.477568000000002</v>
      </c>
      <c r="I4896" s="73">
        <v>3798700</v>
      </c>
    </row>
    <row r="4897" spans="1:9" x14ac:dyDescent="0.3">
      <c r="A4897" s="72" t="str">
        <f t="shared" si="161"/>
        <v>2012</v>
      </c>
      <c r="B4897" s="72" t="str">
        <f t="shared" si="162"/>
        <v>Feb</v>
      </c>
      <c r="C4897" s="74">
        <v>40962</v>
      </c>
      <c r="D4897" s="47">
        <v>29.440000999999999</v>
      </c>
      <c r="E4897" s="47">
        <v>29.68</v>
      </c>
      <c r="F4897" s="47">
        <v>29.209999</v>
      </c>
      <c r="G4897" s="47">
        <v>29.48</v>
      </c>
      <c r="H4897" s="73">
        <v>25.572990000000001</v>
      </c>
      <c r="I4897" s="73">
        <v>1152400</v>
      </c>
    </row>
    <row r="4898" spans="1:9" x14ac:dyDescent="0.3">
      <c r="A4898" s="72" t="str">
        <f t="shared" si="161"/>
        <v>2012</v>
      </c>
      <c r="B4898" s="72" t="str">
        <f t="shared" si="162"/>
        <v>Feb</v>
      </c>
      <c r="C4898" s="74">
        <v>40963</v>
      </c>
      <c r="D4898" s="47">
        <v>29.440000999999999</v>
      </c>
      <c r="E4898" s="47">
        <v>29.469999000000001</v>
      </c>
      <c r="F4898" s="47">
        <v>29.030000999999999</v>
      </c>
      <c r="G4898" s="47">
        <v>29.120000999999998</v>
      </c>
      <c r="H4898" s="73">
        <v>25.2607</v>
      </c>
      <c r="I4898" s="73">
        <v>1282300</v>
      </c>
    </row>
    <row r="4899" spans="1:9" x14ac:dyDescent="0.3">
      <c r="A4899" s="72" t="str">
        <f t="shared" si="161"/>
        <v>2012</v>
      </c>
      <c r="B4899" s="72" t="str">
        <f t="shared" si="162"/>
        <v>Feb</v>
      </c>
      <c r="C4899" s="74">
        <v>40966</v>
      </c>
      <c r="D4899" s="47">
        <v>28.959999</v>
      </c>
      <c r="E4899" s="47">
        <v>29.41</v>
      </c>
      <c r="F4899" s="47">
        <v>28.709999</v>
      </c>
      <c r="G4899" s="47">
        <v>29.049999</v>
      </c>
      <c r="H4899" s="73">
        <v>25.19998</v>
      </c>
      <c r="I4899" s="73">
        <v>1251800</v>
      </c>
    </row>
    <row r="4900" spans="1:9" x14ac:dyDescent="0.3">
      <c r="A4900" s="72" t="str">
        <f t="shared" si="161"/>
        <v>2012</v>
      </c>
      <c r="B4900" s="72" t="str">
        <f t="shared" si="162"/>
        <v>Feb</v>
      </c>
      <c r="C4900" s="74">
        <v>40967</v>
      </c>
      <c r="D4900" s="47">
        <v>29.18</v>
      </c>
      <c r="E4900" s="47">
        <v>29.75</v>
      </c>
      <c r="F4900" s="47">
        <v>29.17</v>
      </c>
      <c r="G4900" s="47">
        <v>29.690000999999999</v>
      </c>
      <c r="H4900" s="73">
        <v>25.755163</v>
      </c>
      <c r="I4900" s="73">
        <v>956400</v>
      </c>
    </row>
    <row r="4901" spans="1:9" x14ac:dyDescent="0.3">
      <c r="A4901" s="72" t="str">
        <f t="shared" si="161"/>
        <v>2012</v>
      </c>
      <c r="B4901" s="72" t="str">
        <f t="shared" si="162"/>
        <v>Feb</v>
      </c>
      <c r="C4901" s="74">
        <v>40968</v>
      </c>
      <c r="D4901" s="47">
        <v>29.73</v>
      </c>
      <c r="E4901" s="47">
        <v>30.049999</v>
      </c>
      <c r="F4901" s="47">
        <v>29.440000999999999</v>
      </c>
      <c r="G4901" s="47">
        <v>29.639999</v>
      </c>
      <c r="H4901" s="73">
        <v>25.711781999999999</v>
      </c>
      <c r="I4901" s="73">
        <v>1065400</v>
      </c>
    </row>
    <row r="4902" spans="1:9" x14ac:dyDescent="0.3">
      <c r="A4902" s="72" t="str">
        <f t="shared" si="161"/>
        <v>2012</v>
      </c>
      <c r="B4902" s="72" t="str">
        <f t="shared" si="162"/>
        <v>Mar</v>
      </c>
      <c r="C4902" s="74">
        <v>40969</v>
      </c>
      <c r="D4902" s="47">
        <v>29.940000999999999</v>
      </c>
      <c r="E4902" s="47">
        <v>30.129999000000002</v>
      </c>
      <c r="F4902" s="47">
        <v>29.459999</v>
      </c>
      <c r="G4902" s="47">
        <v>29.83</v>
      </c>
      <c r="H4902" s="73">
        <v>25.8766</v>
      </c>
      <c r="I4902" s="73">
        <v>872200</v>
      </c>
    </row>
    <row r="4903" spans="1:9" x14ac:dyDescent="0.3">
      <c r="A4903" s="72" t="str">
        <f t="shared" si="161"/>
        <v>2012</v>
      </c>
      <c r="B4903" s="72" t="str">
        <f t="shared" si="162"/>
        <v>Mar</v>
      </c>
      <c r="C4903" s="74">
        <v>40970</v>
      </c>
      <c r="D4903" s="47">
        <v>29.860001</v>
      </c>
      <c r="E4903" s="47">
        <v>29.950001</v>
      </c>
      <c r="F4903" s="47">
        <v>29.15</v>
      </c>
      <c r="G4903" s="47">
        <v>29.370000999999998</v>
      </c>
      <c r="H4903" s="73">
        <v>25.477568000000002</v>
      </c>
      <c r="I4903" s="73">
        <v>997100</v>
      </c>
    </row>
    <row r="4904" spans="1:9" x14ac:dyDescent="0.3">
      <c r="A4904" s="72" t="str">
        <f t="shared" si="161"/>
        <v>2012</v>
      </c>
      <c r="B4904" s="72" t="str">
        <f t="shared" si="162"/>
        <v>Mar</v>
      </c>
      <c r="C4904" s="74">
        <v>40973</v>
      </c>
      <c r="D4904" s="47">
        <v>29.35</v>
      </c>
      <c r="E4904" s="47">
        <v>30</v>
      </c>
      <c r="F4904" s="47">
        <v>29.290001</v>
      </c>
      <c r="G4904" s="47">
        <v>29.83</v>
      </c>
      <c r="H4904" s="73">
        <v>25.8766</v>
      </c>
      <c r="I4904" s="73">
        <v>1089800</v>
      </c>
    </row>
    <row r="4905" spans="1:9" x14ac:dyDescent="0.3">
      <c r="A4905" s="72" t="str">
        <f t="shared" si="161"/>
        <v>2012</v>
      </c>
      <c r="B4905" s="72" t="str">
        <f t="shared" si="162"/>
        <v>Mar</v>
      </c>
      <c r="C4905" s="74">
        <v>40974</v>
      </c>
      <c r="D4905" s="47">
        <v>29.57</v>
      </c>
      <c r="E4905" s="47">
        <v>29.75</v>
      </c>
      <c r="F4905" s="47">
        <v>29.299999</v>
      </c>
      <c r="G4905" s="47">
        <v>29.549999</v>
      </c>
      <c r="H4905" s="73">
        <v>25.633713</v>
      </c>
      <c r="I4905" s="73">
        <v>1284700</v>
      </c>
    </row>
    <row r="4906" spans="1:9" x14ac:dyDescent="0.3">
      <c r="A4906" s="72" t="str">
        <f t="shared" si="161"/>
        <v>2012</v>
      </c>
      <c r="B4906" s="72" t="str">
        <f t="shared" si="162"/>
        <v>Mar</v>
      </c>
      <c r="C4906" s="74">
        <v>40975</v>
      </c>
      <c r="D4906" s="47">
        <v>29.75</v>
      </c>
      <c r="E4906" s="47">
        <v>30.52</v>
      </c>
      <c r="F4906" s="47">
        <v>29.68</v>
      </c>
      <c r="G4906" s="47">
        <v>30.469999000000001</v>
      </c>
      <c r="H4906" s="73">
        <v>26.431781999999998</v>
      </c>
      <c r="I4906" s="73">
        <v>1675100</v>
      </c>
    </row>
    <row r="4907" spans="1:9" x14ac:dyDescent="0.3">
      <c r="A4907" s="72" t="str">
        <f t="shared" si="161"/>
        <v>2012</v>
      </c>
      <c r="B4907" s="72" t="str">
        <f t="shared" si="162"/>
        <v>Mar</v>
      </c>
      <c r="C4907" s="74">
        <v>40976</v>
      </c>
      <c r="D4907" s="47">
        <v>30.58</v>
      </c>
      <c r="E4907" s="47">
        <v>30.879999000000002</v>
      </c>
      <c r="F4907" s="47">
        <v>30.35</v>
      </c>
      <c r="G4907" s="47">
        <v>30.75</v>
      </c>
      <c r="H4907" s="73">
        <v>26.674671</v>
      </c>
      <c r="I4907" s="73">
        <v>1218700</v>
      </c>
    </row>
    <row r="4908" spans="1:9" x14ac:dyDescent="0.3">
      <c r="A4908" s="72" t="str">
        <f t="shared" si="161"/>
        <v>2012</v>
      </c>
      <c r="B4908" s="72" t="str">
        <f t="shared" si="162"/>
        <v>Mar</v>
      </c>
      <c r="C4908" s="74">
        <v>40977</v>
      </c>
      <c r="D4908" s="47">
        <v>30.85</v>
      </c>
      <c r="E4908" s="47">
        <v>31</v>
      </c>
      <c r="F4908" s="47">
        <v>30.51</v>
      </c>
      <c r="G4908" s="47">
        <v>30.700001</v>
      </c>
      <c r="H4908" s="73">
        <v>26.631302000000002</v>
      </c>
      <c r="I4908" s="73">
        <v>1514900</v>
      </c>
    </row>
    <row r="4909" spans="1:9" x14ac:dyDescent="0.3">
      <c r="A4909" s="72" t="str">
        <f t="shared" si="161"/>
        <v>2012</v>
      </c>
      <c r="B4909" s="72" t="str">
        <f t="shared" si="162"/>
        <v>Mar</v>
      </c>
      <c r="C4909" s="74">
        <v>40980</v>
      </c>
      <c r="D4909" s="47">
        <v>30.76</v>
      </c>
      <c r="E4909" s="47">
        <v>30.93</v>
      </c>
      <c r="F4909" s="47">
        <v>30.35</v>
      </c>
      <c r="G4909" s="47">
        <v>30.530000999999999</v>
      </c>
      <c r="H4909" s="73">
        <v>26.483834999999999</v>
      </c>
      <c r="I4909" s="73">
        <v>639600</v>
      </c>
    </row>
    <row r="4910" spans="1:9" x14ac:dyDescent="0.3">
      <c r="A4910" s="72" t="str">
        <f t="shared" si="161"/>
        <v>2012</v>
      </c>
      <c r="B4910" s="72" t="str">
        <f t="shared" si="162"/>
        <v>Mar</v>
      </c>
      <c r="C4910" s="74">
        <v>40981</v>
      </c>
      <c r="D4910" s="47">
        <v>30.790001</v>
      </c>
      <c r="E4910" s="47">
        <v>31</v>
      </c>
      <c r="F4910" s="47">
        <v>30.5</v>
      </c>
      <c r="G4910" s="47">
        <v>30.98</v>
      </c>
      <c r="H4910" s="73">
        <v>26.874195</v>
      </c>
      <c r="I4910" s="73">
        <v>826100</v>
      </c>
    </row>
    <row r="4911" spans="1:9" x14ac:dyDescent="0.3">
      <c r="A4911" s="72" t="str">
        <f t="shared" si="161"/>
        <v>2012</v>
      </c>
      <c r="B4911" s="72" t="str">
        <f t="shared" si="162"/>
        <v>Mar</v>
      </c>
      <c r="C4911" s="74">
        <v>40982</v>
      </c>
      <c r="D4911" s="47">
        <v>30.91</v>
      </c>
      <c r="E4911" s="47">
        <v>31.1</v>
      </c>
      <c r="F4911" s="47">
        <v>30.49</v>
      </c>
      <c r="G4911" s="47">
        <v>30.690000999999999</v>
      </c>
      <c r="H4911" s="73">
        <v>26.622624999999999</v>
      </c>
      <c r="I4911" s="73">
        <v>810100</v>
      </c>
    </row>
    <row r="4912" spans="1:9" x14ac:dyDescent="0.3">
      <c r="A4912" s="72" t="str">
        <f t="shared" si="161"/>
        <v>2012</v>
      </c>
      <c r="B4912" s="72" t="str">
        <f t="shared" si="162"/>
        <v>Mar</v>
      </c>
      <c r="C4912" s="74">
        <v>40983</v>
      </c>
      <c r="D4912" s="47">
        <v>30.940000999999999</v>
      </c>
      <c r="E4912" s="47">
        <v>31.58</v>
      </c>
      <c r="F4912" s="47">
        <v>30.76</v>
      </c>
      <c r="G4912" s="47">
        <v>31.280000999999999</v>
      </c>
      <c r="H4912" s="73">
        <v>27.134432</v>
      </c>
      <c r="I4912" s="73">
        <v>1085200</v>
      </c>
    </row>
    <row r="4913" spans="1:9" x14ac:dyDescent="0.3">
      <c r="A4913" s="72" t="str">
        <f t="shared" si="161"/>
        <v>2012</v>
      </c>
      <c r="B4913" s="72" t="str">
        <f t="shared" si="162"/>
        <v>Mar</v>
      </c>
      <c r="C4913" s="74">
        <v>40984</v>
      </c>
      <c r="D4913" s="47">
        <v>31.43</v>
      </c>
      <c r="E4913" s="47">
        <v>31.43</v>
      </c>
      <c r="F4913" s="47">
        <v>30.9</v>
      </c>
      <c r="G4913" s="47">
        <v>31.190000999999999</v>
      </c>
      <c r="H4913" s="73">
        <v>27.056362</v>
      </c>
      <c r="I4913" s="73">
        <v>990600</v>
      </c>
    </row>
    <row r="4914" spans="1:9" x14ac:dyDescent="0.3">
      <c r="A4914" s="72" t="str">
        <f t="shared" si="161"/>
        <v>2012</v>
      </c>
      <c r="B4914" s="72" t="str">
        <f t="shared" si="162"/>
        <v>Mar</v>
      </c>
      <c r="C4914" s="74">
        <v>40987</v>
      </c>
      <c r="D4914" s="47">
        <v>31.08</v>
      </c>
      <c r="E4914" s="47">
        <v>31.42</v>
      </c>
      <c r="F4914" s="47">
        <v>30.860001</v>
      </c>
      <c r="G4914" s="47">
        <v>31.280000999999999</v>
      </c>
      <c r="H4914" s="73">
        <v>27.134432</v>
      </c>
      <c r="I4914" s="73">
        <v>764200</v>
      </c>
    </row>
    <row r="4915" spans="1:9" x14ac:dyDescent="0.3">
      <c r="A4915" s="72" t="str">
        <f t="shared" si="161"/>
        <v>2012</v>
      </c>
      <c r="B4915" s="72" t="str">
        <f t="shared" si="162"/>
        <v>Mar</v>
      </c>
      <c r="C4915" s="74">
        <v>40988</v>
      </c>
      <c r="D4915" s="47">
        <v>31.120000999999998</v>
      </c>
      <c r="E4915" s="47">
        <v>31.15</v>
      </c>
      <c r="F4915" s="47">
        <v>30.780000999999999</v>
      </c>
      <c r="G4915" s="47">
        <v>31.08</v>
      </c>
      <c r="H4915" s="73">
        <v>26.960937999999999</v>
      </c>
      <c r="I4915" s="73">
        <v>885400</v>
      </c>
    </row>
    <row r="4916" spans="1:9" x14ac:dyDescent="0.3">
      <c r="A4916" s="72" t="str">
        <f t="shared" si="161"/>
        <v>2012</v>
      </c>
      <c r="B4916" s="72" t="str">
        <f t="shared" si="162"/>
        <v>Mar</v>
      </c>
      <c r="C4916" s="74">
        <v>40989</v>
      </c>
      <c r="D4916" s="47">
        <v>31.059999000000001</v>
      </c>
      <c r="E4916" s="47">
        <v>31.26</v>
      </c>
      <c r="F4916" s="47">
        <v>30.5</v>
      </c>
      <c r="G4916" s="47">
        <v>30.57</v>
      </c>
      <c r="H4916" s="73">
        <v>26.518533999999999</v>
      </c>
      <c r="I4916" s="73">
        <v>1231800</v>
      </c>
    </row>
    <row r="4917" spans="1:9" x14ac:dyDescent="0.3">
      <c r="A4917" s="72" t="str">
        <f t="shared" si="161"/>
        <v>2012</v>
      </c>
      <c r="B4917" s="72" t="str">
        <f t="shared" si="162"/>
        <v>Mar</v>
      </c>
      <c r="C4917" s="74">
        <v>40990</v>
      </c>
      <c r="D4917" s="47">
        <v>30.5</v>
      </c>
      <c r="E4917" s="47">
        <v>30.780000999999999</v>
      </c>
      <c r="F4917" s="47">
        <v>29.91</v>
      </c>
      <c r="G4917" s="47">
        <v>30.18</v>
      </c>
      <c r="H4917" s="73">
        <v>26.180222000000001</v>
      </c>
      <c r="I4917" s="73">
        <v>1823300</v>
      </c>
    </row>
    <row r="4918" spans="1:9" x14ac:dyDescent="0.3">
      <c r="A4918" s="72" t="str">
        <f t="shared" si="161"/>
        <v>2012</v>
      </c>
      <c r="B4918" s="72" t="str">
        <f t="shared" si="162"/>
        <v>Mar</v>
      </c>
      <c r="C4918" s="74">
        <v>40991</v>
      </c>
      <c r="D4918" s="47">
        <v>29.91</v>
      </c>
      <c r="E4918" s="47">
        <v>30</v>
      </c>
      <c r="F4918" s="47">
        <v>29.26</v>
      </c>
      <c r="G4918" s="47">
        <v>29.84</v>
      </c>
      <c r="H4918" s="73">
        <v>25.885280999999999</v>
      </c>
      <c r="I4918" s="73">
        <v>2030300</v>
      </c>
    </row>
    <row r="4919" spans="1:9" x14ac:dyDescent="0.3">
      <c r="A4919" s="72" t="str">
        <f t="shared" si="161"/>
        <v>2012</v>
      </c>
      <c r="B4919" s="72" t="str">
        <f t="shared" si="162"/>
        <v>Mar</v>
      </c>
      <c r="C4919" s="74">
        <v>40994</v>
      </c>
      <c r="D4919" s="47">
        <v>30.18</v>
      </c>
      <c r="E4919" s="47">
        <v>30.49</v>
      </c>
      <c r="F4919" s="47">
        <v>30.059999000000001</v>
      </c>
      <c r="G4919" s="47">
        <v>30.389999</v>
      </c>
      <c r="H4919" s="73">
        <v>26.362383000000001</v>
      </c>
      <c r="I4919" s="73">
        <v>1201400</v>
      </c>
    </row>
    <row r="4920" spans="1:9" x14ac:dyDescent="0.3">
      <c r="A4920" s="72" t="str">
        <f t="shared" si="161"/>
        <v>2012</v>
      </c>
      <c r="B4920" s="72" t="str">
        <f t="shared" si="162"/>
        <v>Mar</v>
      </c>
      <c r="C4920" s="74">
        <v>40995</v>
      </c>
      <c r="D4920" s="47">
        <v>30.5</v>
      </c>
      <c r="E4920" s="47">
        <v>30.5</v>
      </c>
      <c r="F4920" s="47">
        <v>29.9</v>
      </c>
      <c r="G4920" s="47">
        <v>29.91</v>
      </c>
      <c r="H4920" s="73">
        <v>25.946000999999999</v>
      </c>
      <c r="I4920" s="73">
        <v>668100</v>
      </c>
    </row>
    <row r="4921" spans="1:9" x14ac:dyDescent="0.3">
      <c r="A4921" s="72" t="str">
        <f t="shared" si="161"/>
        <v>2012</v>
      </c>
      <c r="B4921" s="72" t="str">
        <f t="shared" si="162"/>
        <v>Mar</v>
      </c>
      <c r="C4921" s="74">
        <v>40996</v>
      </c>
      <c r="D4921" s="47">
        <v>30.01</v>
      </c>
      <c r="E4921" s="47">
        <v>30.120000999999998</v>
      </c>
      <c r="F4921" s="47">
        <v>29.549999</v>
      </c>
      <c r="G4921" s="47">
        <v>29.76</v>
      </c>
      <c r="H4921" s="73">
        <v>25.815881999999998</v>
      </c>
      <c r="I4921" s="73">
        <v>1138900</v>
      </c>
    </row>
    <row r="4922" spans="1:9" x14ac:dyDescent="0.3">
      <c r="A4922" s="72" t="str">
        <f t="shared" si="161"/>
        <v>2012</v>
      </c>
      <c r="B4922" s="72" t="str">
        <f t="shared" si="162"/>
        <v>Mar</v>
      </c>
      <c r="C4922" s="74">
        <v>40997</v>
      </c>
      <c r="D4922" s="47">
        <v>29.559999000000001</v>
      </c>
      <c r="E4922" s="47">
        <v>29.709999</v>
      </c>
      <c r="F4922" s="47">
        <v>29.32</v>
      </c>
      <c r="G4922" s="47">
        <v>29.530000999999999</v>
      </c>
      <c r="H4922" s="73">
        <v>25.616371000000001</v>
      </c>
      <c r="I4922" s="73">
        <v>1066800</v>
      </c>
    </row>
    <row r="4923" spans="1:9" x14ac:dyDescent="0.3">
      <c r="A4923" s="72" t="str">
        <f t="shared" si="161"/>
        <v>2012</v>
      </c>
      <c r="B4923" s="72" t="str">
        <f t="shared" si="162"/>
        <v>Mar</v>
      </c>
      <c r="C4923" s="74">
        <v>40998</v>
      </c>
      <c r="D4923" s="47">
        <v>29.799999</v>
      </c>
      <c r="E4923" s="47">
        <v>29.809999000000001</v>
      </c>
      <c r="F4923" s="47">
        <v>29.379999000000002</v>
      </c>
      <c r="G4923" s="47">
        <v>29.389999</v>
      </c>
      <c r="H4923" s="73">
        <v>25.494918999999999</v>
      </c>
      <c r="I4923" s="73">
        <v>1290300</v>
      </c>
    </row>
    <row r="4924" spans="1:9" x14ac:dyDescent="0.3">
      <c r="A4924" s="72" t="str">
        <f t="shared" si="161"/>
        <v>2012</v>
      </c>
      <c r="B4924" s="72" t="str">
        <f t="shared" si="162"/>
        <v>Apr</v>
      </c>
      <c r="C4924" s="74">
        <v>41001</v>
      </c>
      <c r="D4924" s="47">
        <v>29.309999000000001</v>
      </c>
      <c r="E4924" s="47">
        <v>29.98</v>
      </c>
      <c r="F4924" s="47">
        <v>29.1</v>
      </c>
      <c r="G4924" s="47">
        <v>29.75</v>
      </c>
      <c r="H4924" s="73">
        <v>25.807205</v>
      </c>
      <c r="I4924" s="73">
        <v>1117300</v>
      </c>
    </row>
    <row r="4925" spans="1:9" x14ac:dyDescent="0.3">
      <c r="A4925" s="72" t="str">
        <f t="shared" si="161"/>
        <v>2012</v>
      </c>
      <c r="B4925" s="72" t="str">
        <f t="shared" si="162"/>
        <v>Apr</v>
      </c>
      <c r="C4925" s="74">
        <v>41002</v>
      </c>
      <c r="D4925" s="47">
        <v>29.68</v>
      </c>
      <c r="E4925" s="47">
        <v>29.9</v>
      </c>
      <c r="F4925" s="47">
        <v>29.450001</v>
      </c>
      <c r="G4925" s="47">
        <v>29.639999</v>
      </c>
      <c r="H4925" s="73">
        <v>25.711781999999999</v>
      </c>
      <c r="I4925" s="73">
        <v>642600</v>
      </c>
    </row>
    <row r="4926" spans="1:9" x14ac:dyDescent="0.3">
      <c r="A4926" s="72" t="str">
        <f t="shared" si="161"/>
        <v>2012</v>
      </c>
      <c r="B4926" s="72" t="str">
        <f t="shared" si="162"/>
        <v>Apr</v>
      </c>
      <c r="C4926" s="74">
        <v>41003</v>
      </c>
      <c r="D4926" s="47">
        <v>29.48</v>
      </c>
      <c r="E4926" s="47">
        <v>29.559999000000001</v>
      </c>
      <c r="F4926" s="47">
        <v>29.17</v>
      </c>
      <c r="G4926" s="47">
        <v>29.440000999999999</v>
      </c>
      <c r="H4926" s="73">
        <v>25.538294</v>
      </c>
      <c r="I4926" s="73">
        <v>921700</v>
      </c>
    </row>
    <row r="4927" spans="1:9" x14ac:dyDescent="0.3">
      <c r="A4927" s="72" t="str">
        <f t="shared" si="161"/>
        <v>2012</v>
      </c>
      <c r="B4927" s="72" t="str">
        <f t="shared" si="162"/>
        <v>Apr</v>
      </c>
      <c r="C4927" s="74">
        <v>41004</v>
      </c>
      <c r="D4927" s="47">
        <v>29.24</v>
      </c>
      <c r="E4927" s="47">
        <v>29.440000999999999</v>
      </c>
      <c r="F4927" s="47">
        <v>28.98</v>
      </c>
      <c r="G4927" s="47">
        <v>29.08</v>
      </c>
      <c r="H4927" s="73">
        <v>25.225999999999999</v>
      </c>
      <c r="I4927" s="73">
        <v>1137200</v>
      </c>
    </row>
    <row r="4928" spans="1:9" x14ac:dyDescent="0.3">
      <c r="A4928" s="72" t="str">
        <f t="shared" si="161"/>
        <v>2012</v>
      </c>
      <c r="B4928" s="72" t="str">
        <f t="shared" si="162"/>
        <v>Apr</v>
      </c>
      <c r="C4928" s="74">
        <v>41008</v>
      </c>
      <c r="D4928" s="47">
        <v>28.690000999999999</v>
      </c>
      <c r="E4928" s="47">
        <v>29.25</v>
      </c>
      <c r="F4928" s="47">
        <v>28.6</v>
      </c>
      <c r="G4928" s="47">
        <v>29.24</v>
      </c>
      <c r="H4928" s="73">
        <v>25.364795999999998</v>
      </c>
      <c r="I4928" s="73">
        <v>916500</v>
      </c>
    </row>
    <row r="4929" spans="1:9" x14ac:dyDescent="0.3">
      <c r="A4929" s="72" t="str">
        <f t="shared" si="161"/>
        <v>2012</v>
      </c>
      <c r="B4929" s="72" t="str">
        <f t="shared" si="162"/>
        <v>Apr</v>
      </c>
      <c r="C4929" s="74">
        <v>41009</v>
      </c>
      <c r="D4929" s="47">
        <v>29.18</v>
      </c>
      <c r="E4929" s="47">
        <v>29.459999</v>
      </c>
      <c r="F4929" s="47">
        <v>28.58</v>
      </c>
      <c r="G4929" s="47">
        <v>28.799999</v>
      </c>
      <c r="H4929" s="73">
        <v>24.98311</v>
      </c>
      <c r="I4929" s="73">
        <v>1422800</v>
      </c>
    </row>
    <row r="4930" spans="1:9" x14ac:dyDescent="0.3">
      <c r="A4930" s="72" t="str">
        <f t="shared" si="161"/>
        <v>2012</v>
      </c>
      <c r="B4930" s="72" t="str">
        <f t="shared" si="162"/>
        <v>Apr</v>
      </c>
      <c r="C4930" s="74">
        <v>41010</v>
      </c>
      <c r="D4930" s="47">
        <v>29.09</v>
      </c>
      <c r="E4930" s="47">
        <v>29.65</v>
      </c>
      <c r="F4930" s="47">
        <v>29.02</v>
      </c>
      <c r="G4930" s="47">
        <v>29.639999</v>
      </c>
      <c r="H4930" s="73">
        <v>25.711781999999999</v>
      </c>
      <c r="I4930" s="73">
        <v>1236300</v>
      </c>
    </row>
    <row r="4931" spans="1:9" x14ac:dyDescent="0.3">
      <c r="A4931" s="72" t="str">
        <f t="shared" ref="A4931:A4994" si="163">TEXT(C4931,"YYYY")</f>
        <v>2012</v>
      </c>
      <c r="B4931" s="72" t="str">
        <f t="shared" ref="B4931:B4994" si="164">TEXT(C4931,"MMM")</f>
        <v>Apr</v>
      </c>
      <c r="C4931" s="74">
        <v>41011</v>
      </c>
      <c r="D4931" s="47">
        <v>29.6</v>
      </c>
      <c r="E4931" s="47">
        <v>29.91</v>
      </c>
      <c r="F4931" s="47">
        <v>29.41</v>
      </c>
      <c r="G4931" s="47">
        <v>29.790001</v>
      </c>
      <c r="H4931" s="73">
        <v>25.841906000000002</v>
      </c>
      <c r="I4931" s="73">
        <v>858500</v>
      </c>
    </row>
    <row r="4932" spans="1:9" x14ac:dyDescent="0.3">
      <c r="A4932" s="72" t="str">
        <f t="shared" si="163"/>
        <v>2012</v>
      </c>
      <c r="B4932" s="72" t="str">
        <f t="shared" si="164"/>
        <v>Apr</v>
      </c>
      <c r="C4932" s="74">
        <v>41012</v>
      </c>
      <c r="D4932" s="47">
        <v>29.6</v>
      </c>
      <c r="E4932" s="47">
        <v>29.959999</v>
      </c>
      <c r="F4932" s="47">
        <v>29.4</v>
      </c>
      <c r="G4932" s="47">
        <v>29.6</v>
      </c>
      <c r="H4932" s="73">
        <v>25.67709</v>
      </c>
      <c r="I4932" s="73">
        <v>819300</v>
      </c>
    </row>
    <row r="4933" spans="1:9" x14ac:dyDescent="0.3">
      <c r="A4933" s="72" t="str">
        <f t="shared" si="163"/>
        <v>2012</v>
      </c>
      <c r="B4933" s="72" t="str">
        <f t="shared" si="164"/>
        <v>Apr</v>
      </c>
      <c r="C4933" s="74">
        <v>41015</v>
      </c>
      <c r="D4933" s="47">
        <v>29.85</v>
      </c>
      <c r="E4933" s="47">
        <v>29.85</v>
      </c>
      <c r="F4933" s="47">
        <v>29.129999000000002</v>
      </c>
      <c r="G4933" s="47">
        <v>29.450001</v>
      </c>
      <c r="H4933" s="73">
        <v>25.546965</v>
      </c>
      <c r="I4933" s="73">
        <v>813900</v>
      </c>
    </row>
    <row r="4934" spans="1:9" x14ac:dyDescent="0.3">
      <c r="A4934" s="72" t="str">
        <f t="shared" si="163"/>
        <v>2012</v>
      </c>
      <c r="B4934" s="72" t="str">
        <f t="shared" si="164"/>
        <v>Apr</v>
      </c>
      <c r="C4934" s="74">
        <v>41016</v>
      </c>
      <c r="D4934" s="47">
        <v>29.66</v>
      </c>
      <c r="E4934" s="47">
        <v>29.66</v>
      </c>
      <c r="F4934" s="47">
        <v>29.129999000000002</v>
      </c>
      <c r="G4934" s="47">
        <v>29.440000999999999</v>
      </c>
      <c r="H4934" s="73">
        <v>25.538294</v>
      </c>
      <c r="I4934" s="73">
        <v>1207300</v>
      </c>
    </row>
    <row r="4935" spans="1:9" x14ac:dyDescent="0.3">
      <c r="A4935" s="72" t="str">
        <f t="shared" si="163"/>
        <v>2012</v>
      </c>
      <c r="B4935" s="72" t="str">
        <f t="shared" si="164"/>
        <v>Apr</v>
      </c>
      <c r="C4935" s="74">
        <v>41017</v>
      </c>
      <c r="D4935" s="47">
        <v>29.4</v>
      </c>
      <c r="E4935" s="47">
        <v>29.620000999999998</v>
      </c>
      <c r="F4935" s="47">
        <v>29.27</v>
      </c>
      <c r="G4935" s="47">
        <v>29.469999000000001</v>
      </c>
      <c r="H4935" s="73">
        <v>25.564309999999999</v>
      </c>
      <c r="I4935" s="73">
        <v>831100</v>
      </c>
    </row>
    <row r="4936" spans="1:9" x14ac:dyDescent="0.3">
      <c r="A4936" s="72" t="str">
        <f t="shared" si="163"/>
        <v>2012</v>
      </c>
      <c r="B4936" s="72" t="str">
        <f t="shared" si="164"/>
        <v>Apr</v>
      </c>
      <c r="C4936" s="74">
        <v>41018</v>
      </c>
      <c r="D4936" s="47">
        <v>29.559999000000001</v>
      </c>
      <c r="E4936" s="47">
        <v>29.91</v>
      </c>
      <c r="F4936" s="47">
        <v>29.200001</v>
      </c>
      <c r="G4936" s="47">
        <v>29.32</v>
      </c>
      <c r="H4936" s="73">
        <v>25.434196</v>
      </c>
      <c r="I4936" s="73">
        <v>1325900</v>
      </c>
    </row>
    <row r="4937" spans="1:9" x14ac:dyDescent="0.3">
      <c r="A4937" s="72" t="str">
        <f t="shared" si="163"/>
        <v>2012</v>
      </c>
      <c r="B4937" s="72" t="str">
        <f t="shared" si="164"/>
        <v>Apr</v>
      </c>
      <c r="C4937" s="74">
        <v>41019</v>
      </c>
      <c r="D4937" s="47">
        <v>29.690000999999999</v>
      </c>
      <c r="E4937" s="47">
        <v>29.99</v>
      </c>
      <c r="F4937" s="47">
        <v>29.469999000000001</v>
      </c>
      <c r="G4937" s="47">
        <v>29.67</v>
      </c>
      <c r="H4937" s="73">
        <v>25.73781</v>
      </c>
      <c r="I4937" s="73">
        <v>900800</v>
      </c>
    </row>
    <row r="4938" spans="1:9" x14ac:dyDescent="0.3">
      <c r="A4938" s="72" t="str">
        <f t="shared" si="163"/>
        <v>2012</v>
      </c>
      <c r="B4938" s="72" t="str">
        <f t="shared" si="164"/>
        <v>Apr</v>
      </c>
      <c r="C4938" s="74">
        <v>41022</v>
      </c>
      <c r="D4938" s="47">
        <v>29.530000999999999</v>
      </c>
      <c r="E4938" s="47">
        <v>30.450001</v>
      </c>
      <c r="F4938" s="47">
        <v>29.33</v>
      </c>
      <c r="G4938" s="47">
        <v>30.27</v>
      </c>
      <c r="H4938" s="73">
        <v>26.258291</v>
      </c>
      <c r="I4938" s="73">
        <v>2560800</v>
      </c>
    </row>
    <row r="4939" spans="1:9" x14ac:dyDescent="0.3">
      <c r="A4939" s="72" t="str">
        <f t="shared" si="163"/>
        <v>2012</v>
      </c>
      <c r="B4939" s="72" t="str">
        <f t="shared" si="164"/>
        <v>Apr</v>
      </c>
      <c r="C4939" s="74">
        <v>41023</v>
      </c>
      <c r="D4939" s="47">
        <v>30.280000999999999</v>
      </c>
      <c r="E4939" s="47">
        <v>31.08</v>
      </c>
      <c r="F4939" s="47">
        <v>30.139999</v>
      </c>
      <c r="G4939" s="47">
        <v>30.42</v>
      </c>
      <c r="H4939" s="73">
        <v>26.388411999999999</v>
      </c>
      <c r="I4939" s="73">
        <v>2158500</v>
      </c>
    </row>
    <row r="4940" spans="1:9" x14ac:dyDescent="0.3">
      <c r="A4940" s="72" t="str">
        <f t="shared" si="163"/>
        <v>2012</v>
      </c>
      <c r="B4940" s="72" t="str">
        <f t="shared" si="164"/>
        <v>Apr</v>
      </c>
      <c r="C4940" s="74">
        <v>41024</v>
      </c>
      <c r="D4940" s="47">
        <v>30.65</v>
      </c>
      <c r="E4940" s="47">
        <v>31.129999000000002</v>
      </c>
      <c r="F4940" s="47">
        <v>30.65</v>
      </c>
      <c r="G4940" s="47">
        <v>31.02</v>
      </c>
      <c r="H4940" s="73">
        <v>26.908895000000001</v>
      </c>
      <c r="I4940" s="73">
        <v>1788300</v>
      </c>
    </row>
    <row r="4941" spans="1:9" x14ac:dyDescent="0.3">
      <c r="A4941" s="72" t="str">
        <f t="shared" si="163"/>
        <v>2012</v>
      </c>
      <c r="B4941" s="72" t="str">
        <f t="shared" si="164"/>
        <v>Apr</v>
      </c>
      <c r="C4941" s="74">
        <v>41025</v>
      </c>
      <c r="D4941" s="47">
        <v>31.9</v>
      </c>
      <c r="E4941" s="47">
        <v>32.369999</v>
      </c>
      <c r="F4941" s="47">
        <v>30.969999000000001</v>
      </c>
      <c r="G4941" s="47">
        <v>31.73</v>
      </c>
      <c r="H4941" s="73">
        <v>27.524795999999998</v>
      </c>
      <c r="I4941" s="73">
        <v>1956100</v>
      </c>
    </row>
    <row r="4942" spans="1:9" x14ac:dyDescent="0.3">
      <c r="A4942" s="72" t="str">
        <f t="shared" si="163"/>
        <v>2012</v>
      </c>
      <c r="B4942" s="72" t="str">
        <f t="shared" si="164"/>
        <v>Apr</v>
      </c>
      <c r="C4942" s="74">
        <v>41026</v>
      </c>
      <c r="D4942" s="47">
        <v>31.93</v>
      </c>
      <c r="E4942" s="47">
        <v>31.98</v>
      </c>
      <c r="F4942" s="47">
        <v>31.26</v>
      </c>
      <c r="G4942" s="47">
        <v>31.85</v>
      </c>
      <c r="H4942" s="73">
        <v>27.628893000000001</v>
      </c>
      <c r="I4942" s="73">
        <v>951500</v>
      </c>
    </row>
    <row r="4943" spans="1:9" x14ac:dyDescent="0.3">
      <c r="A4943" s="72" t="str">
        <f t="shared" si="163"/>
        <v>2012</v>
      </c>
      <c r="B4943" s="72" t="str">
        <f t="shared" si="164"/>
        <v>Apr</v>
      </c>
      <c r="C4943" s="74">
        <v>41029</v>
      </c>
      <c r="D4943" s="47">
        <v>31.67</v>
      </c>
      <c r="E4943" s="47">
        <v>31.799999</v>
      </c>
      <c r="F4943" s="47">
        <v>31.32</v>
      </c>
      <c r="G4943" s="47">
        <v>31.5</v>
      </c>
      <c r="H4943" s="73">
        <v>27.325275000000001</v>
      </c>
      <c r="I4943" s="73">
        <v>729900</v>
      </c>
    </row>
    <row r="4944" spans="1:9" x14ac:dyDescent="0.3">
      <c r="A4944" s="72" t="str">
        <f t="shared" si="163"/>
        <v>2012</v>
      </c>
      <c r="B4944" s="72" t="str">
        <f t="shared" si="164"/>
        <v>May</v>
      </c>
      <c r="C4944" s="74">
        <v>41030</v>
      </c>
      <c r="D4944" s="47">
        <v>32.810001</v>
      </c>
      <c r="E4944" s="47">
        <v>33.299999</v>
      </c>
      <c r="F4944" s="47">
        <v>31.75</v>
      </c>
      <c r="G4944" s="47">
        <v>32.549999</v>
      </c>
      <c r="H4944" s="73">
        <v>28.236118000000001</v>
      </c>
      <c r="I4944" s="73">
        <v>2999500</v>
      </c>
    </row>
    <row r="4945" spans="1:9" x14ac:dyDescent="0.3">
      <c r="A4945" s="72" t="str">
        <f t="shared" si="163"/>
        <v>2012</v>
      </c>
      <c r="B4945" s="72" t="str">
        <f t="shared" si="164"/>
        <v>May</v>
      </c>
      <c r="C4945" s="74">
        <v>41031</v>
      </c>
      <c r="D4945" s="47">
        <v>32.240001999999997</v>
      </c>
      <c r="E4945" s="47">
        <v>32.759998000000003</v>
      </c>
      <c r="F4945" s="47">
        <v>32.240001999999997</v>
      </c>
      <c r="G4945" s="47">
        <v>32.419998</v>
      </c>
      <c r="H4945" s="73">
        <v>28.123343999999999</v>
      </c>
      <c r="I4945" s="73">
        <v>783300</v>
      </c>
    </row>
    <row r="4946" spans="1:9" x14ac:dyDescent="0.3">
      <c r="A4946" s="72" t="str">
        <f t="shared" si="163"/>
        <v>2012</v>
      </c>
      <c r="B4946" s="72" t="str">
        <f t="shared" si="164"/>
        <v>May</v>
      </c>
      <c r="C4946" s="74">
        <v>41032</v>
      </c>
      <c r="D4946" s="47">
        <v>32.439999</v>
      </c>
      <c r="E4946" s="47">
        <v>32.639999000000003</v>
      </c>
      <c r="F4946" s="47">
        <v>32.040000999999997</v>
      </c>
      <c r="G4946" s="47">
        <v>32.229999999999997</v>
      </c>
      <c r="H4946" s="73">
        <v>27.958527</v>
      </c>
      <c r="I4946" s="73">
        <v>693400</v>
      </c>
    </row>
    <row r="4947" spans="1:9" x14ac:dyDescent="0.3">
      <c r="A4947" s="72" t="str">
        <f t="shared" si="163"/>
        <v>2012</v>
      </c>
      <c r="B4947" s="72" t="str">
        <f t="shared" si="164"/>
        <v>May</v>
      </c>
      <c r="C4947" s="74">
        <v>41033</v>
      </c>
      <c r="D4947" s="47">
        <v>32.080002</v>
      </c>
      <c r="E4947" s="47">
        <v>32.209999000000003</v>
      </c>
      <c r="F4947" s="47">
        <v>31.690000999999999</v>
      </c>
      <c r="G4947" s="47">
        <v>32.009998000000003</v>
      </c>
      <c r="H4947" s="73">
        <v>27.767681</v>
      </c>
      <c r="I4947" s="73">
        <v>893600</v>
      </c>
    </row>
    <row r="4948" spans="1:9" x14ac:dyDescent="0.3">
      <c r="A4948" s="72" t="str">
        <f t="shared" si="163"/>
        <v>2012</v>
      </c>
      <c r="B4948" s="72" t="str">
        <f t="shared" si="164"/>
        <v>May</v>
      </c>
      <c r="C4948" s="74">
        <v>41036</v>
      </c>
      <c r="D4948" s="47">
        <v>32</v>
      </c>
      <c r="E4948" s="47">
        <v>32.259998000000003</v>
      </c>
      <c r="F4948" s="47">
        <v>31.719999000000001</v>
      </c>
      <c r="G4948" s="47">
        <v>32.110000999999997</v>
      </c>
      <c r="H4948" s="73">
        <v>27.854438999999999</v>
      </c>
      <c r="I4948" s="73">
        <v>811600</v>
      </c>
    </row>
    <row r="4949" spans="1:9" x14ac:dyDescent="0.3">
      <c r="A4949" s="72" t="str">
        <f t="shared" si="163"/>
        <v>2012</v>
      </c>
      <c r="B4949" s="72" t="str">
        <f t="shared" si="164"/>
        <v>May</v>
      </c>
      <c r="C4949" s="74">
        <v>41037</v>
      </c>
      <c r="D4949" s="47">
        <v>31.879999000000002</v>
      </c>
      <c r="E4949" s="47">
        <v>31.959999</v>
      </c>
      <c r="F4949" s="47">
        <v>31.360001</v>
      </c>
      <c r="G4949" s="47">
        <v>31.950001</v>
      </c>
      <c r="H4949" s="73">
        <v>27.715638999999999</v>
      </c>
      <c r="I4949" s="73">
        <v>1301300</v>
      </c>
    </row>
    <row r="4950" spans="1:9" x14ac:dyDescent="0.3">
      <c r="A4950" s="72" t="str">
        <f t="shared" si="163"/>
        <v>2012</v>
      </c>
      <c r="B4950" s="72" t="str">
        <f t="shared" si="164"/>
        <v>May</v>
      </c>
      <c r="C4950" s="74">
        <v>41038</v>
      </c>
      <c r="D4950" s="47">
        <v>31.76</v>
      </c>
      <c r="E4950" s="47">
        <v>32.159999999999997</v>
      </c>
      <c r="F4950" s="47">
        <v>31.51</v>
      </c>
      <c r="G4950" s="47">
        <v>32.020000000000003</v>
      </c>
      <c r="H4950" s="73">
        <v>27.776357999999998</v>
      </c>
      <c r="I4950" s="73">
        <v>1125400</v>
      </c>
    </row>
    <row r="4951" spans="1:9" x14ac:dyDescent="0.3">
      <c r="A4951" s="72" t="str">
        <f t="shared" si="163"/>
        <v>2012</v>
      </c>
      <c r="B4951" s="72" t="str">
        <f t="shared" si="164"/>
        <v>May</v>
      </c>
      <c r="C4951" s="74">
        <v>41039</v>
      </c>
      <c r="D4951" s="47">
        <v>32.159999999999997</v>
      </c>
      <c r="E4951" s="47">
        <v>32.549999</v>
      </c>
      <c r="F4951" s="47">
        <v>32.119999</v>
      </c>
      <c r="G4951" s="47">
        <v>32.409999999999997</v>
      </c>
      <c r="H4951" s="73">
        <v>28.11467</v>
      </c>
      <c r="I4951" s="73">
        <v>1478000</v>
      </c>
    </row>
    <row r="4952" spans="1:9" x14ac:dyDescent="0.3">
      <c r="A4952" s="72" t="str">
        <f t="shared" si="163"/>
        <v>2012</v>
      </c>
      <c r="B4952" s="72" t="str">
        <f t="shared" si="164"/>
        <v>May</v>
      </c>
      <c r="C4952" s="74">
        <v>41040</v>
      </c>
      <c r="D4952" s="47">
        <v>32.080002</v>
      </c>
      <c r="E4952" s="47">
        <v>32.639999000000003</v>
      </c>
      <c r="F4952" s="47">
        <v>32.049999</v>
      </c>
      <c r="G4952" s="47">
        <v>32.419998</v>
      </c>
      <c r="H4952" s="73">
        <v>28.123343999999999</v>
      </c>
      <c r="I4952" s="73">
        <v>1068400</v>
      </c>
    </row>
    <row r="4953" spans="1:9" x14ac:dyDescent="0.3">
      <c r="A4953" s="72" t="str">
        <f t="shared" si="163"/>
        <v>2012</v>
      </c>
      <c r="B4953" s="72" t="str">
        <f t="shared" si="164"/>
        <v>May</v>
      </c>
      <c r="C4953" s="74">
        <v>41043</v>
      </c>
      <c r="D4953" s="47">
        <v>32.159999999999997</v>
      </c>
      <c r="E4953" s="47">
        <v>32.259998000000003</v>
      </c>
      <c r="F4953" s="47">
        <v>31.620000999999998</v>
      </c>
      <c r="G4953" s="47">
        <v>31.790001</v>
      </c>
      <c r="H4953" s="73">
        <v>27.576844999999999</v>
      </c>
      <c r="I4953" s="73">
        <v>1104500</v>
      </c>
    </row>
    <row r="4954" spans="1:9" x14ac:dyDescent="0.3">
      <c r="A4954" s="72" t="str">
        <f t="shared" si="163"/>
        <v>2012</v>
      </c>
      <c r="B4954" s="72" t="str">
        <f t="shared" si="164"/>
        <v>May</v>
      </c>
      <c r="C4954" s="74">
        <v>41044</v>
      </c>
      <c r="D4954" s="47">
        <v>31.700001</v>
      </c>
      <c r="E4954" s="47">
        <v>32.009998000000003</v>
      </c>
      <c r="F4954" s="47">
        <v>31.57</v>
      </c>
      <c r="G4954" s="47">
        <v>31.67</v>
      </c>
      <c r="H4954" s="73">
        <v>27.472743999999999</v>
      </c>
      <c r="I4954" s="73">
        <v>809900</v>
      </c>
    </row>
    <row r="4955" spans="1:9" x14ac:dyDescent="0.3">
      <c r="A4955" s="72" t="str">
        <f t="shared" si="163"/>
        <v>2012</v>
      </c>
      <c r="B4955" s="72" t="str">
        <f t="shared" si="164"/>
        <v>May</v>
      </c>
      <c r="C4955" s="74">
        <v>41045</v>
      </c>
      <c r="D4955" s="47">
        <v>31.76</v>
      </c>
      <c r="E4955" s="47">
        <v>32.360000999999997</v>
      </c>
      <c r="F4955" s="47">
        <v>31.6</v>
      </c>
      <c r="G4955" s="47">
        <v>31.709999</v>
      </c>
      <c r="H4955" s="73">
        <v>27.507444</v>
      </c>
      <c r="I4955" s="73">
        <v>1206100</v>
      </c>
    </row>
    <row r="4956" spans="1:9" x14ac:dyDescent="0.3">
      <c r="A4956" s="72" t="str">
        <f t="shared" si="163"/>
        <v>2012</v>
      </c>
      <c r="B4956" s="72" t="str">
        <f t="shared" si="164"/>
        <v>May</v>
      </c>
      <c r="C4956" s="74">
        <v>41046</v>
      </c>
      <c r="D4956" s="47">
        <v>31.83</v>
      </c>
      <c r="E4956" s="47">
        <v>31.83</v>
      </c>
      <c r="F4956" s="47">
        <v>30.950001</v>
      </c>
      <c r="G4956" s="47">
        <v>31.01</v>
      </c>
      <c r="H4956" s="73">
        <v>26.900214999999999</v>
      </c>
      <c r="I4956" s="73">
        <v>799200</v>
      </c>
    </row>
    <row r="4957" spans="1:9" x14ac:dyDescent="0.3">
      <c r="A4957" s="72" t="str">
        <f t="shared" si="163"/>
        <v>2012</v>
      </c>
      <c r="B4957" s="72" t="str">
        <f t="shared" si="164"/>
        <v>May</v>
      </c>
      <c r="C4957" s="74">
        <v>41047</v>
      </c>
      <c r="D4957" s="47">
        <v>31.01</v>
      </c>
      <c r="E4957" s="47">
        <v>31.41</v>
      </c>
      <c r="F4957" s="47">
        <v>30.639999</v>
      </c>
      <c r="G4957" s="47">
        <v>30.799999</v>
      </c>
      <c r="H4957" s="73">
        <v>26.718048</v>
      </c>
      <c r="I4957" s="73">
        <v>933000</v>
      </c>
    </row>
    <row r="4958" spans="1:9" x14ac:dyDescent="0.3">
      <c r="A4958" s="72" t="str">
        <f t="shared" si="163"/>
        <v>2012</v>
      </c>
      <c r="B4958" s="72" t="str">
        <f t="shared" si="164"/>
        <v>May</v>
      </c>
      <c r="C4958" s="74">
        <v>41050</v>
      </c>
      <c r="D4958" s="47">
        <v>30.940000999999999</v>
      </c>
      <c r="E4958" s="47">
        <v>31.309999000000001</v>
      </c>
      <c r="F4958" s="47">
        <v>30.450001</v>
      </c>
      <c r="G4958" s="47">
        <v>31.190000999999999</v>
      </c>
      <c r="H4958" s="73">
        <v>27.056362</v>
      </c>
      <c r="I4958" s="73">
        <v>943500</v>
      </c>
    </row>
    <row r="4959" spans="1:9" x14ac:dyDescent="0.3">
      <c r="A4959" s="72" t="str">
        <f t="shared" si="163"/>
        <v>2012</v>
      </c>
      <c r="B4959" s="72" t="str">
        <f t="shared" si="164"/>
        <v>May</v>
      </c>
      <c r="C4959" s="74">
        <v>41051</v>
      </c>
      <c r="D4959" s="47">
        <v>31.370000999999998</v>
      </c>
      <c r="E4959" s="47">
        <v>31.6</v>
      </c>
      <c r="F4959" s="47">
        <v>31.15</v>
      </c>
      <c r="G4959" s="47">
        <v>31.299999</v>
      </c>
      <c r="H4959" s="73">
        <v>27.151783000000002</v>
      </c>
      <c r="I4959" s="73">
        <v>765100</v>
      </c>
    </row>
    <row r="4960" spans="1:9" x14ac:dyDescent="0.3">
      <c r="A4960" s="72" t="str">
        <f t="shared" si="163"/>
        <v>2012</v>
      </c>
      <c r="B4960" s="72" t="str">
        <f t="shared" si="164"/>
        <v>May</v>
      </c>
      <c r="C4960" s="74">
        <v>41052</v>
      </c>
      <c r="D4960" s="47">
        <v>30.91</v>
      </c>
      <c r="E4960" s="47">
        <v>32.130001</v>
      </c>
      <c r="F4960" s="47">
        <v>30.91</v>
      </c>
      <c r="G4960" s="47">
        <v>31.969999000000001</v>
      </c>
      <c r="H4960" s="73">
        <v>27.732983000000001</v>
      </c>
      <c r="I4960" s="73">
        <v>1211300</v>
      </c>
    </row>
    <row r="4961" spans="1:9" x14ac:dyDescent="0.3">
      <c r="A4961" s="72" t="str">
        <f t="shared" si="163"/>
        <v>2012</v>
      </c>
      <c r="B4961" s="72" t="str">
        <f t="shared" si="164"/>
        <v>May</v>
      </c>
      <c r="C4961" s="74">
        <v>41053</v>
      </c>
      <c r="D4961" s="47">
        <v>32.099997999999999</v>
      </c>
      <c r="E4961" s="47">
        <v>32.409999999999997</v>
      </c>
      <c r="F4961" s="47">
        <v>31.91</v>
      </c>
      <c r="G4961" s="47">
        <v>32.400002000000001</v>
      </c>
      <c r="H4961" s="73">
        <v>28.106000999999999</v>
      </c>
      <c r="I4961" s="73">
        <v>1034100</v>
      </c>
    </row>
    <row r="4962" spans="1:9" x14ac:dyDescent="0.3">
      <c r="A4962" s="72" t="str">
        <f t="shared" si="163"/>
        <v>2012</v>
      </c>
      <c r="B4962" s="72" t="str">
        <f t="shared" si="164"/>
        <v>May</v>
      </c>
      <c r="C4962" s="74">
        <v>41054</v>
      </c>
      <c r="D4962" s="47">
        <v>32.340000000000003</v>
      </c>
      <c r="E4962" s="47">
        <v>32.580002</v>
      </c>
      <c r="F4962" s="47">
        <v>32.200001</v>
      </c>
      <c r="G4962" s="47">
        <v>32.340000000000003</v>
      </c>
      <c r="H4962" s="73">
        <v>28.053947000000001</v>
      </c>
      <c r="I4962" s="73">
        <v>604500</v>
      </c>
    </row>
    <row r="4963" spans="1:9" x14ac:dyDescent="0.3">
      <c r="A4963" s="72" t="str">
        <f t="shared" si="163"/>
        <v>2012</v>
      </c>
      <c r="B4963" s="72" t="str">
        <f t="shared" si="164"/>
        <v>May</v>
      </c>
      <c r="C4963" s="74">
        <v>41058</v>
      </c>
      <c r="D4963" s="47">
        <v>32.470001000000003</v>
      </c>
      <c r="E4963" s="47">
        <v>33</v>
      </c>
      <c r="F4963" s="47">
        <v>32.43</v>
      </c>
      <c r="G4963" s="47">
        <v>32.979999999999997</v>
      </c>
      <c r="H4963" s="73">
        <v>28.609128999999999</v>
      </c>
      <c r="I4963" s="73">
        <v>844700</v>
      </c>
    </row>
    <row r="4964" spans="1:9" x14ac:dyDescent="0.3">
      <c r="A4964" s="72" t="str">
        <f t="shared" si="163"/>
        <v>2012</v>
      </c>
      <c r="B4964" s="72" t="str">
        <f t="shared" si="164"/>
        <v>May</v>
      </c>
      <c r="C4964" s="74">
        <v>41059</v>
      </c>
      <c r="D4964" s="47">
        <v>32.610000999999997</v>
      </c>
      <c r="E4964" s="47">
        <v>32.720001000000003</v>
      </c>
      <c r="F4964" s="47">
        <v>32.229999999999997</v>
      </c>
      <c r="G4964" s="47">
        <v>32.450001</v>
      </c>
      <c r="H4964" s="73">
        <v>28.149376</v>
      </c>
      <c r="I4964" s="73">
        <v>670600</v>
      </c>
    </row>
    <row r="4965" spans="1:9" x14ac:dyDescent="0.3">
      <c r="A4965" s="72" t="str">
        <f t="shared" si="163"/>
        <v>2012</v>
      </c>
      <c r="B4965" s="72" t="str">
        <f t="shared" si="164"/>
        <v>May</v>
      </c>
      <c r="C4965" s="74">
        <v>41060</v>
      </c>
      <c r="D4965" s="47">
        <v>32.520000000000003</v>
      </c>
      <c r="E4965" s="47">
        <v>32.590000000000003</v>
      </c>
      <c r="F4965" s="47">
        <v>32</v>
      </c>
      <c r="G4965" s="47">
        <v>32.439999</v>
      </c>
      <c r="H4965" s="73">
        <v>28.140695999999998</v>
      </c>
      <c r="I4965" s="73">
        <v>477000</v>
      </c>
    </row>
    <row r="4966" spans="1:9" x14ac:dyDescent="0.3">
      <c r="A4966" s="72" t="str">
        <f t="shared" si="163"/>
        <v>2012</v>
      </c>
      <c r="B4966" s="72" t="str">
        <f t="shared" si="164"/>
        <v>Jun</v>
      </c>
      <c r="C4966" s="74">
        <v>41061</v>
      </c>
      <c r="D4966" s="47">
        <v>31.780000999999999</v>
      </c>
      <c r="E4966" s="47">
        <v>32</v>
      </c>
      <c r="F4966" s="47">
        <v>31.1</v>
      </c>
      <c r="G4966" s="47">
        <v>31.35</v>
      </c>
      <c r="H4966" s="73">
        <v>27.195153999999999</v>
      </c>
      <c r="I4966" s="73">
        <v>751400</v>
      </c>
    </row>
    <row r="4967" spans="1:9" x14ac:dyDescent="0.3">
      <c r="A4967" s="72" t="str">
        <f t="shared" si="163"/>
        <v>2012</v>
      </c>
      <c r="B4967" s="72" t="str">
        <f t="shared" si="164"/>
        <v>Jun</v>
      </c>
      <c r="C4967" s="74">
        <v>41064</v>
      </c>
      <c r="D4967" s="47">
        <v>30.629999000000002</v>
      </c>
      <c r="E4967" s="47">
        <v>31.09</v>
      </c>
      <c r="F4967" s="47">
        <v>29.440000999999999</v>
      </c>
      <c r="G4967" s="47">
        <v>30.290001</v>
      </c>
      <c r="H4967" s="73">
        <v>26.275639999999999</v>
      </c>
      <c r="I4967" s="73">
        <v>2140600</v>
      </c>
    </row>
    <row r="4968" spans="1:9" x14ac:dyDescent="0.3">
      <c r="A4968" s="72" t="str">
        <f t="shared" si="163"/>
        <v>2012</v>
      </c>
      <c r="B4968" s="72" t="str">
        <f t="shared" si="164"/>
        <v>Jun</v>
      </c>
      <c r="C4968" s="74">
        <v>41065</v>
      </c>
      <c r="D4968" s="47">
        <v>30.08</v>
      </c>
      <c r="E4968" s="47">
        <v>30.66</v>
      </c>
      <c r="F4968" s="47">
        <v>29.9</v>
      </c>
      <c r="G4968" s="47">
        <v>30.43</v>
      </c>
      <c r="H4968" s="73">
        <v>26.397089000000001</v>
      </c>
      <c r="I4968" s="73">
        <v>916300</v>
      </c>
    </row>
    <row r="4969" spans="1:9" x14ac:dyDescent="0.3">
      <c r="A4969" s="72" t="str">
        <f t="shared" si="163"/>
        <v>2012</v>
      </c>
      <c r="B4969" s="72" t="str">
        <f t="shared" si="164"/>
        <v>Jun</v>
      </c>
      <c r="C4969" s="74">
        <v>41066</v>
      </c>
      <c r="D4969" s="47">
        <v>30.889999</v>
      </c>
      <c r="E4969" s="47">
        <v>31.360001</v>
      </c>
      <c r="F4969" s="47">
        <v>30.67</v>
      </c>
      <c r="G4969" s="47">
        <v>31.17</v>
      </c>
      <c r="H4969" s="73">
        <v>27.039009</v>
      </c>
      <c r="I4969" s="73">
        <v>1207000</v>
      </c>
    </row>
    <row r="4970" spans="1:9" x14ac:dyDescent="0.3">
      <c r="A4970" s="72" t="str">
        <f t="shared" si="163"/>
        <v>2012</v>
      </c>
      <c r="B4970" s="72" t="str">
        <f t="shared" si="164"/>
        <v>Jun</v>
      </c>
      <c r="C4970" s="74">
        <v>41067</v>
      </c>
      <c r="D4970" s="47">
        <v>31.450001</v>
      </c>
      <c r="E4970" s="47">
        <v>31.75</v>
      </c>
      <c r="F4970" s="47">
        <v>30.98</v>
      </c>
      <c r="G4970" s="47">
        <v>31</v>
      </c>
      <c r="H4970" s="73">
        <v>26.891542000000001</v>
      </c>
      <c r="I4970" s="73">
        <v>892800</v>
      </c>
    </row>
    <row r="4971" spans="1:9" x14ac:dyDescent="0.3">
      <c r="A4971" s="72" t="str">
        <f t="shared" si="163"/>
        <v>2012</v>
      </c>
      <c r="B4971" s="72" t="str">
        <f t="shared" si="164"/>
        <v>Jun</v>
      </c>
      <c r="C4971" s="74">
        <v>41068</v>
      </c>
      <c r="D4971" s="47">
        <v>30.83</v>
      </c>
      <c r="E4971" s="47">
        <v>31.51</v>
      </c>
      <c r="F4971" s="47">
        <v>30.51</v>
      </c>
      <c r="G4971" s="47">
        <v>31.49</v>
      </c>
      <c r="H4971" s="73">
        <v>27.316607000000001</v>
      </c>
      <c r="I4971" s="73">
        <v>713400</v>
      </c>
    </row>
    <row r="4972" spans="1:9" x14ac:dyDescent="0.3">
      <c r="A4972" s="72" t="str">
        <f t="shared" si="163"/>
        <v>2012</v>
      </c>
      <c r="B4972" s="72" t="str">
        <f t="shared" si="164"/>
        <v>Jun</v>
      </c>
      <c r="C4972" s="74">
        <v>41071</v>
      </c>
      <c r="D4972" s="47">
        <v>31.91</v>
      </c>
      <c r="E4972" s="47">
        <v>32.18</v>
      </c>
      <c r="F4972" s="47">
        <v>30.85</v>
      </c>
      <c r="G4972" s="47">
        <v>30.92</v>
      </c>
      <c r="H4972" s="73">
        <v>26.822147000000001</v>
      </c>
      <c r="I4972" s="73">
        <v>994400</v>
      </c>
    </row>
    <row r="4973" spans="1:9" x14ac:dyDescent="0.3">
      <c r="A4973" s="72" t="str">
        <f t="shared" si="163"/>
        <v>2012</v>
      </c>
      <c r="B4973" s="72" t="str">
        <f t="shared" si="164"/>
        <v>Jun</v>
      </c>
      <c r="C4973" s="74">
        <v>41072</v>
      </c>
      <c r="D4973" s="47">
        <v>31.01</v>
      </c>
      <c r="E4973" s="47">
        <v>31.389999</v>
      </c>
      <c r="F4973" s="47">
        <v>30.879999000000002</v>
      </c>
      <c r="G4973" s="47">
        <v>31.16</v>
      </c>
      <c r="H4973" s="73">
        <v>27.030334</v>
      </c>
      <c r="I4973" s="73">
        <v>486400</v>
      </c>
    </row>
    <row r="4974" spans="1:9" x14ac:dyDescent="0.3">
      <c r="A4974" s="72" t="str">
        <f t="shared" si="163"/>
        <v>2012</v>
      </c>
      <c r="B4974" s="72" t="str">
        <f t="shared" si="164"/>
        <v>Jun</v>
      </c>
      <c r="C4974" s="74">
        <v>41073</v>
      </c>
      <c r="D4974" s="47">
        <v>31.049999</v>
      </c>
      <c r="E4974" s="47">
        <v>31.200001</v>
      </c>
      <c r="F4974" s="47">
        <v>30.450001</v>
      </c>
      <c r="G4974" s="47">
        <v>30.690000999999999</v>
      </c>
      <c r="H4974" s="73">
        <v>26.622624999999999</v>
      </c>
      <c r="I4974" s="73">
        <v>878000</v>
      </c>
    </row>
    <row r="4975" spans="1:9" x14ac:dyDescent="0.3">
      <c r="A4975" s="72" t="str">
        <f t="shared" si="163"/>
        <v>2012</v>
      </c>
      <c r="B4975" s="72" t="str">
        <f t="shared" si="164"/>
        <v>Jun</v>
      </c>
      <c r="C4975" s="74">
        <v>41074</v>
      </c>
      <c r="D4975" s="47">
        <v>30.68</v>
      </c>
      <c r="E4975" s="47">
        <v>31.51</v>
      </c>
      <c r="F4975" s="47">
        <v>30.68</v>
      </c>
      <c r="G4975" s="47">
        <v>31.299999</v>
      </c>
      <c r="H4975" s="73">
        <v>27.151783000000002</v>
      </c>
      <c r="I4975" s="73">
        <v>632700</v>
      </c>
    </row>
    <row r="4976" spans="1:9" x14ac:dyDescent="0.3">
      <c r="A4976" s="72" t="str">
        <f t="shared" si="163"/>
        <v>2012</v>
      </c>
      <c r="B4976" s="72" t="str">
        <f t="shared" si="164"/>
        <v>Jun</v>
      </c>
      <c r="C4976" s="74">
        <v>41075</v>
      </c>
      <c r="D4976" s="47">
        <v>31.27</v>
      </c>
      <c r="E4976" s="47">
        <v>31.82</v>
      </c>
      <c r="F4976" s="47">
        <v>31.27</v>
      </c>
      <c r="G4976" s="47">
        <v>31.68</v>
      </c>
      <c r="H4976" s="73">
        <v>27.481425999999999</v>
      </c>
      <c r="I4976" s="73">
        <v>674600</v>
      </c>
    </row>
    <row r="4977" spans="1:9" x14ac:dyDescent="0.3">
      <c r="A4977" s="72" t="str">
        <f t="shared" si="163"/>
        <v>2012</v>
      </c>
      <c r="B4977" s="72" t="str">
        <f t="shared" si="164"/>
        <v>Jun</v>
      </c>
      <c r="C4977" s="74">
        <v>41078</v>
      </c>
      <c r="D4977" s="47">
        <v>31.43</v>
      </c>
      <c r="E4977" s="47">
        <v>31.98</v>
      </c>
      <c r="F4977" s="47">
        <v>31.190000999999999</v>
      </c>
      <c r="G4977" s="47">
        <v>31.84</v>
      </c>
      <c r="H4977" s="73">
        <v>27.620218000000001</v>
      </c>
      <c r="I4977" s="73">
        <v>580000</v>
      </c>
    </row>
    <row r="4978" spans="1:9" x14ac:dyDescent="0.3">
      <c r="A4978" s="72" t="str">
        <f t="shared" si="163"/>
        <v>2012</v>
      </c>
      <c r="B4978" s="72" t="str">
        <f t="shared" si="164"/>
        <v>Jun</v>
      </c>
      <c r="C4978" s="74">
        <v>41079</v>
      </c>
      <c r="D4978" s="47">
        <v>31.92</v>
      </c>
      <c r="E4978" s="47">
        <v>31.93</v>
      </c>
      <c r="F4978" s="47">
        <v>31.52</v>
      </c>
      <c r="G4978" s="47">
        <v>31.73</v>
      </c>
      <c r="H4978" s="73">
        <v>27.524795999999998</v>
      </c>
      <c r="I4978" s="73">
        <v>911200</v>
      </c>
    </row>
    <row r="4979" spans="1:9" x14ac:dyDescent="0.3">
      <c r="A4979" s="72" t="str">
        <f t="shared" si="163"/>
        <v>2012</v>
      </c>
      <c r="B4979" s="72" t="str">
        <f t="shared" si="164"/>
        <v>Jun</v>
      </c>
      <c r="C4979" s="74">
        <v>41080</v>
      </c>
      <c r="D4979" s="47">
        <v>31.82</v>
      </c>
      <c r="E4979" s="47">
        <v>31.83</v>
      </c>
      <c r="F4979" s="47">
        <v>30.860001</v>
      </c>
      <c r="G4979" s="47">
        <v>31.200001</v>
      </c>
      <c r="H4979" s="73">
        <v>27.065037</v>
      </c>
      <c r="I4979" s="73">
        <v>1167200</v>
      </c>
    </row>
    <row r="4980" spans="1:9" x14ac:dyDescent="0.3">
      <c r="A4980" s="72" t="str">
        <f t="shared" si="163"/>
        <v>2012</v>
      </c>
      <c r="B4980" s="72" t="str">
        <f t="shared" si="164"/>
        <v>Jun</v>
      </c>
      <c r="C4980" s="74">
        <v>41081</v>
      </c>
      <c r="D4980" s="47">
        <v>31.309999000000001</v>
      </c>
      <c r="E4980" s="47">
        <v>31.309999000000001</v>
      </c>
      <c r="F4980" s="47">
        <v>30.51</v>
      </c>
      <c r="G4980" s="47">
        <v>30.629999000000002</v>
      </c>
      <c r="H4980" s="73">
        <v>26.570571999999999</v>
      </c>
      <c r="I4980" s="73">
        <v>769600</v>
      </c>
    </row>
    <row r="4981" spans="1:9" x14ac:dyDescent="0.3">
      <c r="A4981" s="72" t="str">
        <f t="shared" si="163"/>
        <v>2012</v>
      </c>
      <c r="B4981" s="72" t="str">
        <f t="shared" si="164"/>
        <v>Jun</v>
      </c>
      <c r="C4981" s="74">
        <v>41082</v>
      </c>
      <c r="D4981" s="47">
        <v>30.66</v>
      </c>
      <c r="E4981" s="47">
        <v>30.93</v>
      </c>
      <c r="F4981" s="47">
        <v>30.370000999999998</v>
      </c>
      <c r="G4981" s="47">
        <v>30.74</v>
      </c>
      <c r="H4981" s="73">
        <v>26.666001999999999</v>
      </c>
      <c r="I4981" s="73">
        <v>694800</v>
      </c>
    </row>
    <row r="4982" spans="1:9" x14ac:dyDescent="0.3">
      <c r="A4982" s="72" t="str">
        <f t="shared" si="163"/>
        <v>2012</v>
      </c>
      <c r="B4982" s="72" t="str">
        <f t="shared" si="164"/>
        <v>Jun</v>
      </c>
      <c r="C4982" s="74">
        <v>41085</v>
      </c>
      <c r="D4982" s="47">
        <v>30.17</v>
      </c>
      <c r="E4982" s="47">
        <v>30.309999000000001</v>
      </c>
      <c r="F4982" s="47">
        <v>29.9</v>
      </c>
      <c r="G4982" s="47">
        <v>30.07</v>
      </c>
      <c r="H4982" s="73">
        <v>26.084793000000001</v>
      </c>
      <c r="I4982" s="73">
        <v>941800</v>
      </c>
    </row>
    <row r="4983" spans="1:9" x14ac:dyDescent="0.3">
      <c r="A4983" s="72" t="str">
        <f t="shared" si="163"/>
        <v>2012</v>
      </c>
      <c r="B4983" s="72" t="str">
        <f t="shared" si="164"/>
        <v>Jun</v>
      </c>
      <c r="C4983" s="74">
        <v>41086</v>
      </c>
      <c r="D4983" s="47">
        <v>30.17</v>
      </c>
      <c r="E4983" s="47">
        <v>30.52</v>
      </c>
      <c r="F4983" s="47">
        <v>29.9</v>
      </c>
      <c r="G4983" s="47">
        <v>30.200001</v>
      </c>
      <c r="H4983" s="73">
        <v>26.197565000000001</v>
      </c>
      <c r="I4983" s="73">
        <v>740900</v>
      </c>
    </row>
    <row r="4984" spans="1:9" x14ac:dyDescent="0.3">
      <c r="A4984" s="72" t="str">
        <f t="shared" si="163"/>
        <v>2012</v>
      </c>
      <c r="B4984" s="72" t="str">
        <f t="shared" si="164"/>
        <v>Jun</v>
      </c>
      <c r="C4984" s="74">
        <v>41087</v>
      </c>
      <c r="D4984" s="47">
        <v>30.32</v>
      </c>
      <c r="E4984" s="47">
        <v>30.32</v>
      </c>
      <c r="F4984" s="47">
        <v>29.790001</v>
      </c>
      <c r="G4984" s="47">
        <v>30.059999000000001</v>
      </c>
      <c r="H4984" s="73">
        <v>26.076124</v>
      </c>
      <c r="I4984" s="73">
        <v>1068400</v>
      </c>
    </row>
    <row r="4985" spans="1:9" x14ac:dyDescent="0.3">
      <c r="A4985" s="72" t="str">
        <f t="shared" si="163"/>
        <v>2012</v>
      </c>
      <c r="B4985" s="72" t="str">
        <f t="shared" si="164"/>
        <v>Jun</v>
      </c>
      <c r="C4985" s="74">
        <v>41088</v>
      </c>
      <c r="D4985" s="47">
        <v>29.84</v>
      </c>
      <c r="E4985" s="47">
        <v>31.34</v>
      </c>
      <c r="F4985" s="47">
        <v>29.84</v>
      </c>
      <c r="G4985" s="47">
        <v>31.09</v>
      </c>
      <c r="H4985" s="73">
        <v>26.969615999999998</v>
      </c>
      <c r="I4985" s="73">
        <v>1764800</v>
      </c>
    </row>
    <row r="4986" spans="1:9" x14ac:dyDescent="0.3">
      <c r="A4986" s="72" t="str">
        <f t="shared" si="163"/>
        <v>2012</v>
      </c>
      <c r="B4986" s="72" t="str">
        <f t="shared" si="164"/>
        <v>Jun</v>
      </c>
      <c r="C4986" s="74">
        <v>41089</v>
      </c>
      <c r="D4986" s="47">
        <v>31.57</v>
      </c>
      <c r="E4986" s="47">
        <v>32.029998999999997</v>
      </c>
      <c r="F4986" s="47">
        <v>31.4</v>
      </c>
      <c r="G4986" s="47">
        <v>31.959999</v>
      </c>
      <c r="H4986" s="73">
        <v>27.724308000000001</v>
      </c>
      <c r="I4986" s="73">
        <v>1293100</v>
      </c>
    </row>
    <row r="4987" spans="1:9" x14ac:dyDescent="0.3">
      <c r="A4987" s="72" t="str">
        <f t="shared" si="163"/>
        <v>2012</v>
      </c>
      <c r="B4987" s="72" t="str">
        <f t="shared" si="164"/>
        <v>Jul</v>
      </c>
      <c r="C4987" s="74">
        <v>41092</v>
      </c>
      <c r="D4987" s="47">
        <v>32</v>
      </c>
      <c r="E4987" s="47">
        <v>32.279998999999997</v>
      </c>
      <c r="F4987" s="47">
        <v>31.65</v>
      </c>
      <c r="G4987" s="47">
        <v>32.020000000000003</v>
      </c>
      <c r="H4987" s="73">
        <v>27.776357999999998</v>
      </c>
      <c r="I4987" s="73">
        <v>691100</v>
      </c>
    </row>
    <row r="4988" spans="1:9" x14ac:dyDescent="0.3">
      <c r="A4988" s="72" t="str">
        <f t="shared" si="163"/>
        <v>2012</v>
      </c>
      <c r="B4988" s="72" t="str">
        <f t="shared" si="164"/>
        <v>Jul</v>
      </c>
      <c r="C4988" s="74">
        <v>41093</v>
      </c>
      <c r="D4988" s="47">
        <v>32.020000000000003</v>
      </c>
      <c r="E4988" s="47">
        <v>32.400002000000001</v>
      </c>
      <c r="F4988" s="47">
        <v>31.959999</v>
      </c>
      <c r="G4988" s="47">
        <v>32.189999</v>
      </c>
      <c r="H4988" s="73">
        <v>27.923833999999999</v>
      </c>
      <c r="I4988" s="73">
        <v>335000</v>
      </c>
    </row>
    <row r="4989" spans="1:9" x14ac:dyDescent="0.3">
      <c r="A4989" s="72" t="str">
        <f t="shared" si="163"/>
        <v>2012</v>
      </c>
      <c r="B4989" s="72" t="str">
        <f t="shared" si="164"/>
        <v>Jul</v>
      </c>
      <c r="C4989" s="74">
        <v>41095</v>
      </c>
      <c r="D4989" s="47">
        <v>32.25</v>
      </c>
      <c r="E4989" s="47">
        <v>32.470001000000003</v>
      </c>
      <c r="F4989" s="47">
        <v>31.99</v>
      </c>
      <c r="G4989" s="47">
        <v>32.040000999999997</v>
      </c>
      <c r="H4989" s="73">
        <v>27.793709</v>
      </c>
      <c r="I4989" s="73">
        <v>732700</v>
      </c>
    </row>
    <row r="4990" spans="1:9" x14ac:dyDescent="0.3">
      <c r="A4990" s="72" t="str">
        <f t="shared" si="163"/>
        <v>2012</v>
      </c>
      <c r="B4990" s="72" t="str">
        <f t="shared" si="164"/>
        <v>Jul</v>
      </c>
      <c r="C4990" s="74">
        <v>41096</v>
      </c>
      <c r="D4990" s="47">
        <v>31.68</v>
      </c>
      <c r="E4990" s="47">
        <v>31.780000999999999</v>
      </c>
      <c r="F4990" s="47">
        <v>31.4</v>
      </c>
      <c r="G4990" s="47">
        <v>31.68</v>
      </c>
      <c r="H4990" s="73">
        <v>27.481425999999999</v>
      </c>
      <c r="I4990" s="73">
        <v>694700</v>
      </c>
    </row>
    <row r="4991" spans="1:9" x14ac:dyDescent="0.3">
      <c r="A4991" s="72" t="str">
        <f t="shared" si="163"/>
        <v>2012</v>
      </c>
      <c r="B4991" s="72" t="str">
        <f t="shared" si="164"/>
        <v>Jul</v>
      </c>
      <c r="C4991" s="74">
        <v>41099</v>
      </c>
      <c r="D4991" s="47">
        <v>31.5</v>
      </c>
      <c r="E4991" s="47">
        <v>31.940000999999999</v>
      </c>
      <c r="F4991" s="47">
        <v>31.370000999999998</v>
      </c>
      <c r="G4991" s="47">
        <v>31.549999</v>
      </c>
      <c r="H4991" s="73">
        <v>27.368649999999999</v>
      </c>
      <c r="I4991" s="73">
        <v>609600</v>
      </c>
    </row>
    <row r="4992" spans="1:9" x14ac:dyDescent="0.3">
      <c r="A4992" s="72" t="str">
        <f t="shared" si="163"/>
        <v>2012</v>
      </c>
      <c r="B4992" s="72" t="str">
        <f t="shared" si="164"/>
        <v>Jul</v>
      </c>
      <c r="C4992" s="74">
        <v>41100</v>
      </c>
      <c r="D4992" s="47">
        <v>31.780000999999999</v>
      </c>
      <c r="E4992" s="47">
        <v>32.020000000000003</v>
      </c>
      <c r="F4992" s="47">
        <v>31.379999000000002</v>
      </c>
      <c r="G4992" s="47">
        <v>31.549999</v>
      </c>
      <c r="H4992" s="73">
        <v>27.368649999999999</v>
      </c>
      <c r="I4992" s="73">
        <v>681700</v>
      </c>
    </row>
    <row r="4993" spans="1:9" x14ac:dyDescent="0.3">
      <c r="A4993" s="72" t="str">
        <f t="shared" si="163"/>
        <v>2012</v>
      </c>
      <c r="B4993" s="72" t="str">
        <f t="shared" si="164"/>
        <v>Jul</v>
      </c>
      <c r="C4993" s="74">
        <v>41101</v>
      </c>
      <c r="D4993" s="47">
        <v>31.65</v>
      </c>
      <c r="E4993" s="47">
        <v>31.83</v>
      </c>
      <c r="F4993" s="47">
        <v>31.309999000000001</v>
      </c>
      <c r="G4993" s="47">
        <v>31.6</v>
      </c>
      <c r="H4993" s="73">
        <v>27.412025</v>
      </c>
      <c r="I4993" s="73">
        <v>393500</v>
      </c>
    </row>
    <row r="4994" spans="1:9" x14ac:dyDescent="0.3">
      <c r="A4994" s="72" t="str">
        <f t="shared" si="163"/>
        <v>2012</v>
      </c>
      <c r="B4994" s="72" t="str">
        <f t="shared" si="164"/>
        <v>Jul</v>
      </c>
      <c r="C4994" s="74">
        <v>41102</v>
      </c>
      <c r="D4994" s="47">
        <v>31.25</v>
      </c>
      <c r="E4994" s="47">
        <v>31.68</v>
      </c>
      <c r="F4994" s="47">
        <v>31.02</v>
      </c>
      <c r="G4994" s="47">
        <v>31.440000999999999</v>
      </c>
      <c r="H4994" s="73">
        <v>27.273228</v>
      </c>
      <c r="I4994" s="73">
        <v>435900</v>
      </c>
    </row>
    <row r="4995" spans="1:9" x14ac:dyDescent="0.3">
      <c r="A4995" s="72" t="str">
        <f t="shared" ref="A4995:A5058" si="165">TEXT(C4995,"YYYY")</f>
        <v>2012</v>
      </c>
      <c r="B4995" s="72" t="str">
        <f t="shared" ref="B4995:B5058" si="166">TEXT(C4995,"MMM")</f>
        <v>Jul</v>
      </c>
      <c r="C4995" s="74">
        <v>41103</v>
      </c>
      <c r="D4995" s="47">
        <v>31.59</v>
      </c>
      <c r="E4995" s="47">
        <v>32.040000999999997</v>
      </c>
      <c r="F4995" s="47">
        <v>31.5</v>
      </c>
      <c r="G4995" s="47">
        <v>31.870000999999998</v>
      </c>
      <c r="H4995" s="73">
        <v>27.646248</v>
      </c>
      <c r="I4995" s="73">
        <v>397200</v>
      </c>
    </row>
    <row r="4996" spans="1:9" x14ac:dyDescent="0.3">
      <c r="A4996" s="72" t="str">
        <f t="shared" si="165"/>
        <v>2012</v>
      </c>
      <c r="B4996" s="72" t="str">
        <f t="shared" si="166"/>
        <v>Jul</v>
      </c>
      <c r="C4996" s="74">
        <v>41106</v>
      </c>
      <c r="D4996" s="47">
        <v>32.340000000000003</v>
      </c>
      <c r="E4996" s="47">
        <v>32.810001</v>
      </c>
      <c r="F4996" s="47">
        <v>32.060001</v>
      </c>
      <c r="G4996" s="47">
        <v>32.159999999999997</v>
      </c>
      <c r="H4996" s="73">
        <v>27.897808000000001</v>
      </c>
      <c r="I4996" s="73">
        <v>1444700</v>
      </c>
    </row>
    <row r="4997" spans="1:9" x14ac:dyDescent="0.3">
      <c r="A4997" s="72" t="str">
        <f t="shared" si="165"/>
        <v>2012</v>
      </c>
      <c r="B4997" s="72" t="str">
        <f t="shared" si="166"/>
        <v>Jul</v>
      </c>
      <c r="C4997" s="74">
        <v>41107</v>
      </c>
      <c r="D4997" s="47">
        <v>32.380001</v>
      </c>
      <c r="E4997" s="47">
        <v>32.639999000000003</v>
      </c>
      <c r="F4997" s="47">
        <v>32.009998000000003</v>
      </c>
      <c r="G4997" s="47">
        <v>32.330002</v>
      </c>
      <c r="H4997" s="73">
        <v>28.045280000000002</v>
      </c>
      <c r="I4997" s="73">
        <v>460300</v>
      </c>
    </row>
    <row r="4998" spans="1:9" x14ac:dyDescent="0.3">
      <c r="A4998" s="72" t="str">
        <f t="shared" si="165"/>
        <v>2012</v>
      </c>
      <c r="B4998" s="72" t="str">
        <f t="shared" si="166"/>
        <v>Jul</v>
      </c>
      <c r="C4998" s="74">
        <v>41108</v>
      </c>
      <c r="D4998" s="47">
        <v>32.150002000000001</v>
      </c>
      <c r="E4998" s="47">
        <v>32.5</v>
      </c>
      <c r="F4998" s="47">
        <v>32.139999000000003</v>
      </c>
      <c r="G4998" s="47">
        <v>32.419998</v>
      </c>
      <c r="H4998" s="73">
        <v>28.123343999999999</v>
      </c>
      <c r="I4998" s="73">
        <v>421100</v>
      </c>
    </row>
    <row r="4999" spans="1:9" x14ac:dyDescent="0.3">
      <c r="A4999" s="72" t="str">
        <f t="shared" si="165"/>
        <v>2012</v>
      </c>
      <c r="B4999" s="72" t="str">
        <f t="shared" si="166"/>
        <v>Jul</v>
      </c>
      <c r="C4999" s="74">
        <v>41109</v>
      </c>
      <c r="D4999" s="47">
        <v>32.520000000000003</v>
      </c>
      <c r="E4999" s="47">
        <v>32.580002</v>
      </c>
      <c r="F4999" s="47">
        <v>32.159999999999997</v>
      </c>
      <c r="G4999" s="47">
        <v>32.389999000000003</v>
      </c>
      <c r="H4999" s="73">
        <v>28.097321000000001</v>
      </c>
      <c r="I4999" s="73">
        <v>579200</v>
      </c>
    </row>
    <row r="5000" spans="1:9" x14ac:dyDescent="0.3">
      <c r="A5000" s="72" t="str">
        <f t="shared" si="165"/>
        <v>2012</v>
      </c>
      <c r="B5000" s="72" t="str">
        <f t="shared" si="166"/>
        <v>Jul</v>
      </c>
      <c r="C5000" s="74">
        <v>41110</v>
      </c>
      <c r="D5000" s="47">
        <v>31.9</v>
      </c>
      <c r="E5000" s="47">
        <v>31.9</v>
      </c>
      <c r="F5000" s="47">
        <v>31.08</v>
      </c>
      <c r="G5000" s="47">
        <v>31.870000999999998</v>
      </c>
      <c r="H5000" s="73">
        <v>27.646248</v>
      </c>
      <c r="I5000" s="73">
        <v>1197800</v>
      </c>
    </row>
    <row r="5001" spans="1:9" x14ac:dyDescent="0.3">
      <c r="A5001" s="72" t="str">
        <f t="shared" si="165"/>
        <v>2012</v>
      </c>
      <c r="B5001" s="72" t="str">
        <f t="shared" si="166"/>
        <v>Jul</v>
      </c>
      <c r="C5001" s="74">
        <v>41113</v>
      </c>
      <c r="D5001" s="47">
        <v>31.280000999999999</v>
      </c>
      <c r="E5001" s="47">
        <v>31.309999000000001</v>
      </c>
      <c r="F5001" s="47">
        <v>30.65</v>
      </c>
      <c r="G5001" s="47">
        <v>30.92</v>
      </c>
      <c r="H5001" s="73">
        <v>26.822147000000001</v>
      </c>
      <c r="I5001" s="73">
        <v>874200</v>
      </c>
    </row>
    <row r="5002" spans="1:9" x14ac:dyDescent="0.3">
      <c r="A5002" s="72" t="str">
        <f t="shared" si="165"/>
        <v>2012</v>
      </c>
      <c r="B5002" s="72" t="str">
        <f t="shared" si="166"/>
        <v>Jul</v>
      </c>
      <c r="C5002" s="74">
        <v>41114</v>
      </c>
      <c r="D5002" s="47">
        <v>31.040001</v>
      </c>
      <c r="E5002" s="47">
        <v>31.040001</v>
      </c>
      <c r="F5002" s="47">
        <v>30.15</v>
      </c>
      <c r="G5002" s="47">
        <v>30.440000999999999</v>
      </c>
      <c r="H5002" s="73">
        <v>26.405760000000001</v>
      </c>
      <c r="I5002" s="73">
        <v>649800</v>
      </c>
    </row>
    <row r="5003" spans="1:9" x14ac:dyDescent="0.3">
      <c r="A5003" s="72" t="str">
        <f t="shared" si="165"/>
        <v>2012</v>
      </c>
      <c r="B5003" s="72" t="str">
        <f t="shared" si="166"/>
        <v>Jul</v>
      </c>
      <c r="C5003" s="74">
        <v>41115</v>
      </c>
      <c r="D5003" s="47">
        <v>30.73</v>
      </c>
      <c r="E5003" s="47">
        <v>30.73</v>
      </c>
      <c r="F5003" s="47">
        <v>30.110001</v>
      </c>
      <c r="G5003" s="47">
        <v>30.379999000000002</v>
      </c>
      <c r="H5003" s="73">
        <v>26.35371</v>
      </c>
      <c r="I5003" s="73">
        <v>889700</v>
      </c>
    </row>
    <row r="5004" spans="1:9" x14ac:dyDescent="0.3">
      <c r="A5004" s="72" t="str">
        <f t="shared" si="165"/>
        <v>2012</v>
      </c>
      <c r="B5004" s="72" t="str">
        <f t="shared" si="166"/>
        <v>Jul</v>
      </c>
      <c r="C5004" s="74">
        <v>41116</v>
      </c>
      <c r="D5004" s="47">
        <v>32.889999000000003</v>
      </c>
      <c r="E5004" s="47">
        <v>33.630001</v>
      </c>
      <c r="F5004" s="47">
        <v>32.509998000000003</v>
      </c>
      <c r="G5004" s="47">
        <v>33.080002</v>
      </c>
      <c r="H5004" s="73">
        <v>28.695879000000001</v>
      </c>
      <c r="I5004" s="73">
        <v>2381000</v>
      </c>
    </row>
    <row r="5005" spans="1:9" x14ac:dyDescent="0.3">
      <c r="A5005" s="72" t="str">
        <f t="shared" si="165"/>
        <v>2012</v>
      </c>
      <c r="B5005" s="72" t="str">
        <f t="shared" si="166"/>
        <v>Jul</v>
      </c>
      <c r="C5005" s="74">
        <v>41117</v>
      </c>
      <c r="D5005" s="47">
        <v>33.290000999999997</v>
      </c>
      <c r="E5005" s="47">
        <v>34.200001</v>
      </c>
      <c r="F5005" s="47">
        <v>33.029998999999997</v>
      </c>
      <c r="G5005" s="47">
        <v>33.889999000000003</v>
      </c>
      <c r="H5005" s="73">
        <v>29.398527000000001</v>
      </c>
      <c r="I5005" s="73">
        <v>1408700</v>
      </c>
    </row>
    <row r="5006" spans="1:9" x14ac:dyDescent="0.3">
      <c r="A5006" s="72" t="str">
        <f t="shared" si="165"/>
        <v>2012</v>
      </c>
      <c r="B5006" s="72" t="str">
        <f t="shared" si="166"/>
        <v>Jul</v>
      </c>
      <c r="C5006" s="74">
        <v>41120</v>
      </c>
      <c r="D5006" s="47">
        <v>33.889999000000003</v>
      </c>
      <c r="E5006" s="47">
        <v>33.970001000000003</v>
      </c>
      <c r="F5006" s="47">
        <v>33.389999000000003</v>
      </c>
      <c r="G5006" s="47">
        <v>33.619999</v>
      </c>
      <c r="H5006" s="73">
        <v>29.164315999999999</v>
      </c>
      <c r="I5006" s="73">
        <v>729500</v>
      </c>
    </row>
    <row r="5007" spans="1:9" x14ac:dyDescent="0.3">
      <c r="A5007" s="72" t="str">
        <f t="shared" si="165"/>
        <v>2012</v>
      </c>
      <c r="B5007" s="72" t="str">
        <f t="shared" si="166"/>
        <v>Jul</v>
      </c>
      <c r="C5007" s="74">
        <v>41121</v>
      </c>
      <c r="D5007" s="47">
        <v>33.470001000000003</v>
      </c>
      <c r="E5007" s="47">
        <v>33.720001000000003</v>
      </c>
      <c r="F5007" s="47">
        <v>33.049999</v>
      </c>
      <c r="G5007" s="47">
        <v>33.520000000000003</v>
      </c>
      <c r="H5007" s="73">
        <v>29.077566000000001</v>
      </c>
      <c r="I5007" s="73">
        <v>670800</v>
      </c>
    </row>
    <row r="5008" spans="1:9" x14ac:dyDescent="0.3">
      <c r="A5008" s="72" t="str">
        <f t="shared" si="165"/>
        <v>2012</v>
      </c>
      <c r="B5008" s="72" t="str">
        <f t="shared" si="166"/>
        <v>Aug</v>
      </c>
      <c r="C5008" s="74">
        <v>41122</v>
      </c>
      <c r="D5008" s="47">
        <v>33.790000999999997</v>
      </c>
      <c r="E5008" s="47">
        <v>33.790000999999997</v>
      </c>
      <c r="F5008" s="47">
        <v>32.880001</v>
      </c>
      <c r="G5008" s="47">
        <v>32.909999999999997</v>
      </c>
      <c r="H5008" s="73">
        <v>28.548411999999999</v>
      </c>
      <c r="I5008" s="73">
        <v>698400</v>
      </c>
    </row>
    <row r="5009" spans="1:9" x14ac:dyDescent="0.3">
      <c r="A5009" s="72" t="str">
        <f t="shared" si="165"/>
        <v>2012</v>
      </c>
      <c r="B5009" s="72" t="str">
        <f t="shared" si="166"/>
        <v>Aug</v>
      </c>
      <c r="C5009" s="74">
        <v>41123</v>
      </c>
      <c r="D5009" s="47">
        <v>32.799999</v>
      </c>
      <c r="E5009" s="47">
        <v>33.290000999999997</v>
      </c>
      <c r="F5009" s="47">
        <v>32.709999000000003</v>
      </c>
      <c r="G5009" s="47">
        <v>33.130001</v>
      </c>
      <c r="H5009" s="73">
        <v>28.739258</v>
      </c>
      <c r="I5009" s="73">
        <v>449000</v>
      </c>
    </row>
    <row r="5010" spans="1:9" x14ac:dyDescent="0.3">
      <c r="A5010" s="72" t="str">
        <f t="shared" si="165"/>
        <v>2012</v>
      </c>
      <c r="B5010" s="72" t="str">
        <f t="shared" si="166"/>
        <v>Aug</v>
      </c>
      <c r="C5010" s="74">
        <v>41124</v>
      </c>
      <c r="D5010" s="47">
        <v>33.5</v>
      </c>
      <c r="E5010" s="47">
        <v>33.709999000000003</v>
      </c>
      <c r="F5010" s="47">
        <v>33.290000999999997</v>
      </c>
      <c r="G5010" s="47">
        <v>33.380001</v>
      </c>
      <c r="H5010" s="73">
        <v>28.956116000000002</v>
      </c>
      <c r="I5010" s="73">
        <v>897100</v>
      </c>
    </row>
    <row r="5011" spans="1:9" x14ac:dyDescent="0.3">
      <c r="A5011" s="72" t="str">
        <f t="shared" si="165"/>
        <v>2012</v>
      </c>
      <c r="B5011" s="72" t="str">
        <f t="shared" si="166"/>
        <v>Aug</v>
      </c>
      <c r="C5011" s="74">
        <v>41127</v>
      </c>
      <c r="D5011" s="47">
        <v>33.380001</v>
      </c>
      <c r="E5011" s="47">
        <v>33.740001999999997</v>
      </c>
      <c r="F5011" s="47">
        <v>32.889999000000003</v>
      </c>
      <c r="G5011" s="47">
        <v>32.93</v>
      </c>
      <c r="H5011" s="73">
        <v>28.668818999999999</v>
      </c>
      <c r="I5011" s="73">
        <v>642600</v>
      </c>
    </row>
    <row r="5012" spans="1:9" x14ac:dyDescent="0.3">
      <c r="A5012" s="72" t="str">
        <f t="shared" si="165"/>
        <v>2012</v>
      </c>
      <c r="B5012" s="72" t="str">
        <f t="shared" si="166"/>
        <v>Aug</v>
      </c>
      <c r="C5012" s="74">
        <v>41128</v>
      </c>
      <c r="D5012" s="47">
        <v>33.18</v>
      </c>
      <c r="E5012" s="47">
        <v>33.599997999999999</v>
      </c>
      <c r="F5012" s="47">
        <v>33.130001</v>
      </c>
      <c r="G5012" s="47">
        <v>33.229999999999997</v>
      </c>
      <c r="H5012" s="73">
        <v>28.929998000000001</v>
      </c>
      <c r="I5012" s="73">
        <v>519300</v>
      </c>
    </row>
    <row r="5013" spans="1:9" x14ac:dyDescent="0.3">
      <c r="A5013" s="72" t="str">
        <f t="shared" si="165"/>
        <v>2012</v>
      </c>
      <c r="B5013" s="72" t="str">
        <f t="shared" si="166"/>
        <v>Aug</v>
      </c>
      <c r="C5013" s="74">
        <v>41129</v>
      </c>
      <c r="D5013" s="47">
        <v>32.970001000000003</v>
      </c>
      <c r="E5013" s="47">
        <v>33.290000999999997</v>
      </c>
      <c r="F5013" s="47">
        <v>32.549999</v>
      </c>
      <c r="G5013" s="47">
        <v>33.18</v>
      </c>
      <c r="H5013" s="73">
        <v>28.886478</v>
      </c>
      <c r="I5013" s="73">
        <v>497700</v>
      </c>
    </row>
    <row r="5014" spans="1:9" x14ac:dyDescent="0.3">
      <c r="A5014" s="72" t="str">
        <f t="shared" si="165"/>
        <v>2012</v>
      </c>
      <c r="B5014" s="72" t="str">
        <f t="shared" si="166"/>
        <v>Aug</v>
      </c>
      <c r="C5014" s="74">
        <v>41130</v>
      </c>
      <c r="D5014" s="47">
        <v>33.279998999999997</v>
      </c>
      <c r="E5014" s="47">
        <v>33.400002000000001</v>
      </c>
      <c r="F5014" s="47">
        <v>32.990001999999997</v>
      </c>
      <c r="G5014" s="47">
        <v>33.029998999999997</v>
      </c>
      <c r="H5014" s="73">
        <v>28.755873000000001</v>
      </c>
      <c r="I5014" s="73">
        <v>577600</v>
      </c>
    </row>
    <row r="5015" spans="1:9" x14ac:dyDescent="0.3">
      <c r="A5015" s="72" t="str">
        <f t="shared" si="165"/>
        <v>2012</v>
      </c>
      <c r="B5015" s="72" t="str">
        <f t="shared" si="166"/>
        <v>Aug</v>
      </c>
      <c r="C5015" s="74">
        <v>41131</v>
      </c>
      <c r="D5015" s="47">
        <v>33</v>
      </c>
      <c r="E5015" s="47">
        <v>33</v>
      </c>
      <c r="F5015" s="47">
        <v>32.580002</v>
      </c>
      <c r="G5015" s="47">
        <v>32.880001</v>
      </c>
      <c r="H5015" s="73">
        <v>28.625298000000001</v>
      </c>
      <c r="I5015" s="73">
        <v>427700</v>
      </c>
    </row>
    <row r="5016" spans="1:9" x14ac:dyDescent="0.3">
      <c r="A5016" s="72" t="str">
        <f t="shared" si="165"/>
        <v>2012</v>
      </c>
      <c r="B5016" s="72" t="str">
        <f t="shared" si="166"/>
        <v>Aug</v>
      </c>
      <c r="C5016" s="74">
        <v>41134</v>
      </c>
      <c r="D5016" s="47">
        <v>32.830002</v>
      </c>
      <c r="E5016" s="47">
        <v>32.990001999999997</v>
      </c>
      <c r="F5016" s="47">
        <v>32.490001999999997</v>
      </c>
      <c r="G5016" s="47">
        <v>32.790000999999997</v>
      </c>
      <c r="H5016" s="73">
        <v>28.546935999999999</v>
      </c>
      <c r="I5016" s="73">
        <v>390600</v>
      </c>
    </row>
    <row r="5017" spans="1:9" x14ac:dyDescent="0.3">
      <c r="A5017" s="72" t="str">
        <f t="shared" si="165"/>
        <v>2012</v>
      </c>
      <c r="B5017" s="72" t="str">
        <f t="shared" si="166"/>
        <v>Aug</v>
      </c>
      <c r="C5017" s="74">
        <v>41135</v>
      </c>
      <c r="D5017" s="47">
        <v>32.860000999999997</v>
      </c>
      <c r="E5017" s="47">
        <v>33.020000000000003</v>
      </c>
      <c r="F5017" s="47">
        <v>32.5</v>
      </c>
      <c r="G5017" s="47">
        <v>32.610000999999997</v>
      </c>
      <c r="H5017" s="73">
        <v>28.390234</v>
      </c>
      <c r="I5017" s="73">
        <v>392000</v>
      </c>
    </row>
    <row r="5018" spans="1:9" x14ac:dyDescent="0.3">
      <c r="A5018" s="72" t="str">
        <f t="shared" si="165"/>
        <v>2012</v>
      </c>
      <c r="B5018" s="72" t="str">
        <f t="shared" si="166"/>
        <v>Aug</v>
      </c>
      <c r="C5018" s="74">
        <v>41136</v>
      </c>
      <c r="D5018" s="47">
        <v>32.830002</v>
      </c>
      <c r="E5018" s="47">
        <v>33.610000999999997</v>
      </c>
      <c r="F5018" s="47">
        <v>32.830002</v>
      </c>
      <c r="G5018" s="47">
        <v>33.25</v>
      </c>
      <c r="H5018" s="73">
        <v>28.947409</v>
      </c>
      <c r="I5018" s="73">
        <v>619600</v>
      </c>
    </row>
    <row r="5019" spans="1:9" x14ac:dyDescent="0.3">
      <c r="A5019" s="72" t="str">
        <f t="shared" si="165"/>
        <v>2012</v>
      </c>
      <c r="B5019" s="72" t="str">
        <f t="shared" si="166"/>
        <v>Aug</v>
      </c>
      <c r="C5019" s="74">
        <v>41137</v>
      </c>
      <c r="D5019" s="47">
        <v>33.150002000000001</v>
      </c>
      <c r="E5019" s="47">
        <v>33.580002</v>
      </c>
      <c r="F5019" s="47">
        <v>33.07</v>
      </c>
      <c r="G5019" s="47">
        <v>33.349997999999999</v>
      </c>
      <c r="H5019" s="73">
        <v>29.034465999999998</v>
      </c>
      <c r="I5019" s="73">
        <v>467100</v>
      </c>
    </row>
    <row r="5020" spans="1:9" x14ac:dyDescent="0.3">
      <c r="A5020" s="72" t="str">
        <f t="shared" si="165"/>
        <v>2012</v>
      </c>
      <c r="B5020" s="72" t="str">
        <f t="shared" si="166"/>
        <v>Aug</v>
      </c>
      <c r="C5020" s="74">
        <v>41138</v>
      </c>
      <c r="D5020" s="47">
        <v>33.259998000000003</v>
      </c>
      <c r="E5020" s="47">
        <v>33.740001999999997</v>
      </c>
      <c r="F5020" s="47">
        <v>33.259998000000003</v>
      </c>
      <c r="G5020" s="47">
        <v>33.669998</v>
      </c>
      <c r="H5020" s="73">
        <v>29.31307</v>
      </c>
      <c r="I5020" s="73">
        <v>512900</v>
      </c>
    </row>
    <row r="5021" spans="1:9" x14ac:dyDescent="0.3">
      <c r="A5021" s="72" t="str">
        <f t="shared" si="165"/>
        <v>2012</v>
      </c>
      <c r="B5021" s="72" t="str">
        <f t="shared" si="166"/>
        <v>Aug</v>
      </c>
      <c r="C5021" s="74">
        <v>41141</v>
      </c>
      <c r="D5021" s="47">
        <v>33.700001</v>
      </c>
      <c r="E5021" s="47">
        <v>33.770000000000003</v>
      </c>
      <c r="F5021" s="47">
        <v>33.209999000000003</v>
      </c>
      <c r="G5021" s="47">
        <v>33.380001</v>
      </c>
      <c r="H5021" s="73">
        <v>29.060589</v>
      </c>
      <c r="I5021" s="73">
        <v>582300</v>
      </c>
    </row>
    <row r="5022" spans="1:9" x14ac:dyDescent="0.3">
      <c r="A5022" s="72" t="str">
        <f t="shared" si="165"/>
        <v>2012</v>
      </c>
      <c r="B5022" s="72" t="str">
        <f t="shared" si="166"/>
        <v>Aug</v>
      </c>
      <c r="C5022" s="74">
        <v>41142</v>
      </c>
      <c r="D5022" s="47">
        <v>33.479999999999997</v>
      </c>
      <c r="E5022" s="47">
        <v>33.779998999999997</v>
      </c>
      <c r="F5022" s="47">
        <v>33.369999</v>
      </c>
      <c r="G5022" s="47">
        <v>33.5</v>
      </c>
      <c r="H5022" s="73">
        <v>29.165071000000001</v>
      </c>
      <c r="I5022" s="73">
        <v>368700</v>
      </c>
    </row>
    <row r="5023" spans="1:9" x14ac:dyDescent="0.3">
      <c r="A5023" s="72" t="str">
        <f t="shared" si="165"/>
        <v>2012</v>
      </c>
      <c r="B5023" s="72" t="str">
        <f t="shared" si="166"/>
        <v>Aug</v>
      </c>
      <c r="C5023" s="74">
        <v>41143</v>
      </c>
      <c r="D5023" s="47">
        <v>33.520000000000003</v>
      </c>
      <c r="E5023" s="47">
        <v>33.659999999999997</v>
      </c>
      <c r="F5023" s="47">
        <v>33.259998000000003</v>
      </c>
      <c r="G5023" s="47">
        <v>33.439999</v>
      </c>
      <c r="H5023" s="73">
        <v>29.112829000000001</v>
      </c>
      <c r="I5023" s="73">
        <v>242600</v>
      </c>
    </row>
    <row r="5024" spans="1:9" x14ac:dyDescent="0.3">
      <c r="A5024" s="72" t="str">
        <f t="shared" si="165"/>
        <v>2012</v>
      </c>
      <c r="B5024" s="72" t="str">
        <f t="shared" si="166"/>
        <v>Aug</v>
      </c>
      <c r="C5024" s="74">
        <v>41144</v>
      </c>
      <c r="D5024" s="47">
        <v>33.520000000000003</v>
      </c>
      <c r="E5024" s="47">
        <v>33.520000000000003</v>
      </c>
      <c r="F5024" s="47">
        <v>33.009998000000003</v>
      </c>
      <c r="G5024" s="47">
        <v>33.080002</v>
      </c>
      <c r="H5024" s="73">
        <v>28.799413999999999</v>
      </c>
      <c r="I5024" s="73">
        <v>303500</v>
      </c>
    </row>
    <row r="5025" spans="1:9" x14ac:dyDescent="0.3">
      <c r="A5025" s="72" t="str">
        <f t="shared" si="165"/>
        <v>2012</v>
      </c>
      <c r="B5025" s="72" t="str">
        <f t="shared" si="166"/>
        <v>Aug</v>
      </c>
      <c r="C5025" s="74">
        <v>41145</v>
      </c>
      <c r="D5025" s="47">
        <v>33</v>
      </c>
      <c r="E5025" s="47">
        <v>33.400002000000001</v>
      </c>
      <c r="F5025" s="47">
        <v>32.740001999999997</v>
      </c>
      <c r="G5025" s="47">
        <v>33.139999000000003</v>
      </c>
      <c r="H5025" s="73">
        <v>28.851645999999999</v>
      </c>
      <c r="I5025" s="73">
        <v>511800</v>
      </c>
    </row>
    <row r="5026" spans="1:9" x14ac:dyDescent="0.3">
      <c r="A5026" s="72" t="str">
        <f t="shared" si="165"/>
        <v>2012</v>
      </c>
      <c r="B5026" s="72" t="str">
        <f t="shared" si="166"/>
        <v>Aug</v>
      </c>
      <c r="C5026" s="74">
        <v>41148</v>
      </c>
      <c r="D5026" s="47">
        <v>33.32</v>
      </c>
      <c r="E5026" s="47">
        <v>33.5</v>
      </c>
      <c r="F5026" s="47">
        <v>33.060001</v>
      </c>
      <c r="G5026" s="47">
        <v>33.099997999999999</v>
      </c>
      <c r="H5026" s="73">
        <v>28.81683</v>
      </c>
      <c r="I5026" s="73">
        <v>374200</v>
      </c>
    </row>
    <row r="5027" spans="1:9" x14ac:dyDescent="0.3">
      <c r="A5027" s="72" t="str">
        <f t="shared" si="165"/>
        <v>2012</v>
      </c>
      <c r="B5027" s="72" t="str">
        <f t="shared" si="166"/>
        <v>Aug</v>
      </c>
      <c r="C5027" s="74">
        <v>41149</v>
      </c>
      <c r="D5027" s="47">
        <v>33.009998000000003</v>
      </c>
      <c r="E5027" s="47">
        <v>33.43</v>
      </c>
      <c r="F5027" s="47">
        <v>32.990001999999997</v>
      </c>
      <c r="G5027" s="47">
        <v>33.290000999999997</v>
      </c>
      <c r="H5027" s="73">
        <v>28.982240999999998</v>
      </c>
      <c r="I5027" s="73">
        <v>431500</v>
      </c>
    </row>
    <row r="5028" spans="1:9" x14ac:dyDescent="0.3">
      <c r="A5028" s="72" t="str">
        <f t="shared" si="165"/>
        <v>2012</v>
      </c>
      <c r="B5028" s="72" t="str">
        <f t="shared" si="166"/>
        <v>Aug</v>
      </c>
      <c r="C5028" s="74">
        <v>41150</v>
      </c>
      <c r="D5028" s="47">
        <v>33.209999000000003</v>
      </c>
      <c r="E5028" s="47">
        <v>33.810001</v>
      </c>
      <c r="F5028" s="47">
        <v>33.209999000000003</v>
      </c>
      <c r="G5028" s="47">
        <v>33.470001000000003</v>
      </c>
      <c r="H5028" s="73">
        <v>29.138945</v>
      </c>
      <c r="I5028" s="73">
        <v>513600</v>
      </c>
    </row>
    <row r="5029" spans="1:9" x14ac:dyDescent="0.3">
      <c r="A5029" s="72" t="str">
        <f t="shared" si="165"/>
        <v>2012</v>
      </c>
      <c r="B5029" s="72" t="str">
        <f t="shared" si="166"/>
        <v>Aug</v>
      </c>
      <c r="C5029" s="74">
        <v>41151</v>
      </c>
      <c r="D5029" s="47">
        <v>33.43</v>
      </c>
      <c r="E5029" s="47">
        <v>33.57</v>
      </c>
      <c r="F5029" s="47">
        <v>33.229999999999997</v>
      </c>
      <c r="G5029" s="47">
        <v>33.360000999999997</v>
      </c>
      <c r="H5029" s="73">
        <v>29.043177</v>
      </c>
      <c r="I5029" s="73">
        <v>421800</v>
      </c>
    </row>
    <row r="5030" spans="1:9" x14ac:dyDescent="0.3">
      <c r="A5030" s="72" t="str">
        <f t="shared" si="165"/>
        <v>2012</v>
      </c>
      <c r="B5030" s="72" t="str">
        <f t="shared" si="166"/>
        <v>Aug</v>
      </c>
      <c r="C5030" s="74">
        <v>41152</v>
      </c>
      <c r="D5030" s="47">
        <v>33.509998000000003</v>
      </c>
      <c r="E5030" s="47">
        <v>33.549999</v>
      </c>
      <c r="F5030" s="47">
        <v>32.959999000000003</v>
      </c>
      <c r="G5030" s="47">
        <v>33.209999000000003</v>
      </c>
      <c r="H5030" s="73">
        <v>28.912597999999999</v>
      </c>
      <c r="I5030" s="73">
        <v>422600</v>
      </c>
    </row>
    <row r="5031" spans="1:9" x14ac:dyDescent="0.3">
      <c r="A5031" s="72" t="str">
        <f t="shared" si="165"/>
        <v>2012</v>
      </c>
      <c r="B5031" s="72" t="str">
        <f t="shared" si="166"/>
        <v>Sep</v>
      </c>
      <c r="C5031" s="74">
        <v>41156</v>
      </c>
      <c r="D5031" s="47">
        <v>33.150002000000001</v>
      </c>
      <c r="E5031" s="47">
        <v>33.840000000000003</v>
      </c>
      <c r="F5031" s="47">
        <v>32.970001000000003</v>
      </c>
      <c r="G5031" s="47">
        <v>33.700001</v>
      </c>
      <c r="H5031" s="73">
        <v>29.339191</v>
      </c>
      <c r="I5031" s="73">
        <v>626900</v>
      </c>
    </row>
    <row r="5032" spans="1:9" x14ac:dyDescent="0.3">
      <c r="A5032" s="72" t="str">
        <f t="shared" si="165"/>
        <v>2012</v>
      </c>
      <c r="B5032" s="72" t="str">
        <f t="shared" si="166"/>
        <v>Sep</v>
      </c>
      <c r="C5032" s="74">
        <v>41157</v>
      </c>
      <c r="D5032" s="47">
        <v>33.470001000000003</v>
      </c>
      <c r="E5032" s="47">
        <v>34.389999000000003</v>
      </c>
      <c r="F5032" s="47">
        <v>33.470001000000003</v>
      </c>
      <c r="G5032" s="47">
        <v>34.159999999999997</v>
      </c>
      <c r="H5032" s="73">
        <v>29.739657999999999</v>
      </c>
      <c r="I5032" s="73">
        <v>1192200</v>
      </c>
    </row>
    <row r="5033" spans="1:9" x14ac:dyDescent="0.3">
      <c r="A5033" s="72" t="str">
        <f t="shared" si="165"/>
        <v>2012</v>
      </c>
      <c r="B5033" s="72" t="str">
        <f t="shared" si="166"/>
        <v>Sep</v>
      </c>
      <c r="C5033" s="74">
        <v>41158</v>
      </c>
      <c r="D5033" s="47">
        <v>34.310001</v>
      </c>
      <c r="E5033" s="47">
        <v>34.700001</v>
      </c>
      <c r="F5033" s="47">
        <v>34.220001000000003</v>
      </c>
      <c r="G5033" s="47">
        <v>34.540000999999997</v>
      </c>
      <c r="H5033" s="73">
        <v>30.070481999999998</v>
      </c>
      <c r="I5033" s="73">
        <v>560700</v>
      </c>
    </row>
    <row r="5034" spans="1:9" x14ac:dyDescent="0.3">
      <c r="A5034" s="72" t="str">
        <f t="shared" si="165"/>
        <v>2012</v>
      </c>
      <c r="B5034" s="72" t="str">
        <f t="shared" si="166"/>
        <v>Sep</v>
      </c>
      <c r="C5034" s="74">
        <v>41159</v>
      </c>
      <c r="D5034" s="47">
        <v>34.650002000000001</v>
      </c>
      <c r="E5034" s="47">
        <v>34.900002000000001</v>
      </c>
      <c r="F5034" s="47">
        <v>34.32</v>
      </c>
      <c r="G5034" s="47">
        <v>34.82</v>
      </c>
      <c r="H5034" s="73">
        <v>30.314257000000001</v>
      </c>
      <c r="I5034" s="73">
        <v>618300</v>
      </c>
    </row>
    <row r="5035" spans="1:9" x14ac:dyDescent="0.3">
      <c r="A5035" s="72" t="str">
        <f t="shared" si="165"/>
        <v>2012</v>
      </c>
      <c r="B5035" s="72" t="str">
        <f t="shared" si="166"/>
        <v>Sep</v>
      </c>
      <c r="C5035" s="74">
        <v>41162</v>
      </c>
      <c r="D5035" s="47">
        <v>34.889999000000003</v>
      </c>
      <c r="E5035" s="47">
        <v>34.950001</v>
      </c>
      <c r="F5035" s="47">
        <v>34.549999</v>
      </c>
      <c r="G5035" s="47">
        <v>34.639999000000003</v>
      </c>
      <c r="H5035" s="73">
        <v>30.157547000000001</v>
      </c>
      <c r="I5035" s="73">
        <v>559200</v>
      </c>
    </row>
    <row r="5036" spans="1:9" x14ac:dyDescent="0.3">
      <c r="A5036" s="72" t="str">
        <f t="shared" si="165"/>
        <v>2012</v>
      </c>
      <c r="B5036" s="72" t="str">
        <f t="shared" si="166"/>
        <v>Sep</v>
      </c>
      <c r="C5036" s="74">
        <v>41163</v>
      </c>
      <c r="D5036" s="47">
        <v>34.720001000000003</v>
      </c>
      <c r="E5036" s="47">
        <v>34.889999000000003</v>
      </c>
      <c r="F5036" s="47">
        <v>34.439999</v>
      </c>
      <c r="G5036" s="47">
        <v>34.459999000000003</v>
      </c>
      <c r="H5036" s="73">
        <v>30.000843</v>
      </c>
      <c r="I5036" s="73">
        <v>453100</v>
      </c>
    </row>
    <row r="5037" spans="1:9" x14ac:dyDescent="0.3">
      <c r="A5037" s="72" t="str">
        <f t="shared" si="165"/>
        <v>2012</v>
      </c>
      <c r="B5037" s="72" t="str">
        <f t="shared" si="166"/>
        <v>Sep</v>
      </c>
      <c r="C5037" s="74">
        <v>41164</v>
      </c>
      <c r="D5037" s="47">
        <v>34.560001</v>
      </c>
      <c r="E5037" s="47">
        <v>34.950001</v>
      </c>
      <c r="F5037" s="47">
        <v>34.560001</v>
      </c>
      <c r="G5037" s="47">
        <v>34.810001</v>
      </c>
      <c r="H5037" s="73">
        <v>30.30555</v>
      </c>
      <c r="I5037" s="73">
        <v>614700</v>
      </c>
    </row>
    <row r="5038" spans="1:9" x14ac:dyDescent="0.3">
      <c r="A5038" s="72" t="str">
        <f t="shared" si="165"/>
        <v>2012</v>
      </c>
      <c r="B5038" s="72" t="str">
        <f t="shared" si="166"/>
        <v>Sep</v>
      </c>
      <c r="C5038" s="74">
        <v>41165</v>
      </c>
      <c r="D5038" s="47">
        <v>34.979999999999997</v>
      </c>
      <c r="E5038" s="47">
        <v>35.18</v>
      </c>
      <c r="F5038" s="47">
        <v>34.509998000000003</v>
      </c>
      <c r="G5038" s="47">
        <v>35.090000000000003</v>
      </c>
      <c r="H5038" s="73">
        <v>30.549322</v>
      </c>
      <c r="I5038" s="73">
        <v>570200</v>
      </c>
    </row>
    <row r="5039" spans="1:9" x14ac:dyDescent="0.3">
      <c r="A5039" s="72" t="str">
        <f t="shared" si="165"/>
        <v>2012</v>
      </c>
      <c r="B5039" s="72" t="str">
        <f t="shared" si="166"/>
        <v>Sep</v>
      </c>
      <c r="C5039" s="74">
        <v>41166</v>
      </c>
      <c r="D5039" s="47">
        <v>35.259998000000003</v>
      </c>
      <c r="E5039" s="47">
        <v>35.340000000000003</v>
      </c>
      <c r="F5039" s="47">
        <v>34.909999999999997</v>
      </c>
      <c r="G5039" s="47">
        <v>35.049999</v>
      </c>
      <c r="H5039" s="73">
        <v>30.514486000000002</v>
      </c>
      <c r="I5039" s="73">
        <v>593400</v>
      </c>
    </row>
    <row r="5040" spans="1:9" x14ac:dyDescent="0.3">
      <c r="A5040" s="72" t="str">
        <f t="shared" si="165"/>
        <v>2012</v>
      </c>
      <c r="B5040" s="72" t="str">
        <f t="shared" si="166"/>
        <v>Sep</v>
      </c>
      <c r="C5040" s="74">
        <v>41169</v>
      </c>
      <c r="D5040" s="47">
        <v>34.900002000000001</v>
      </c>
      <c r="E5040" s="47">
        <v>35.119999</v>
      </c>
      <c r="F5040" s="47">
        <v>34.830002</v>
      </c>
      <c r="G5040" s="47">
        <v>34.990001999999997</v>
      </c>
      <c r="H5040" s="73">
        <v>30.462257000000001</v>
      </c>
      <c r="I5040" s="73">
        <v>599000</v>
      </c>
    </row>
    <row r="5041" spans="1:9" x14ac:dyDescent="0.3">
      <c r="A5041" s="72" t="str">
        <f t="shared" si="165"/>
        <v>2012</v>
      </c>
      <c r="B5041" s="72" t="str">
        <f t="shared" si="166"/>
        <v>Sep</v>
      </c>
      <c r="C5041" s="74">
        <v>41170</v>
      </c>
      <c r="D5041" s="47">
        <v>34.939999</v>
      </c>
      <c r="E5041" s="47">
        <v>35.349997999999999</v>
      </c>
      <c r="F5041" s="47">
        <v>34.759998000000003</v>
      </c>
      <c r="G5041" s="47">
        <v>35.290000999999997</v>
      </c>
      <c r="H5041" s="73">
        <v>30.723441999999999</v>
      </c>
      <c r="I5041" s="73">
        <v>588700</v>
      </c>
    </row>
    <row r="5042" spans="1:9" x14ac:dyDescent="0.3">
      <c r="A5042" s="72" t="str">
        <f t="shared" si="165"/>
        <v>2012</v>
      </c>
      <c r="B5042" s="72" t="str">
        <f t="shared" si="166"/>
        <v>Sep</v>
      </c>
      <c r="C5042" s="74">
        <v>41171</v>
      </c>
      <c r="D5042" s="47">
        <v>35.490001999999997</v>
      </c>
      <c r="E5042" s="47">
        <v>36.169998</v>
      </c>
      <c r="F5042" s="47">
        <v>35.25</v>
      </c>
      <c r="G5042" s="47">
        <v>35.75</v>
      </c>
      <c r="H5042" s="73">
        <v>31.123913000000002</v>
      </c>
      <c r="I5042" s="73">
        <v>1439000</v>
      </c>
    </row>
    <row r="5043" spans="1:9" x14ac:dyDescent="0.3">
      <c r="A5043" s="72" t="str">
        <f t="shared" si="165"/>
        <v>2012</v>
      </c>
      <c r="B5043" s="72" t="str">
        <f t="shared" si="166"/>
        <v>Sep</v>
      </c>
      <c r="C5043" s="74">
        <v>41172</v>
      </c>
      <c r="D5043" s="47">
        <v>35.659999999999997</v>
      </c>
      <c r="E5043" s="47">
        <v>35.740001999999997</v>
      </c>
      <c r="F5043" s="47">
        <v>35.299999</v>
      </c>
      <c r="G5043" s="47">
        <v>35.57</v>
      </c>
      <c r="H5043" s="73">
        <v>30.967193999999999</v>
      </c>
      <c r="I5043" s="73">
        <v>728900</v>
      </c>
    </row>
    <row r="5044" spans="1:9" x14ac:dyDescent="0.3">
      <c r="A5044" s="72" t="str">
        <f t="shared" si="165"/>
        <v>2012</v>
      </c>
      <c r="B5044" s="72" t="str">
        <f t="shared" si="166"/>
        <v>Sep</v>
      </c>
      <c r="C5044" s="74">
        <v>41173</v>
      </c>
      <c r="D5044" s="47">
        <v>35.979999999999997</v>
      </c>
      <c r="E5044" s="47">
        <v>36.240001999999997</v>
      </c>
      <c r="F5044" s="47">
        <v>35.650002000000001</v>
      </c>
      <c r="G5044" s="47">
        <v>35.82</v>
      </c>
      <c r="H5044" s="73">
        <v>31.184853</v>
      </c>
      <c r="I5044" s="73">
        <v>1577300</v>
      </c>
    </row>
    <row r="5045" spans="1:9" x14ac:dyDescent="0.3">
      <c r="A5045" s="72" t="str">
        <f t="shared" si="165"/>
        <v>2012</v>
      </c>
      <c r="B5045" s="72" t="str">
        <f t="shared" si="166"/>
        <v>Sep</v>
      </c>
      <c r="C5045" s="74">
        <v>41176</v>
      </c>
      <c r="D5045" s="47">
        <v>35.779998999999997</v>
      </c>
      <c r="E5045" s="47">
        <v>35.950001</v>
      </c>
      <c r="F5045" s="47">
        <v>35.360000999999997</v>
      </c>
      <c r="G5045" s="47">
        <v>35.810001</v>
      </c>
      <c r="H5045" s="73">
        <v>31.176148999999999</v>
      </c>
      <c r="I5045" s="73">
        <v>458300</v>
      </c>
    </row>
    <row r="5046" spans="1:9" x14ac:dyDescent="0.3">
      <c r="A5046" s="72" t="str">
        <f t="shared" si="165"/>
        <v>2012</v>
      </c>
      <c r="B5046" s="72" t="str">
        <f t="shared" si="166"/>
        <v>Sep</v>
      </c>
      <c r="C5046" s="74">
        <v>41177</v>
      </c>
      <c r="D5046" s="47">
        <v>35.889999000000003</v>
      </c>
      <c r="E5046" s="47">
        <v>36.099997999999999</v>
      </c>
      <c r="F5046" s="47">
        <v>35.340000000000003</v>
      </c>
      <c r="G5046" s="47">
        <v>35.380001</v>
      </c>
      <c r="H5046" s="73">
        <v>30.801791999999999</v>
      </c>
      <c r="I5046" s="73">
        <v>550200</v>
      </c>
    </row>
    <row r="5047" spans="1:9" x14ac:dyDescent="0.3">
      <c r="A5047" s="72" t="str">
        <f t="shared" si="165"/>
        <v>2012</v>
      </c>
      <c r="B5047" s="72" t="str">
        <f t="shared" si="166"/>
        <v>Sep</v>
      </c>
      <c r="C5047" s="74">
        <v>41178</v>
      </c>
      <c r="D5047" s="47">
        <v>35.43</v>
      </c>
      <c r="E5047" s="47">
        <v>35.650002000000001</v>
      </c>
      <c r="F5047" s="47">
        <v>35.110000999999997</v>
      </c>
      <c r="G5047" s="47">
        <v>35.32</v>
      </c>
      <c r="H5047" s="73">
        <v>30.749549999999999</v>
      </c>
      <c r="I5047" s="73">
        <v>350300</v>
      </c>
    </row>
    <row r="5048" spans="1:9" x14ac:dyDescent="0.3">
      <c r="A5048" s="72" t="str">
        <f t="shared" si="165"/>
        <v>2012</v>
      </c>
      <c r="B5048" s="72" t="str">
        <f t="shared" si="166"/>
        <v>Sep</v>
      </c>
      <c r="C5048" s="74">
        <v>41179</v>
      </c>
      <c r="D5048" s="47">
        <v>35.529998999999997</v>
      </c>
      <c r="E5048" s="47">
        <v>35.75</v>
      </c>
      <c r="F5048" s="47">
        <v>35.360000999999997</v>
      </c>
      <c r="G5048" s="47">
        <v>35.549999</v>
      </c>
      <c r="H5048" s="73">
        <v>30.949784999999999</v>
      </c>
      <c r="I5048" s="73">
        <v>345300</v>
      </c>
    </row>
    <row r="5049" spans="1:9" x14ac:dyDescent="0.3">
      <c r="A5049" s="72" t="str">
        <f t="shared" si="165"/>
        <v>2012</v>
      </c>
      <c r="B5049" s="72" t="str">
        <f t="shared" si="166"/>
        <v>Sep</v>
      </c>
      <c r="C5049" s="74">
        <v>41180</v>
      </c>
      <c r="D5049" s="47">
        <v>35.57</v>
      </c>
      <c r="E5049" s="47">
        <v>35.830002</v>
      </c>
      <c r="F5049" s="47">
        <v>35.259998000000003</v>
      </c>
      <c r="G5049" s="47">
        <v>35.75</v>
      </c>
      <c r="H5049" s="73">
        <v>31.123913000000002</v>
      </c>
      <c r="I5049" s="73">
        <v>809200</v>
      </c>
    </row>
    <row r="5050" spans="1:9" x14ac:dyDescent="0.3">
      <c r="A5050" s="72" t="str">
        <f t="shared" si="165"/>
        <v>2012</v>
      </c>
      <c r="B5050" s="72" t="str">
        <f t="shared" si="166"/>
        <v>Oct</v>
      </c>
      <c r="C5050" s="74">
        <v>41183</v>
      </c>
      <c r="D5050" s="47">
        <v>36.049999</v>
      </c>
      <c r="E5050" s="47">
        <v>36.049999</v>
      </c>
      <c r="F5050" s="47">
        <v>35.240001999999997</v>
      </c>
      <c r="G5050" s="47">
        <v>35.709999000000003</v>
      </c>
      <c r="H5050" s="73">
        <v>31.089088</v>
      </c>
      <c r="I5050" s="73">
        <v>812600</v>
      </c>
    </row>
    <row r="5051" spans="1:9" x14ac:dyDescent="0.3">
      <c r="A5051" s="72" t="str">
        <f t="shared" si="165"/>
        <v>2012</v>
      </c>
      <c r="B5051" s="72" t="str">
        <f t="shared" si="166"/>
        <v>Oct</v>
      </c>
      <c r="C5051" s="74">
        <v>41184</v>
      </c>
      <c r="D5051" s="47">
        <v>35.849997999999999</v>
      </c>
      <c r="E5051" s="47">
        <v>35.869999</v>
      </c>
      <c r="F5051" s="47">
        <v>35.400002000000001</v>
      </c>
      <c r="G5051" s="47">
        <v>35.490001999999997</v>
      </c>
      <c r="H5051" s="73">
        <v>30.897556000000002</v>
      </c>
      <c r="I5051" s="73">
        <v>651300</v>
      </c>
    </row>
    <row r="5052" spans="1:9" x14ac:dyDescent="0.3">
      <c r="A5052" s="72" t="str">
        <f t="shared" si="165"/>
        <v>2012</v>
      </c>
      <c r="B5052" s="72" t="str">
        <f t="shared" si="166"/>
        <v>Oct</v>
      </c>
      <c r="C5052" s="74">
        <v>41185</v>
      </c>
      <c r="D5052" s="47">
        <v>35.610000999999997</v>
      </c>
      <c r="E5052" s="47">
        <v>35.970001000000003</v>
      </c>
      <c r="F5052" s="47">
        <v>35.130001</v>
      </c>
      <c r="G5052" s="47">
        <v>35.279998999999997</v>
      </c>
      <c r="H5052" s="73">
        <v>30.714725000000001</v>
      </c>
      <c r="I5052" s="73">
        <v>1043300</v>
      </c>
    </row>
    <row r="5053" spans="1:9" x14ac:dyDescent="0.3">
      <c r="A5053" s="72" t="str">
        <f t="shared" si="165"/>
        <v>2012</v>
      </c>
      <c r="B5053" s="72" t="str">
        <f t="shared" si="166"/>
        <v>Oct</v>
      </c>
      <c r="C5053" s="74">
        <v>41186</v>
      </c>
      <c r="D5053" s="47">
        <v>35.509998000000003</v>
      </c>
      <c r="E5053" s="47">
        <v>35.779998999999997</v>
      </c>
      <c r="F5053" s="47">
        <v>35.169998</v>
      </c>
      <c r="G5053" s="47">
        <v>35.720001000000003</v>
      </c>
      <c r="H5053" s="73">
        <v>31.09779</v>
      </c>
      <c r="I5053" s="73">
        <v>727800</v>
      </c>
    </row>
    <row r="5054" spans="1:9" x14ac:dyDescent="0.3">
      <c r="A5054" s="72" t="str">
        <f t="shared" si="165"/>
        <v>2012</v>
      </c>
      <c r="B5054" s="72" t="str">
        <f t="shared" si="166"/>
        <v>Oct</v>
      </c>
      <c r="C5054" s="74">
        <v>41187</v>
      </c>
      <c r="D5054" s="47">
        <v>35.32</v>
      </c>
      <c r="E5054" s="47">
        <v>35.400002000000001</v>
      </c>
      <c r="F5054" s="47">
        <v>34.490001999999997</v>
      </c>
      <c r="G5054" s="47">
        <v>34.75</v>
      </c>
      <c r="H5054" s="73">
        <v>30.253307</v>
      </c>
      <c r="I5054" s="73">
        <v>1393500</v>
      </c>
    </row>
    <row r="5055" spans="1:9" x14ac:dyDescent="0.3">
      <c r="A5055" s="72" t="str">
        <f t="shared" si="165"/>
        <v>2012</v>
      </c>
      <c r="B5055" s="72" t="str">
        <f t="shared" si="166"/>
        <v>Oct</v>
      </c>
      <c r="C5055" s="74">
        <v>41190</v>
      </c>
      <c r="D5055" s="47">
        <v>34.639999000000003</v>
      </c>
      <c r="E5055" s="47">
        <v>34.869999</v>
      </c>
      <c r="F5055" s="47">
        <v>34.540000999999997</v>
      </c>
      <c r="G5055" s="47">
        <v>34.759998000000003</v>
      </c>
      <c r="H5055" s="73">
        <v>30.262011999999999</v>
      </c>
      <c r="I5055" s="73">
        <v>581200</v>
      </c>
    </row>
    <row r="5056" spans="1:9" x14ac:dyDescent="0.3">
      <c r="A5056" s="72" t="str">
        <f t="shared" si="165"/>
        <v>2012</v>
      </c>
      <c r="B5056" s="72" t="str">
        <f t="shared" si="166"/>
        <v>Oct</v>
      </c>
      <c r="C5056" s="74">
        <v>41191</v>
      </c>
      <c r="D5056" s="47">
        <v>34.82</v>
      </c>
      <c r="E5056" s="47">
        <v>35</v>
      </c>
      <c r="F5056" s="47">
        <v>34.159999999999997</v>
      </c>
      <c r="G5056" s="47">
        <v>34.200001</v>
      </c>
      <c r="H5056" s="73">
        <v>29.774478999999999</v>
      </c>
      <c r="I5056" s="73">
        <v>543100</v>
      </c>
    </row>
    <row r="5057" spans="1:9" x14ac:dyDescent="0.3">
      <c r="A5057" s="72" t="str">
        <f t="shared" si="165"/>
        <v>2012</v>
      </c>
      <c r="B5057" s="72" t="str">
        <f t="shared" si="166"/>
        <v>Oct</v>
      </c>
      <c r="C5057" s="74">
        <v>41192</v>
      </c>
      <c r="D5057" s="47">
        <v>34.340000000000003</v>
      </c>
      <c r="E5057" s="47">
        <v>34.709999000000003</v>
      </c>
      <c r="F5057" s="47">
        <v>34.220001000000003</v>
      </c>
      <c r="G5057" s="47">
        <v>34.479999999999997</v>
      </c>
      <c r="H5057" s="73">
        <v>30.018249999999998</v>
      </c>
      <c r="I5057" s="73">
        <v>497000</v>
      </c>
    </row>
    <row r="5058" spans="1:9" x14ac:dyDescent="0.3">
      <c r="A5058" s="72" t="str">
        <f t="shared" si="165"/>
        <v>2012</v>
      </c>
      <c r="B5058" s="72" t="str">
        <f t="shared" si="166"/>
        <v>Oct</v>
      </c>
      <c r="C5058" s="74">
        <v>41193</v>
      </c>
      <c r="D5058" s="47">
        <v>34.610000999999997</v>
      </c>
      <c r="E5058" s="47">
        <v>34.919998</v>
      </c>
      <c r="F5058" s="47">
        <v>34.330002</v>
      </c>
      <c r="G5058" s="47">
        <v>34.509998000000003</v>
      </c>
      <c r="H5058" s="73">
        <v>30.044373</v>
      </c>
      <c r="I5058" s="73">
        <v>420600</v>
      </c>
    </row>
    <row r="5059" spans="1:9" x14ac:dyDescent="0.3">
      <c r="A5059" s="72" t="str">
        <f t="shared" ref="A5059:A5122" si="167">TEXT(C5059,"YYYY")</f>
        <v>2012</v>
      </c>
      <c r="B5059" s="72" t="str">
        <f t="shared" ref="B5059:B5122" si="168">TEXT(C5059,"MMM")</f>
        <v>Oct</v>
      </c>
      <c r="C5059" s="74">
        <v>41194</v>
      </c>
      <c r="D5059" s="47">
        <v>34.43</v>
      </c>
      <c r="E5059" s="47">
        <v>34.740001999999997</v>
      </c>
      <c r="F5059" s="47">
        <v>34.200001</v>
      </c>
      <c r="G5059" s="47">
        <v>34.459999000000003</v>
      </c>
      <c r="H5059" s="73">
        <v>30.000843</v>
      </c>
      <c r="I5059" s="73">
        <v>417100</v>
      </c>
    </row>
    <row r="5060" spans="1:9" x14ac:dyDescent="0.3">
      <c r="A5060" s="72" t="str">
        <f t="shared" si="167"/>
        <v>2012</v>
      </c>
      <c r="B5060" s="72" t="str">
        <f t="shared" si="168"/>
        <v>Oct</v>
      </c>
      <c r="C5060" s="74">
        <v>41197</v>
      </c>
      <c r="D5060" s="47">
        <v>34.729999999999997</v>
      </c>
      <c r="E5060" s="47">
        <v>34.729999999999997</v>
      </c>
      <c r="F5060" s="47">
        <v>34.189999</v>
      </c>
      <c r="G5060" s="47">
        <v>34.580002</v>
      </c>
      <c r="H5060" s="73">
        <v>30.105315999999998</v>
      </c>
      <c r="I5060" s="73">
        <v>1109100</v>
      </c>
    </row>
    <row r="5061" spans="1:9" x14ac:dyDescent="0.3">
      <c r="A5061" s="72" t="str">
        <f t="shared" si="167"/>
        <v>2012</v>
      </c>
      <c r="B5061" s="72" t="str">
        <f t="shared" si="168"/>
        <v>Oct</v>
      </c>
      <c r="C5061" s="74">
        <v>41198</v>
      </c>
      <c r="D5061" s="47">
        <v>34.830002</v>
      </c>
      <c r="E5061" s="47">
        <v>35.090000000000003</v>
      </c>
      <c r="F5061" s="47">
        <v>34.560001</v>
      </c>
      <c r="G5061" s="47">
        <v>34.630001</v>
      </c>
      <c r="H5061" s="73">
        <v>30.148838000000001</v>
      </c>
      <c r="I5061" s="73">
        <v>575900</v>
      </c>
    </row>
    <row r="5062" spans="1:9" x14ac:dyDescent="0.3">
      <c r="A5062" s="72" t="str">
        <f t="shared" si="167"/>
        <v>2012</v>
      </c>
      <c r="B5062" s="72" t="str">
        <f t="shared" si="168"/>
        <v>Oct</v>
      </c>
      <c r="C5062" s="74">
        <v>41199</v>
      </c>
      <c r="D5062" s="47">
        <v>34.639999000000003</v>
      </c>
      <c r="E5062" s="47">
        <v>35.049999</v>
      </c>
      <c r="F5062" s="47">
        <v>34.540000999999997</v>
      </c>
      <c r="G5062" s="47">
        <v>34.93</v>
      </c>
      <c r="H5062" s="73">
        <v>30.410021</v>
      </c>
      <c r="I5062" s="73">
        <v>671500</v>
      </c>
    </row>
    <row r="5063" spans="1:9" x14ac:dyDescent="0.3">
      <c r="A5063" s="72" t="str">
        <f t="shared" si="167"/>
        <v>2012</v>
      </c>
      <c r="B5063" s="72" t="str">
        <f t="shared" si="168"/>
        <v>Oct</v>
      </c>
      <c r="C5063" s="74">
        <v>41200</v>
      </c>
      <c r="D5063" s="47">
        <v>34.849997999999999</v>
      </c>
      <c r="E5063" s="47">
        <v>34.970001000000003</v>
      </c>
      <c r="F5063" s="47">
        <v>34.540000999999997</v>
      </c>
      <c r="G5063" s="47">
        <v>34.810001</v>
      </c>
      <c r="H5063" s="73">
        <v>30.30555</v>
      </c>
      <c r="I5063" s="73">
        <v>501300</v>
      </c>
    </row>
    <row r="5064" spans="1:9" x14ac:dyDescent="0.3">
      <c r="A5064" s="72" t="str">
        <f t="shared" si="167"/>
        <v>2012</v>
      </c>
      <c r="B5064" s="72" t="str">
        <f t="shared" si="168"/>
        <v>Oct</v>
      </c>
      <c r="C5064" s="74">
        <v>41201</v>
      </c>
      <c r="D5064" s="47">
        <v>34.490001999999997</v>
      </c>
      <c r="E5064" s="47">
        <v>34.490001999999997</v>
      </c>
      <c r="F5064" s="47">
        <v>33.669998</v>
      </c>
      <c r="G5064" s="47">
        <v>33.729999999999997</v>
      </c>
      <c r="H5064" s="73">
        <v>29.365303000000001</v>
      </c>
      <c r="I5064" s="73">
        <v>1376800</v>
      </c>
    </row>
    <row r="5065" spans="1:9" x14ac:dyDescent="0.3">
      <c r="A5065" s="72" t="str">
        <f t="shared" si="167"/>
        <v>2012</v>
      </c>
      <c r="B5065" s="72" t="str">
        <f t="shared" si="168"/>
        <v>Oct</v>
      </c>
      <c r="C5065" s="74">
        <v>41204</v>
      </c>
      <c r="D5065" s="47">
        <v>33.689999</v>
      </c>
      <c r="E5065" s="47">
        <v>33.82</v>
      </c>
      <c r="F5065" s="47">
        <v>33.380001</v>
      </c>
      <c r="G5065" s="47">
        <v>33.639999000000003</v>
      </c>
      <c r="H5065" s="73">
        <v>29.286950999999998</v>
      </c>
      <c r="I5065" s="73">
        <v>843100</v>
      </c>
    </row>
    <row r="5066" spans="1:9" x14ac:dyDescent="0.3">
      <c r="A5066" s="72" t="str">
        <f t="shared" si="167"/>
        <v>2012</v>
      </c>
      <c r="B5066" s="72" t="str">
        <f t="shared" si="168"/>
        <v>Oct</v>
      </c>
      <c r="C5066" s="74">
        <v>41205</v>
      </c>
      <c r="D5066" s="47">
        <v>33.389999000000003</v>
      </c>
      <c r="E5066" s="47">
        <v>33.82</v>
      </c>
      <c r="F5066" s="47">
        <v>33.07</v>
      </c>
      <c r="G5066" s="47">
        <v>33.619999</v>
      </c>
      <c r="H5066" s="73">
        <v>29.269537</v>
      </c>
      <c r="I5066" s="73">
        <v>610200</v>
      </c>
    </row>
    <row r="5067" spans="1:9" x14ac:dyDescent="0.3">
      <c r="A5067" s="72" t="str">
        <f t="shared" si="167"/>
        <v>2012</v>
      </c>
      <c r="B5067" s="72" t="str">
        <f t="shared" si="168"/>
        <v>Oct</v>
      </c>
      <c r="C5067" s="74">
        <v>41206</v>
      </c>
      <c r="D5067" s="47">
        <v>33.790000999999997</v>
      </c>
      <c r="E5067" s="47">
        <v>34.209999000000003</v>
      </c>
      <c r="F5067" s="47">
        <v>32.639999000000003</v>
      </c>
      <c r="G5067" s="47">
        <v>32.759998000000003</v>
      </c>
      <c r="H5067" s="73">
        <v>28.520817000000001</v>
      </c>
      <c r="I5067" s="73">
        <v>1909600</v>
      </c>
    </row>
    <row r="5068" spans="1:9" x14ac:dyDescent="0.3">
      <c r="A5068" s="72" t="str">
        <f t="shared" si="167"/>
        <v>2012</v>
      </c>
      <c r="B5068" s="72" t="str">
        <f t="shared" si="168"/>
        <v>Oct</v>
      </c>
      <c r="C5068" s="74">
        <v>41207</v>
      </c>
      <c r="D5068" s="47">
        <v>33.990001999999997</v>
      </c>
      <c r="E5068" s="47">
        <v>34.18</v>
      </c>
      <c r="F5068" s="47">
        <v>32.840000000000003</v>
      </c>
      <c r="G5068" s="47">
        <v>32.990001999999997</v>
      </c>
      <c r="H5068" s="73">
        <v>28.721066</v>
      </c>
      <c r="I5068" s="73">
        <v>1721400</v>
      </c>
    </row>
    <row r="5069" spans="1:9" x14ac:dyDescent="0.3">
      <c r="A5069" s="72" t="str">
        <f t="shared" si="167"/>
        <v>2012</v>
      </c>
      <c r="B5069" s="72" t="str">
        <f t="shared" si="168"/>
        <v>Oct</v>
      </c>
      <c r="C5069" s="74">
        <v>41208</v>
      </c>
      <c r="D5069" s="47">
        <v>32.970001000000003</v>
      </c>
      <c r="E5069" s="47">
        <v>33.080002</v>
      </c>
      <c r="F5069" s="47">
        <v>32.380001</v>
      </c>
      <c r="G5069" s="47">
        <v>32.659999999999997</v>
      </c>
      <c r="H5069" s="73">
        <v>28.433765000000001</v>
      </c>
      <c r="I5069" s="73">
        <v>750300</v>
      </c>
    </row>
    <row r="5070" spans="1:9" x14ac:dyDescent="0.3">
      <c r="A5070" s="72" t="str">
        <f t="shared" si="167"/>
        <v>2012</v>
      </c>
      <c r="B5070" s="72" t="str">
        <f t="shared" si="168"/>
        <v>Oct</v>
      </c>
      <c r="C5070" s="74">
        <v>41213</v>
      </c>
      <c r="D5070" s="47">
        <v>32.619999</v>
      </c>
      <c r="E5070" s="47">
        <v>33.119999</v>
      </c>
      <c r="F5070" s="47">
        <v>32.619999</v>
      </c>
      <c r="G5070" s="47">
        <v>33.07</v>
      </c>
      <c r="H5070" s="73">
        <v>28.790699</v>
      </c>
      <c r="I5070" s="73">
        <v>650500</v>
      </c>
    </row>
    <row r="5071" spans="1:9" x14ac:dyDescent="0.3">
      <c r="A5071" s="72" t="str">
        <f t="shared" si="167"/>
        <v>2012</v>
      </c>
      <c r="B5071" s="72" t="str">
        <f t="shared" si="168"/>
        <v>Nov</v>
      </c>
      <c r="C5071" s="74">
        <v>41214</v>
      </c>
      <c r="D5071" s="47">
        <v>33.110000999999997</v>
      </c>
      <c r="E5071" s="47">
        <v>33.659999999999997</v>
      </c>
      <c r="F5071" s="47">
        <v>33.049999</v>
      </c>
      <c r="G5071" s="47">
        <v>33.549999</v>
      </c>
      <c r="H5071" s="73">
        <v>29.208590000000001</v>
      </c>
      <c r="I5071" s="73">
        <v>812500</v>
      </c>
    </row>
    <row r="5072" spans="1:9" x14ac:dyDescent="0.3">
      <c r="A5072" s="72" t="str">
        <f t="shared" si="167"/>
        <v>2012</v>
      </c>
      <c r="B5072" s="72" t="str">
        <f t="shared" si="168"/>
        <v>Nov</v>
      </c>
      <c r="C5072" s="74">
        <v>41215</v>
      </c>
      <c r="D5072" s="47">
        <v>33.82</v>
      </c>
      <c r="E5072" s="47">
        <v>33.849997999999999</v>
      </c>
      <c r="F5072" s="47">
        <v>33.57</v>
      </c>
      <c r="G5072" s="47">
        <v>33.659999999999997</v>
      </c>
      <c r="H5072" s="73">
        <v>29.304358000000001</v>
      </c>
      <c r="I5072" s="73">
        <v>1111600</v>
      </c>
    </row>
    <row r="5073" spans="1:9" x14ac:dyDescent="0.3">
      <c r="A5073" s="72" t="str">
        <f t="shared" si="167"/>
        <v>2012</v>
      </c>
      <c r="B5073" s="72" t="str">
        <f t="shared" si="168"/>
        <v>Nov</v>
      </c>
      <c r="C5073" s="74">
        <v>41218</v>
      </c>
      <c r="D5073" s="47">
        <v>33.529998999999997</v>
      </c>
      <c r="E5073" s="47">
        <v>34</v>
      </c>
      <c r="F5073" s="47">
        <v>33.349997999999999</v>
      </c>
      <c r="G5073" s="47">
        <v>33.979999999999997</v>
      </c>
      <c r="H5073" s="73">
        <v>29.688797000000001</v>
      </c>
      <c r="I5073" s="73">
        <v>721500</v>
      </c>
    </row>
    <row r="5074" spans="1:9" x14ac:dyDescent="0.3">
      <c r="A5074" s="72" t="str">
        <f t="shared" si="167"/>
        <v>2012</v>
      </c>
      <c r="B5074" s="72" t="str">
        <f t="shared" si="168"/>
        <v>Nov</v>
      </c>
      <c r="C5074" s="74">
        <v>41219</v>
      </c>
      <c r="D5074" s="47">
        <v>34</v>
      </c>
      <c r="E5074" s="47">
        <v>34.340000000000003</v>
      </c>
      <c r="F5074" s="47">
        <v>33.950001</v>
      </c>
      <c r="G5074" s="47">
        <v>34.290000999999997</v>
      </c>
      <c r="H5074" s="73">
        <v>29.959655999999999</v>
      </c>
      <c r="I5074" s="73">
        <v>465600</v>
      </c>
    </row>
    <row r="5075" spans="1:9" x14ac:dyDescent="0.3">
      <c r="A5075" s="72" t="str">
        <f t="shared" si="167"/>
        <v>2012</v>
      </c>
      <c r="B5075" s="72" t="str">
        <f t="shared" si="168"/>
        <v>Nov</v>
      </c>
      <c r="C5075" s="74">
        <v>41220</v>
      </c>
      <c r="D5075" s="47">
        <v>34.029998999999997</v>
      </c>
      <c r="E5075" s="47">
        <v>34.060001</v>
      </c>
      <c r="F5075" s="47">
        <v>33.419998</v>
      </c>
      <c r="G5075" s="47">
        <v>33.540000999999997</v>
      </c>
      <c r="H5075" s="73">
        <v>29.304358000000001</v>
      </c>
      <c r="I5075" s="73">
        <v>804700</v>
      </c>
    </row>
    <row r="5076" spans="1:9" x14ac:dyDescent="0.3">
      <c r="A5076" s="72" t="str">
        <f t="shared" si="167"/>
        <v>2012</v>
      </c>
      <c r="B5076" s="72" t="str">
        <f t="shared" si="168"/>
        <v>Nov</v>
      </c>
      <c r="C5076" s="74">
        <v>41221</v>
      </c>
      <c r="D5076" s="47">
        <v>33.459999000000003</v>
      </c>
      <c r="E5076" s="47">
        <v>33.590000000000003</v>
      </c>
      <c r="F5076" s="47">
        <v>33.040000999999997</v>
      </c>
      <c r="G5076" s="47">
        <v>33.119999</v>
      </c>
      <c r="H5076" s="73">
        <v>28.937401000000001</v>
      </c>
      <c r="I5076" s="73">
        <v>632800</v>
      </c>
    </row>
    <row r="5077" spans="1:9" x14ac:dyDescent="0.3">
      <c r="A5077" s="72" t="str">
        <f t="shared" si="167"/>
        <v>2012</v>
      </c>
      <c r="B5077" s="72" t="str">
        <f t="shared" si="168"/>
        <v>Nov</v>
      </c>
      <c r="C5077" s="74">
        <v>41222</v>
      </c>
      <c r="D5077" s="47">
        <v>32.939999</v>
      </c>
      <c r="E5077" s="47">
        <v>33.529998999999997</v>
      </c>
      <c r="F5077" s="47">
        <v>32.939999</v>
      </c>
      <c r="G5077" s="47">
        <v>33.259998000000003</v>
      </c>
      <c r="H5077" s="73">
        <v>29.059715000000001</v>
      </c>
      <c r="I5077" s="73">
        <v>502100</v>
      </c>
    </row>
    <row r="5078" spans="1:9" x14ac:dyDescent="0.3">
      <c r="A5078" s="72" t="str">
        <f t="shared" si="167"/>
        <v>2012</v>
      </c>
      <c r="B5078" s="72" t="str">
        <f t="shared" si="168"/>
        <v>Nov</v>
      </c>
      <c r="C5078" s="74">
        <v>41225</v>
      </c>
      <c r="D5078" s="47">
        <v>33.349997999999999</v>
      </c>
      <c r="E5078" s="47">
        <v>33.639999000000003</v>
      </c>
      <c r="F5078" s="47">
        <v>33.270000000000003</v>
      </c>
      <c r="G5078" s="47">
        <v>33.419998</v>
      </c>
      <c r="H5078" s="73">
        <v>29.199515999999999</v>
      </c>
      <c r="I5078" s="73">
        <v>372300</v>
      </c>
    </row>
    <row r="5079" spans="1:9" x14ac:dyDescent="0.3">
      <c r="A5079" s="72" t="str">
        <f t="shared" si="167"/>
        <v>2012</v>
      </c>
      <c r="B5079" s="72" t="str">
        <f t="shared" si="168"/>
        <v>Nov</v>
      </c>
      <c r="C5079" s="74">
        <v>41226</v>
      </c>
      <c r="D5079" s="47">
        <v>33.330002</v>
      </c>
      <c r="E5079" s="47">
        <v>34</v>
      </c>
      <c r="F5079" s="47">
        <v>33.240001999999997</v>
      </c>
      <c r="G5079" s="47">
        <v>33.610000999999997</v>
      </c>
      <c r="H5079" s="73">
        <v>29.365525999999999</v>
      </c>
      <c r="I5079" s="73">
        <v>570300</v>
      </c>
    </row>
    <row r="5080" spans="1:9" x14ac:dyDescent="0.3">
      <c r="A5080" s="72" t="str">
        <f t="shared" si="167"/>
        <v>2012</v>
      </c>
      <c r="B5080" s="72" t="str">
        <f t="shared" si="168"/>
        <v>Nov</v>
      </c>
      <c r="C5080" s="74">
        <v>41227</v>
      </c>
      <c r="D5080" s="47">
        <v>33.709999000000003</v>
      </c>
      <c r="E5080" s="47">
        <v>33.869999</v>
      </c>
      <c r="F5080" s="47">
        <v>32.68</v>
      </c>
      <c r="G5080" s="47">
        <v>32.729999999999997</v>
      </c>
      <c r="H5080" s="73">
        <v>28.596648999999999</v>
      </c>
      <c r="I5080" s="73">
        <v>565100</v>
      </c>
    </row>
    <row r="5081" spans="1:9" x14ac:dyDescent="0.3">
      <c r="A5081" s="72" t="str">
        <f t="shared" si="167"/>
        <v>2012</v>
      </c>
      <c r="B5081" s="72" t="str">
        <f t="shared" si="168"/>
        <v>Nov</v>
      </c>
      <c r="C5081" s="74">
        <v>41228</v>
      </c>
      <c r="D5081" s="47">
        <v>32.770000000000003</v>
      </c>
      <c r="E5081" s="47">
        <v>33.400002000000001</v>
      </c>
      <c r="F5081" s="47">
        <v>32.659999999999997</v>
      </c>
      <c r="G5081" s="47">
        <v>33.040000999999997</v>
      </c>
      <c r="H5081" s="73">
        <v>28.8675</v>
      </c>
      <c r="I5081" s="73">
        <v>1054200</v>
      </c>
    </row>
    <row r="5082" spans="1:9" x14ac:dyDescent="0.3">
      <c r="A5082" s="72" t="str">
        <f t="shared" si="167"/>
        <v>2012</v>
      </c>
      <c r="B5082" s="72" t="str">
        <f t="shared" si="168"/>
        <v>Nov</v>
      </c>
      <c r="C5082" s="74">
        <v>41229</v>
      </c>
      <c r="D5082" s="47">
        <v>33.099997999999999</v>
      </c>
      <c r="E5082" s="47">
        <v>33.349997999999999</v>
      </c>
      <c r="F5082" s="47">
        <v>32.669998</v>
      </c>
      <c r="G5082" s="47">
        <v>33.32</v>
      </c>
      <c r="H5082" s="73">
        <v>29.112137000000001</v>
      </c>
      <c r="I5082" s="73">
        <v>567000</v>
      </c>
    </row>
    <row r="5083" spans="1:9" x14ac:dyDescent="0.3">
      <c r="A5083" s="72" t="str">
        <f t="shared" si="167"/>
        <v>2012</v>
      </c>
      <c r="B5083" s="72" t="str">
        <f t="shared" si="168"/>
        <v>Nov</v>
      </c>
      <c r="C5083" s="74">
        <v>41232</v>
      </c>
      <c r="D5083" s="47">
        <v>33.540000999999997</v>
      </c>
      <c r="E5083" s="47">
        <v>34.090000000000003</v>
      </c>
      <c r="F5083" s="47">
        <v>33.540000999999997</v>
      </c>
      <c r="G5083" s="47">
        <v>33.970001000000003</v>
      </c>
      <c r="H5083" s="73">
        <v>29.680050000000001</v>
      </c>
      <c r="I5083" s="73">
        <v>536100</v>
      </c>
    </row>
    <row r="5084" spans="1:9" x14ac:dyDescent="0.3">
      <c r="A5084" s="72" t="str">
        <f t="shared" si="167"/>
        <v>2012</v>
      </c>
      <c r="B5084" s="72" t="str">
        <f t="shared" si="168"/>
        <v>Nov</v>
      </c>
      <c r="C5084" s="74">
        <v>41233</v>
      </c>
      <c r="D5084" s="47">
        <v>33.93</v>
      </c>
      <c r="E5084" s="47">
        <v>34.290000999999997</v>
      </c>
      <c r="F5084" s="47">
        <v>33.779998999999997</v>
      </c>
      <c r="G5084" s="47">
        <v>33.950001</v>
      </c>
      <c r="H5084" s="73">
        <v>29.662583999999999</v>
      </c>
      <c r="I5084" s="73">
        <v>386500</v>
      </c>
    </row>
    <row r="5085" spans="1:9" x14ac:dyDescent="0.3">
      <c r="A5085" s="72" t="str">
        <f t="shared" si="167"/>
        <v>2012</v>
      </c>
      <c r="B5085" s="72" t="str">
        <f t="shared" si="168"/>
        <v>Nov</v>
      </c>
      <c r="C5085" s="74">
        <v>41234</v>
      </c>
      <c r="D5085" s="47">
        <v>33.959999000000003</v>
      </c>
      <c r="E5085" s="47">
        <v>34.299999</v>
      </c>
      <c r="F5085" s="47">
        <v>33.959999000000003</v>
      </c>
      <c r="G5085" s="47">
        <v>34.18</v>
      </c>
      <c r="H5085" s="73">
        <v>29.863541000000001</v>
      </c>
      <c r="I5085" s="73">
        <v>247100</v>
      </c>
    </row>
    <row r="5086" spans="1:9" x14ac:dyDescent="0.3">
      <c r="A5086" s="72" t="str">
        <f t="shared" si="167"/>
        <v>2012</v>
      </c>
      <c r="B5086" s="72" t="str">
        <f t="shared" si="168"/>
        <v>Nov</v>
      </c>
      <c r="C5086" s="74">
        <v>41236</v>
      </c>
      <c r="D5086" s="47">
        <v>34.299999</v>
      </c>
      <c r="E5086" s="47">
        <v>34.659999999999997</v>
      </c>
      <c r="F5086" s="47">
        <v>34.290000999999997</v>
      </c>
      <c r="G5086" s="47">
        <v>34.479999999999997</v>
      </c>
      <c r="H5086" s="73">
        <v>30.125644999999999</v>
      </c>
      <c r="I5086" s="73">
        <v>168500</v>
      </c>
    </row>
    <row r="5087" spans="1:9" x14ac:dyDescent="0.3">
      <c r="A5087" s="72" t="str">
        <f t="shared" si="167"/>
        <v>2012</v>
      </c>
      <c r="B5087" s="72" t="str">
        <f t="shared" si="168"/>
        <v>Nov</v>
      </c>
      <c r="C5087" s="74">
        <v>41239</v>
      </c>
      <c r="D5087" s="47">
        <v>34.479999999999997</v>
      </c>
      <c r="E5087" s="47">
        <v>34.720001000000003</v>
      </c>
      <c r="F5087" s="47">
        <v>34.299999</v>
      </c>
      <c r="G5087" s="47">
        <v>34.709999000000003</v>
      </c>
      <c r="H5087" s="73">
        <v>30.326599000000002</v>
      </c>
      <c r="I5087" s="73">
        <v>502500</v>
      </c>
    </row>
    <row r="5088" spans="1:9" x14ac:dyDescent="0.3">
      <c r="A5088" s="72" t="str">
        <f t="shared" si="167"/>
        <v>2012</v>
      </c>
      <c r="B5088" s="72" t="str">
        <f t="shared" si="168"/>
        <v>Nov</v>
      </c>
      <c r="C5088" s="74">
        <v>41240</v>
      </c>
      <c r="D5088" s="47">
        <v>34.470001000000003</v>
      </c>
      <c r="E5088" s="47">
        <v>35.07</v>
      </c>
      <c r="F5088" s="47">
        <v>34.470001000000003</v>
      </c>
      <c r="G5088" s="47">
        <v>34.75</v>
      </c>
      <c r="H5088" s="73">
        <v>30.361550999999999</v>
      </c>
      <c r="I5088" s="73">
        <v>668600</v>
      </c>
    </row>
    <row r="5089" spans="1:9" x14ac:dyDescent="0.3">
      <c r="A5089" s="72" t="str">
        <f t="shared" si="167"/>
        <v>2012</v>
      </c>
      <c r="B5089" s="72" t="str">
        <f t="shared" si="168"/>
        <v>Nov</v>
      </c>
      <c r="C5089" s="74">
        <v>41241</v>
      </c>
      <c r="D5089" s="47">
        <v>34.599997999999999</v>
      </c>
      <c r="E5089" s="47">
        <v>34.889999000000003</v>
      </c>
      <c r="F5089" s="47">
        <v>34.150002000000001</v>
      </c>
      <c r="G5089" s="47">
        <v>34.880001</v>
      </c>
      <c r="H5089" s="73">
        <v>30.475134000000001</v>
      </c>
      <c r="I5089" s="73">
        <v>937900</v>
      </c>
    </row>
    <row r="5090" spans="1:9" x14ac:dyDescent="0.3">
      <c r="A5090" s="72" t="str">
        <f t="shared" si="167"/>
        <v>2012</v>
      </c>
      <c r="B5090" s="72" t="str">
        <f t="shared" si="168"/>
        <v>Nov</v>
      </c>
      <c r="C5090" s="74">
        <v>41242</v>
      </c>
      <c r="D5090" s="47">
        <v>34.959999000000003</v>
      </c>
      <c r="E5090" s="47">
        <v>35.32</v>
      </c>
      <c r="F5090" s="47">
        <v>34.509998000000003</v>
      </c>
      <c r="G5090" s="47">
        <v>34.869999</v>
      </c>
      <c r="H5090" s="73">
        <v>30.466388999999999</v>
      </c>
      <c r="I5090" s="73">
        <v>578100</v>
      </c>
    </row>
    <row r="5091" spans="1:9" x14ac:dyDescent="0.3">
      <c r="A5091" s="72" t="str">
        <f t="shared" si="167"/>
        <v>2012</v>
      </c>
      <c r="B5091" s="72" t="str">
        <f t="shared" si="168"/>
        <v>Nov</v>
      </c>
      <c r="C5091" s="74">
        <v>41243</v>
      </c>
      <c r="D5091" s="47">
        <v>34.869999</v>
      </c>
      <c r="E5091" s="47">
        <v>34.869999</v>
      </c>
      <c r="F5091" s="47">
        <v>34.139999000000003</v>
      </c>
      <c r="G5091" s="47">
        <v>34.189999</v>
      </c>
      <c r="H5091" s="73">
        <v>29.872271999999999</v>
      </c>
      <c r="I5091" s="73">
        <v>671200</v>
      </c>
    </row>
    <row r="5092" spans="1:9" x14ac:dyDescent="0.3">
      <c r="A5092" s="72" t="str">
        <f t="shared" si="167"/>
        <v>2012</v>
      </c>
      <c r="B5092" s="72" t="str">
        <f t="shared" si="168"/>
        <v>Dec</v>
      </c>
      <c r="C5092" s="74">
        <v>41246</v>
      </c>
      <c r="D5092" s="47">
        <v>34.229999999999997</v>
      </c>
      <c r="E5092" s="47">
        <v>34.5</v>
      </c>
      <c r="F5092" s="47">
        <v>33.880001</v>
      </c>
      <c r="G5092" s="47">
        <v>34.060001</v>
      </c>
      <c r="H5092" s="73">
        <v>29.758696</v>
      </c>
      <c r="I5092" s="73">
        <v>723400</v>
      </c>
    </row>
    <row r="5093" spans="1:9" x14ac:dyDescent="0.3">
      <c r="A5093" s="72" t="str">
        <f t="shared" si="167"/>
        <v>2012</v>
      </c>
      <c r="B5093" s="72" t="str">
        <f t="shared" si="168"/>
        <v>Dec</v>
      </c>
      <c r="C5093" s="74">
        <v>41247</v>
      </c>
      <c r="D5093" s="47">
        <v>33.220001000000003</v>
      </c>
      <c r="E5093" s="47">
        <v>33.270000000000003</v>
      </c>
      <c r="F5093" s="47">
        <v>32.110000999999997</v>
      </c>
      <c r="G5093" s="47">
        <v>32.799999</v>
      </c>
      <c r="H5093" s="73">
        <v>28.657810000000001</v>
      </c>
      <c r="I5093" s="73">
        <v>2746500</v>
      </c>
    </row>
    <row r="5094" spans="1:9" x14ac:dyDescent="0.3">
      <c r="A5094" s="72" t="str">
        <f t="shared" si="167"/>
        <v>2012</v>
      </c>
      <c r="B5094" s="72" t="str">
        <f t="shared" si="168"/>
        <v>Dec</v>
      </c>
      <c r="C5094" s="74">
        <v>41248</v>
      </c>
      <c r="D5094" s="47">
        <v>32.979999999999997</v>
      </c>
      <c r="E5094" s="47">
        <v>33.080002</v>
      </c>
      <c r="F5094" s="47">
        <v>32.619999</v>
      </c>
      <c r="G5094" s="47">
        <v>32.919998</v>
      </c>
      <c r="H5094" s="73">
        <v>28.762657000000001</v>
      </c>
      <c r="I5094" s="73">
        <v>784300</v>
      </c>
    </row>
    <row r="5095" spans="1:9" x14ac:dyDescent="0.3">
      <c r="A5095" s="72" t="str">
        <f t="shared" si="167"/>
        <v>2012</v>
      </c>
      <c r="B5095" s="72" t="str">
        <f t="shared" si="168"/>
        <v>Dec</v>
      </c>
      <c r="C5095" s="74">
        <v>41249</v>
      </c>
      <c r="D5095" s="47">
        <v>32.799999</v>
      </c>
      <c r="E5095" s="47">
        <v>33.119999</v>
      </c>
      <c r="F5095" s="47">
        <v>32.779998999999997</v>
      </c>
      <c r="G5095" s="47">
        <v>33</v>
      </c>
      <c r="H5095" s="73">
        <v>28.832552</v>
      </c>
      <c r="I5095" s="73">
        <v>601700</v>
      </c>
    </row>
    <row r="5096" spans="1:9" x14ac:dyDescent="0.3">
      <c r="A5096" s="72" t="str">
        <f t="shared" si="167"/>
        <v>2012</v>
      </c>
      <c r="B5096" s="72" t="str">
        <f t="shared" si="168"/>
        <v>Dec</v>
      </c>
      <c r="C5096" s="74">
        <v>41250</v>
      </c>
      <c r="D5096" s="47">
        <v>33.200001</v>
      </c>
      <c r="E5096" s="47">
        <v>33.450001</v>
      </c>
      <c r="F5096" s="47">
        <v>32.939999</v>
      </c>
      <c r="G5096" s="47">
        <v>33.090000000000003</v>
      </c>
      <c r="H5096" s="73">
        <v>28.911200000000001</v>
      </c>
      <c r="I5096" s="73">
        <v>436700</v>
      </c>
    </row>
    <row r="5097" spans="1:9" x14ac:dyDescent="0.3">
      <c r="A5097" s="72" t="str">
        <f t="shared" si="167"/>
        <v>2012</v>
      </c>
      <c r="B5097" s="72" t="str">
        <f t="shared" si="168"/>
        <v>Dec</v>
      </c>
      <c r="C5097" s="74">
        <v>41253</v>
      </c>
      <c r="D5097" s="47">
        <v>33.18</v>
      </c>
      <c r="E5097" s="47">
        <v>33.450001</v>
      </c>
      <c r="F5097" s="47">
        <v>32.959999000000003</v>
      </c>
      <c r="G5097" s="47">
        <v>33.139999000000003</v>
      </c>
      <c r="H5097" s="73">
        <v>28.954872000000002</v>
      </c>
      <c r="I5097" s="73">
        <v>479700</v>
      </c>
    </row>
    <row r="5098" spans="1:9" x14ac:dyDescent="0.3">
      <c r="A5098" s="72" t="str">
        <f t="shared" si="167"/>
        <v>2012</v>
      </c>
      <c r="B5098" s="72" t="str">
        <f t="shared" si="168"/>
        <v>Dec</v>
      </c>
      <c r="C5098" s="74">
        <v>41254</v>
      </c>
      <c r="D5098" s="47">
        <v>33.419998</v>
      </c>
      <c r="E5098" s="47">
        <v>33.470001000000003</v>
      </c>
      <c r="F5098" s="47">
        <v>33.07</v>
      </c>
      <c r="G5098" s="47">
        <v>33.18</v>
      </c>
      <c r="H5098" s="73">
        <v>28.989830000000001</v>
      </c>
      <c r="I5098" s="73">
        <v>602800</v>
      </c>
    </row>
    <row r="5099" spans="1:9" x14ac:dyDescent="0.3">
      <c r="A5099" s="72" t="str">
        <f t="shared" si="167"/>
        <v>2012</v>
      </c>
      <c r="B5099" s="72" t="str">
        <f t="shared" si="168"/>
        <v>Dec</v>
      </c>
      <c r="C5099" s="74">
        <v>41255</v>
      </c>
      <c r="D5099" s="47">
        <v>33.330002</v>
      </c>
      <c r="E5099" s="47">
        <v>33.540000999999997</v>
      </c>
      <c r="F5099" s="47">
        <v>33.080002</v>
      </c>
      <c r="G5099" s="47">
        <v>33.119999</v>
      </c>
      <c r="H5099" s="73">
        <v>28.937401000000001</v>
      </c>
      <c r="I5099" s="73">
        <v>384400</v>
      </c>
    </row>
    <row r="5100" spans="1:9" x14ac:dyDescent="0.3">
      <c r="A5100" s="72" t="str">
        <f t="shared" si="167"/>
        <v>2012</v>
      </c>
      <c r="B5100" s="72" t="str">
        <f t="shared" si="168"/>
        <v>Dec</v>
      </c>
      <c r="C5100" s="74">
        <v>41256</v>
      </c>
      <c r="D5100" s="47">
        <v>32.990001999999997</v>
      </c>
      <c r="E5100" s="47">
        <v>33.810001</v>
      </c>
      <c r="F5100" s="47">
        <v>32.990001999999997</v>
      </c>
      <c r="G5100" s="47">
        <v>33.349997999999999</v>
      </c>
      <c r="H5100" s="73">
        <v>29.138351</v>
      </c>
      <c r="I5100" s="73">
        <v>461800</v>
      </c>
    </row>
    <row r="5101" spans="1:9" x14ac:dyDescent="0.3">
      <c r="A5101" s="72" t="str">
        <f t="shared" si="167"/>
        <v>2012</v>
      </c>
      <c r="B5101" s="72" t="str">
        <f t="shared" si="168"/>
        <v>Dec</v>
      </c>
      <c r="C5101" s="74">
        <v>41257</v>
      </c>
      <c r="D5101" s="47">
        <v>33.200001</v>
      </c>
      <c r="E5101" s="47">
        <v>33.369999</v>
      </c>
      <c r="F5101" s="47">
        <v>33.020000000000003</v>
      </c>
      <c r="G5101" s="47">
        <v>33.169998</v>
      </c>
      <c r="H5101" s="73">
        <v>28.981083000000002</v>
      </c>
      <c r="I5101" s="73">
        <v>527200</v>
      </c>
    </row>
    <row r="5102" spans="1:9" x14ac:dyDescent="0.3">
      <c r="A5102" s="72" t="str">
        <f t="shared" si="167"/>
        <v>2012</v>
      </c>
      <c r="B5102" s="72" t="str">
        <f t="shared" si="168"/>
        <v>Dec</v>
      </c>
      <c r="C5102" s="74">
        <v>41260</v>
      </c>
      <c r="D5102" s="47">
        <v>33.25</v>
      </c>
      <c r="E5102" s="47">
        <v>33.590000000000003</v>
      </c>
      <c r="F5102" s="47">
        <v>33.240001999999997</v>
      </c>
      <c r="G5102" s="47">
        <v>33.450001</v>
      </c>
      <c r="H5102" s="73">
        <v>29.225722999999999</v>
      </c>
      <c r="I5102" s="73">
        <v>540200</v>
      </c>
    </row>
    <row r="5103" spans="1:9" x14ac:dyDescent="0.3">
      <c r="A5103" s="72" t="str">
        <f t="shared" si="167"/>
        <v>2012</v>
      </c>
      <c r="B5103" s="72" t="str">
        <f t="shared" si="168"/>
        <v>Dec</v>
      </c>
      <c r="C5103" s="74">
        <v>41261</v>
      </c>
      <c r="D5103" s="47">
        <v>33.419998</v>
      </c>
      <c r="E5103" s="47">
        <v>33.849997999999999</v>
      </c>
      <c r="F5103" s="47">
        <v>33.360000999999997</v>
      </c>
      <c r="G5103" s="47">
        <v>33.630001</v>
      </c>
      <c r="H5103" s="73">
        <v>29.382994</v>
      </c>
      <c r="I5103" s="73">
        <v>746600</v>
      </c>
    </row>
    <row r="5104" spans="1:9" x14ac:dyDescent="0.3">
      <c r="A5104" s="72" t="str">
        <f t="shared" si="167"/>
        <v>2012</v>
      </c>
      <c r="B5104" s="72" t="str">
        <f t="shared" si="168"/>
        <v>Dec</v>
      </c>
      <c r="C5104" s="74">
        <v>41262</v>
      </c>
      <c r="D5104" s="47">
        <v>33.720001000000003</v>
      </c>
      <c r="E5104" s="47">
        <v>33.970001000000003</v>
      </c>
      <c r="F5104" s="47">
        <v>33.490001999999997</v>
      </c>
      <c r="G5104" s="47">
        <v>33.630001</v>
      </c>
      <c r="H5104" s="73">
        <v>29.382994</v>
      </c>
      <c r="I5104" s="73">
        <v>539000</v>
      </c>
    </row>
    <row r="5105" spans="1:9" x14ac:dyDescent="0.3">
      <c r="A5105" s="72" t="str">
        <f t="shared" si="167"/>
        <v>2012</v>
      </c>
      <c r="B5105" s="72" t="str">
        <f t="shared" si="168"/>
        <v>Dec</v>
      </c>
      <c r="C5105" s="74">
        <v>41263</v>
      </c>
      <c r="D5105" s="47">
        <v>33.709999000000003</v>
      </c>
      <c r="E5105" s="47">
        <v>33.799999</v>
      </c>
      <c r="F5105" s="47">
        <v>33.299999</v>
      </c>
      <c r="G5105" s="47">
        <v>33.349997999999999</v>
      </c>
      <c r="H5105" s="73">
        <v>29.138351</v>
      </c>
      <c r="I5105" s="73">
        <v>716100</v>
      </c>
    </row>
    <row r="5106" spans="1:9" x14ac:dyDescent="0.3">
      <c r="A5106" s="72" t="str">
        <f t="shared" si="167"/>
        <v>2012</v>
      </c>
      <c r="B5106" s="72" t="str">
        <f t="shared" si="168"/>
        <v>Dec</v>
      </c>
      <c r="C5106" s="74">
        <v>41264</v>
      </c>
      <c r="D5106" s="47">
        <v>33.130001</v>
      </c>
      <c r="E5106" s="47">
        <v>33.229999999999997</v>
      </c>
      <c r="F5106" s="47">
        <v>32.549999</v>
      </c>
      <c r="G5106" s="47">
        <v>32.860000999999997</v>
      </c>
      <c r="H5106" s="73">
        <v>28.710235999999998</v>
      </c>
      <c r="I5106" s="73">
        <v>992800</v>
      </c>
    </row>
    <row r="5107" spans="1:9" x14ac:dyDescent="0.3">
      <c r="A5107" s="72" t="str">
        <f t="shared" si="167"/>
        <v>2012</v>
      </c>
      <c r="B5107" s="72" t="str">
        <f t="shared" si="168"/>
        <v>Dec</v>
      </c>
      <c r="C5107" s="74">
        <v>41267</v>
      </c>
      <c r="D5107" s="47">
        <v>32.790000999999997</v>
      </c>
      <c r="E5107" s="47">
        <v>33.009998000000003</v>
      </c>
      <c r="F5107" s="47">
        <v>32.630001</v>
      </c>
      <c r="G5107" s="47">
        <v>32.970001000000003</v>
      </c>
      <c r="H5107" s="73">
        <v>28.806341</v>
      </c>
      <c r="I5107" s="73">
        <v>209800</v>
      </c>
    </row>
    <row r="5108" spans="1:9" x14ac:dyDescent="0.3">
      <c r="A5108" s="72" t="str">
        <f t="shared" si="167"/>
        <v>2012</v>
      </c>
      <c r="B5108" s="72" t="str">
        <f t="shared" si="168"/>
        <v>Dec</v>
      </c>
      <c r="C5108" s="74">
        <v>41269</v>
      </c>
      <c r="D5108" s="47">
        <v>32.979999999999997</v>
      </c>
      <c r="E5108" s="47">
        <v>33.130001</v>
      </c>
      <c r="F5108" s="47">
        <v>32.729999999999997</v>
      </c>
      <c r="G5108" s="47">
        <v>32.82</v>
      </c>
      <c r="H5108" s="73">
        <v>28.675291000000001</v>
      </c>
      <c r="I5108" s="73">
        <v>414700</v>
      </c>
    </row>
    <row r="5109" spans="1:9" x14ac:dyDescent="0.3">
      <c r="A5109" s="72" t="str">
        <f t="shared" si="167"/>
        <v>2012</v>
      </c>
      <c r="B5109" s="72" t="str">
        <f t="shared" si="168"/>
        <v>Dec</v>
      </c>
      <c r="C5109" s="74">
        <v>41270</v>
      </c>
      <c r="D5109" s="47">
        <v>32.889999000000003</v>
      </c>
      <c r="E5109" s="47">
        <v>33.110000999999997</v>
      </c>
      <c r="F5109" s="47">
        <v>32.490001999999997</v>
      </c>
      <c r="G5109" s="47">
        <v>32.729999999999997</v>
      </c>
      <c r="H5109" s="73">
        <v>28.596648999999999</v>
      </c>
      <c r="I5109" s="73">
        <v>576300</v>
      </c>
    </row>
    <row r="5110" spans="1:9" x14ac:dyDescent="0.3">
      <c r="A5110" s="72" t="str">
        <f t="shared" si="167"/>
        <v>2012</v>
      </c>
      <c r="B5110" s="72" t="str">
        <f t="shared" si="168"/>
        <v>Dec</v>
      </c>
      <c r="C5110" s="74">
        <v>41271</v>
      </c>
      <c r="D5110" s="47">
        <v>32.650002000000001</v>
      </c>
      <c r="E5110" s="47">
        <v>32.689999</v>
      </c>
      <c r="F5110" s="47">
        <v>32.349997999999999</v>
      </c>
      <c r="G5110" s="47">
        <v>32.369999</v>
      </c>
      <c r="H5110" s="73">
        <v>28.282118000000001</v>
      </c>
      <c r="I5110" s="73">
        <v>455000</v>
      </c>
    </row>
    <row r="5111" spans="1:9" x14ac:dyDescent="0.3">
      <c r="A5111" s="72" t="str">
        <f t="shared" si="167"/>
        <v>2012</v>
      </c>
      <c r="B5111" s="72" t="str">
        <f t="shared" si="168"/>
        <v>Dec</v>
      </c>
      <c r="C5111" s="74">
        <v>41274</v>
      </c>
      <c r="D5111" s="47">
        <v>32.310001</v>
      </c>
      <c r="E5111" s="47">
        <v>32.770000000000003</v>
      </c>
      <c r="F5111" s="47">
        <v>32.209999000000003</v>
      </c>
      <c r="G5111" s="47">
        <v>32.709999000000003</v>
      </c>
      <c r="H5111" s="73">
        <v>28.579176</v>
      </c>
      <c r="I5111" s="73">
        <v>694100</v>
      </c>
    </row>
    <row r="5112" spans="1:9" x14ac:dyDescent="0.3">
      <c r="A5112" s="72" t="str">
        <f t="shared" si="167"/>
        <v>2013</v>
      </c>
      <c r="B5112" s="72" t="str">
        <f t="shared" si="168"/>
        <v>Jan</v>
      </c>
      <c r="C5112" s="74">
        <v>41276</v>
      </c>
      <c r="D5112" s="47">
        <v>33.349997999999999</v>
      </c>
      <c r="E5112" s="47">
        <v>33.400002000000001</v>
      </c>
      <c r="F5112" s="47">
        <v>32.630001</v>
      </c>
      <c r="G5112" s="47">
        <v>33.040000999999997</v>
      </c>
      <c r="H5112" s="73">
        <v>28.8675</v>
      </c>
      <c r="I5112" s="73">
        <v>1006100</v>
      </c>
    </row>
    <row r="5113" spans="1:9" x14ac:dyDescent="0.3">
      <c r="A5113" s="72" t="str">
        <f t="shared" si="167"/>
        <v>2013</v>
      </c>
      <c r="B5113" s="72" t="str">
        <f t="shared" si="168"/>
        <v>Jan</v>
      </c>
      <c r="C5113" s="74">
        <v>41277</v>
      </c>
      <c r="D5113" s="47">
        <v>33.189999</v>
      </c>
      <c r="E5113" s="47">
        <v>33.919998</v>
      </c>
      <c r="F5113" s="47">
        <v>33</v>
      </c>
      <c r="G5113" s="47">
        <v>33.799999</v>
      </c>
      <c r="H5113" s="73">
        <v>29.531523</v>
      </c>
      <c r="I5113" s="73">
        <v>795400</v>
      </c>
    </row>
    <row r="5114" spans="1:9" x14ac:dyDescent="0.3">
      <c r="A5114" s="72" t="str">
        <f t="shared" si="167"/>
        <v>2013</v>
      </c>
      <c r="B5114" s="72" t="str">
        <f t="shared" si="168"/>
        <v>Jan</v>
      </c>
      <c r="C5114" s="74">
        <v>41278</v>
      </c>
      <c r="D5114" s="47">
        <v>33.970001000000003</v>
      </c>
      <c r="E5114" s="47">
        <v>34.919998</v>
      </c>
      <c r="F5114" s="47">
        <v>33.840000000000003</v>
      </c>
      <c r="G5114" s="47">
        <v>34.689999</v>
      </c>
      <c r="H5114" s="73">
        <v>30.309137</v>
      </c>
      <c r="I5114" s="73">
        <v>841900</v>
      </c>
    </row>
    <row r="5115" spans="1:9" x14ac:dyDescent="0.3">
      <c r="A5115" s="72" t="str">
        <f t="shared" si="167"/>
        <v>2013</v>
      </c>
      <c r="B5115" s="72" t="str">
        <f t="shared" si="168"/>
        <v>Jan</v>
      </c>
      <c r="C5115" s="74">
        <v>41281</v>
      </c>
      <c r="D5115" s="47">
        <v>34.43</v>
      </c>
      <c r="E5115" s="47">
        <v>34.68</v>
      </c>
      <c r="F5115" s="47">
        <v>33.759998000000003</v>
      </c>
      <c r="G5115" s="47">
        <v>33.919998</v>
      </c>
      <c r="H5115" s="73">
        <v>29.636365999999999</v>
      </c>
      <c r="I5115" s="73">
        <v>542900</v>
      </c>
    </row>
    <row r="5116" spans="1:9" x14ac:dyDescent="0.3">
      <c r="A5116" s="72" t="str">
        <f t="shared" si="167"/>
        <v>2013</v>
      </c>
      <c r="B5116" s="72" t="str">
        <f t="shared" si="168"/>
        <v>Jan</v>
      </c>
      <c r="C5116" s="74">
        <v>41282</v>
      </c>
      <c r="D5116" s="47">
        <v>33.880001</v>
      </c>
      <c r="E5116" s="47">
        <v>34.049999</v>
      </c>
      <c r="F5116" s="47">
        <v>33.470001000000003</v>
      </c>
      <c r="G5116" s="47">
        <v>33.580002</v>
      </c>
      <c r="H5116" s="73">
        <v>29.339314000000002</v>
      </c>
      <c r="I5116" s="73">
        <v>602700</v>
      </c>
    </row>
    <row r="5117" spans="1:9" x14ac:dyDescent="0.3">
      <c r="A5117" s="72" t="str">
        <f t="shared" si="167"/>
        <v>2013</v>
      </c>
      <c r="B5117" s="72" t="str">
        <f t="shared" si="168"/>
        <v>Jan</v>
      </c>
      <c r="C5117" s="74">
        <v>41283</v>
      </c>
      <c r="D5117" s="47">
        <v>33.580002</v>
      </c>
      <c r="E5117" s="47">
        <v>33.790000999999997</v>
      </c>
      <c r="F5117" s="47">
        <v>33.459999000000003</v>
      </c>
      <c r="G5117" s="47">
        <v>33.669998</v>
      </c>
      <c r="H5117" s="73">
        <v>29.417943999999999</v>
      </c>
      <c r="I5117" s="73">
        <v>444400</v>
      </c>
    </row>
    <row r="5118" spans="1:9" x14ac:dyDescent="0.3">
      <c r="A5118" s="72" t="str">
        <f t="shared" si="167"/>
        <v>2013</v>
      </c>
      <c r="B5118" s="72" t="str">
        <f t="shared" si="168"/>
        <v>Jan</v>
      </c>
      <c r="C5118" s="74">
        <v>41284</v>
      </c>
      <c r="D5118" s="47">
        <v>33.709999000000003</v>
      </c>
      <c r="E5118" s="47">
        <v>33.900002000000001</v>
      </c>
      <c r="F5118" s="47">
        <v>33.439999</v>
      </c>
      <c r="G5118" s="47">
        <v>33.790000999999997</v>
      </c>
      <c r="H5118" s="73">
        <v>29.522787000000001</v>
      </c>
      <c r="I5118" s="73">
        <v>453900</v>
      </c>
    </row>
    <row r="5119" spans="1:9" x14ac:dyDescent="0.3">
      <c r="A5119" s="72" t="str">
        <f t="shared" si="167"/>
        <v>2013</v>
      </c>
      <c r="B5119" s="72" t="str">
        <f t="shared" si="168"/>
        <v>Jan</v>
      </c>
      <c r="C5119" s="74">
        <v>41285</v>
      </c>
      <c r="D5119" s="47">
        <v>33.830002</v>
      </c>
      <c r="E5119" s="47">
        <v>33.840000000000003</v>
      </c>
      <c r="F5119" s="47">
        <v>33.389999000000003</v>
      </c>
      <c r="G5119" s="47">
        <v>33.669998</v>
      </c>
      <c r="H5119" s="73">
        <v>29.417943999999999</v>
      </c>
      <c r="I5119" s="73">
        <v>565500</v>
      </c>
    </row>
    <row r="5120" spans="1:9" x14ac:dyDescent="0.3">
      <c r="A5120" s="72" t="str">
        <f t="shared" si="167"/>
        <v>2013</v>
      </c>
      <c r="B5120" s="72" t="str">
        <f t="shared" si="168"/>
        <v>Jan</v>
      </c>
      <c r="C5120" s="74">
        <v>41288</v>
      </c>
      <c r="D5120" s="47">
        <v>33.520000000000003</v>
      </c>
      <c r="E5120" s="47">
        <v>33.68</v>
      </c>
      <c r="F5120" s="47">
        <v>33.119999</v>
      </c>
      <c r="G5120" s="47">
        <v>33.369999</v>
      </c>
      <c r="H5120" s="73">
        <v>29.155826999999999</v>
      </c>
      <c r="I5120" s="73">
        <v>888100</v>
      </c>
    </row>
    <row r="5121" spans="1:9" x14ac:dyDescent="0.3">
      <c r="A5121" s="72" t="str">
        <f t="shared" si="167"/>
        <v>2013</v>
      </c>
      <c r="B5121" s="72" t="str">
        <f t="shared" si="168"/>
        <v>Jan</v>
      </c>
      <c r="C5121" s="74">
        <v>41289</v>
      </c>
      <c r="D5121" s="47">
        <v>33.150002000000001</v>
      </c>
      <c r="E5121" s="47">
        <v>33.439999</v>
      </c>
      <c r="F5121" s="47">
        <v>32.959999000000003</v>
      </c>
      <c r="G5121" s="47">
        <v>33.099997999999999</v>
      </c>
      <c r="H5121" s="73">
        <v>28.919930000000001</v>
      </c>
      <c r="I5121" s="73">
        <v>935800</v>
      </c>
    </row>
    <row r="5122" spans="1:9" x14ac:dyDescent="0.3">
      <c r="A5122" s="72" t="str">
        <f t="shared" si="167"/>
        <v>2013</v>
      </c>
      <c r="B5122" s="72" t="str">
        <f t="shared" si="168"/>
        <v>Jan</v>
      </c>
      <c r="C5122" s="74">
        <v>41290</v>
      </c>
      <c r="D5122" s="47">
        <v>32.880001</v>
      </c>
      <c r="E5122" s="47">
        <v>33.520000000000003</v>
      </c>
      <c r="F5122" s="47">
        <v>32.779998999999997</v>
      </c>
      <c r="G5122" s="47">
        <v>33.139999000000003</v>
      </c>
      <c r="H5122" s="73">
        <v>28.954872000000002</v>
      </c>
      <c r="I5122" s="73">
        <v>597400</v>
      </c>
    </row>
    <row r="5123" spans="1:9" x14ac:dyDescent="0.3">
      <c r="A5123" s="72" t="str">
        <f t="shared" ref="A5123:A5186" si="169">TEXT(C5123,"YYYY")</f>
        <v>2013</v>
      </c>
      <c r="B5123" s="72" t="str">
        <f t="shared" ref="B5123:B5186" si="170">TEXT(C5123,"MMM")</f>
        <v>Jan</v>
      </c>
      <c r="C5123" s="74">
        <v>41291</v>
      </c>
      <c r="D5123" s="47">
        <v>33.270000000000003</v>
      </c>
      <c r="E5123" s="47">
        <v>33.490001999999997</v>
      </c>
      <c r="F5123" s="47">
        <v>32.959999000000003</v>
      </c>
      <c r="G5123" s="47">
        <v>33.32</v>
      </c>
      <c r="H5123" s="73">
        <v>29.112137000000001</v>
      </c>
      <c r="I5123" s="73">
        <v>665700</v>
      </c>
    </row>
    <row r="5124" spans="1:9" x14ac:dyDescent="0.3">
      <c r="A5124" s="72" t="str">
        <f t="shared" si="169"/>
        <v>2013</v>
      </c>
      <c r="B5124" s="72" t="str">
        <f t="shared" si="170"/>
        <v>Jan</v>
      </c>
      <c r="C5124" s="74">
        <v>41292</v>
      </c>
      <c r="D5124" s="47">
        <v>33.400002000000001</v>
      </c>
      <c r="E5124" s="47">
        <v>33.560001</v>
      </c>
      <c r="F5124" s="47">
        <v>33.029998999999997</v>
      </c>
      <c r="G5124" s="47">
        <v>33.400002000000001</v>
      </c>
      <c r="H5124" s="73">
        <v>29.182048999999999</v>
      </c>
      <c r="I5124" s="73">
        <v>757400</v>
      </c>
    </row>
    <row r="5125" spans="1:9" x14ac:dyDescent="0.3">
      <c r="A5125" s="72" t="str">
        <f t="shared" si="169"/>
        <v>2013</v>
      </c>
      <c r="B5125" s="72" t="str">
        <f t="shared" si="170"/>
        <v>Jan</v>
      </c>
      <c r="C5125" s="74">
        <v>41296</v>
      </c>
      <c r="D5125" s="47">
        <v>33.150002000000001</v>
      </c>
      <c r="E5125" s="47">
        <v>33.909999999999997</v>
      </c>
      <c r="F5125" s="47">
        <v>32.759998000000003</v>
      </c>
      <c r="G5125" s="47">
        <v>33.43</v>
      </c>
      <c r="H5125" s="73">
        <v>29.20825</v>
      </c>
      <c r="I5125" s="73">
        <v>696500</v>
      </c>
    </row>
    <row r="5126" spans="1:9" x14ac:dyDescent="0.3">
      <c r="A5126" s="72" t="str">
        <f t="shared" si="169"/>
        <v>2013</v>
      </c>
      <c r="B5126" s="72" t="str">
        <f t="shared" si="170"/>
        <v>Jan</v>
      </c>
      <c r="C5126" s="74">
        <v>41297</v>
      </c>
      <c r="D5126" s="47">
        <v>33.43</v>
      </c>
      <c r="E5126" s="47">
        <v>33.43</v>
      </c>
      <c r="F5126" s="47">
        <v>33.060001</v>
      </c>
      <c r="G5126" s="47">
        <v>33.099997999999999</v>
      </c>
      <c r="H5126" s="73">
        <v>28.919930000000001</v>
      </c>
      <c r="I5126" s="73">
        <v>623000</v>
      </c>
    </row>
    <row r="5127" spans="1:9" x14ac:dyDescent="0.3">
      <c r="A5127" s="72" t="str">
        <f t="shared" si="169"/>
        <v>2013</v>
      </c>
      <c r="B5127" s="72" t="str">
        <f t="shared" si="170"/>
        <v>Jan</v>
      </c>
      <c r="C5127" s="74">
        <v>41298</v>
      </c>
      <c r="D5127" s="47">
        <v>33.130001</v>
      </c>
      <c r="E5127" s="47">
        <v>33.400002000000001</v>
      </c>
      <c r="F5127" s="47">
        <v>33.009998000000003</v>
      </c>
      <c r="G5127" s="47">
        <v>33.169998</v>
      </c>
      <c r="H5127" s="73">
        <v>28.981083000000002</v>
      </c>
      <c r="I5127" s="73">
        <v>820200</v>
      </c>
    </row>
    <row r="5128" spans="1:9" x14ac:dyDescent="0.3">
      <c r="A5128" s="72" t="str">
        <f t="shared" si="169"/>
        <v>2013</v>
      </c>
      <c r="B5128" s="72" t="str">
        <f t="shared" si="170"/>
        <v>Jan</v>
      </c>
      <c r="C5128" s="74">
        <v>41299</v>
      </c>
      <c r="D5128" s="47">
        <v>33.419998</v>
      </c>
      <c r="E5128" s="47">
        <v>33.43</v>
      </c>
      <c r="F5128" s="47">
        <v>33.090000000000003</v>
      </c>
      <c r="G5128" s="47">
        <v>33.229999999999997</v>
      </c>
      <c r="H5128" s="73">
        <v>29.03351</v>
      </c>
      <c r="I5128" s="73">
        <v>1092600</v>
      </c>
    </row>
    <row r="5129" spans="1:9" x14ac:dyDescent="0.3">
      <c r="A5129" s="72" t="str">
        <f t="shared" si="169"/>
        <v>2013</v>
      </c>
      <c r="B5129" s="72" t="str">
        <f t="shared" si="170"/>
        <v>Jan</v>
      </c>
      <c r="C5129" s="74">
        <v>41302</v>
      </c>
      <c r="D5129" s="47">
        <v>33.380001</v>
      </c>
      <c r="E5129" s="47">
        <v>33.380001</v>
      </c>
      <c r="F5129" s="47">
        <v>32.889999000000003</v>
      </c>
      <c r="G5129" s="47">
        <v>33.189999</v>
      </c>
      <c r="H5129" s="73">
        <v>28.998563999999998</v>
      </c>
      <c r="I5129" s="73">
        <v>707800</v>
      </c>
    </row>
    <row r="5130" spans="1:9" x14ac:dyDescent="0.3">
      <c r="A5130" s="72" t="str">
        <f t="shared" si="169"/>
        <v>2013</v>
      </c>
      <c r="B5130" s="72" t="str">
        <f t="shared" si="170"/>
        <v>Jan</v>
      </c>
      <c r="C5130" s="74">
        <v>41303</v>
      </c>
      <c r="D5130" s="47">
        <v>33.200001</v>
      </c>
      <c r="E5130" s="47">
        <v>33.270000000000003</v>
      </c>
      <c r="F5130" s="47">
        <v>33.020000000000003</v>
      </c>
      <c r="G5130" s="47">
        <v>33.139999000000003</v>
      </c>
      <c r="H5130" s="73">
        <v>28.954872000000002</v>
      </c>
      <c r="I5130" s="73">
        <v>522700</v>
      </c>
    </row>
    <row r="5131" spans="1:9" x14ac:dyDescent="0.3">
      <c r="A5131" s="72" t="str">
        <f t="shared" si="169"/>
        <v>2013</v>
      </c>
      <c r="B5131" s="72" t="str">
        <f t="shared" si="170"/>
        <v>Jan</v>
      </c>
      <c r="C5131" s="74">
        <v>41304</v>
      </c>
      <c r="D5131" s="47">
        <v>33.099997999999999</v>
      </c>
      <c r="E5131" s="47">
        <v>33.18</v>
      </c>
      <c r="F5131" s="47">
        <v>32.75</v>
      </c>
      <c r="G5131" s="47">
        <v>32.950001</v>
      </c>
      <c r="H5131" s="73">
        <v>28.788864</v>
      </c>
      <c r="I5131" s="73">
        <v>763800</v>
      </c>
    </row>
    <row r="5132" spans="1:9" x14ac:dyDescent="0.3">
      <c r="A5132" s="72" t="str">
        <f t="shared" si="169"/>
        <v>2013</v>
      </c>
      <c r="B5132" s="72" t="str">
        <f t="shared" si="170"/>
        <v>Jan</v>
      </c>
      <c r="C5132" s="74">
        <v>41305</v>
      </c>
      <c r="D5132" s="47">
        <v>32.950001</v>
      </c>
      <c r="E5132" s="47">
        <v>33.25</v>
      </c>
      <c r="F5132" s="47">
        <v>32.720001000000003</v>
      </c>
      <c r="G5132" s="47">
        <v>33.159999999999997</v>
      </c>
      <c r="H5132" s="73">
        <v>28.972346999999999</v>
      </c>
      <c r="I5132" s="73">
        <v>1029500</v>
      </c>
    </row>
    <row r="5133" spans="1:9" x14ac:dyDescent="0.3">
      <c r="A5133" s="72" t="str">
        <f t="shared" si="169"/>
        <v>2013</v>
      </c>
      <c r="B5133" s="72" t="str">
        <f t="shared" si="170"/>
        <v>Feb</v>
      </c>
      <c r="C5133" s="74">
        <v>41306</v>
      </c>
      <c r="D5133" s="47">
        <v>33.25</v>
      </c>
      <c r="E5133" s="47">
        <v>34.07</v>
      </c>
      <c r="F5133" s="47">
        <v>33.25</v>
      </c>
      <c r="G5133" s="47">
        <v>33.799999</v>
      </c>
      <c r="H5133" s="73">
        <v>29.531523</v>
      </c>
      <c r="I5133" s="73">
        <v>870500</v>
      </c>
    </row>
    <row r="5134" spans="1:9" x14ac:dyDescent="0.3">
      <c r="A5134" s="72" t="str">
        <f t="shared" si="169"/>
        <v>2013</v>
      </c>
      <c r="B5134" s="72" t="str">
        <f t="shared" si="170"/>
        <v>Feb</v>
      </c>
      <c r="C5134" s="74">
        <v>41309</v>
      </c>
      <c r="D5134" s="47">
        <v>33.75</v>
      </c>
      <c r="E5134" s="47">
        <v>33.93</v>
      </c>
      <c r="F5134" s="47">
        <v>33.529998999999997</v>
      </c>
      <c r="G5134" s="47">
        <v>33.540000999999997</v>
      </c>
      <c r="H5134" s="73">
        <v>29.304358000000001</v>
      </c>
      <c r="I5134" s="73">
        <v>519500</v>
      </c>
    </row>
    <row r="5135" spans="1:9" x14ac:dyDescent="0.3">
      <c r="A5135" s="72" t="str">
        <f t="shared" si="169"/>
        <v>2013</v>
      </c>
      <c r="B5135" s="72" t="str">
        <f t="shared" si="170"/>
        <v>Feb</v>
      </c>
      <c r="C5135" s="74">
        <v>41310</v>
      </c>
      <c r="D5135" s="47">
        <v>33.610000999999997</v>
      </c>
      <c r="E5135" s="47">
        <v>34.169998</v>
      </c>
      <c r="F5135" s="47">
        <v>33.529998999999997</v>
      </c>
      <c r="G5135" s="47">
        <v>34.009998000000003</v>
      </c>
      <c r="H5135" s="73">
        <v>29.715004</v>
      </c>
      <c r="I5135" s="73">
        <v>851000</v>
      </c>
    </row>
    <row r="5136" spans="1:9" x14ac:dyDescent="0.3">
      <c r="A5136" s="72" t="str">
        <f t="shared" si="169"/>
        <v>2013</v>
      </c>
      <c r="B5136" s="72" t="str">
        <f t="shared" si="170"/>
        <v>Feb</v>
      </c>
      <c r="C5136" s="74">
        <v>41311</v>
      </c>
      <c r="D5136" s="47">
        <v>33.900002000000001</v>
      </c>
      <c r="E5136" s="47">
        <v>34.409999999999997</v>
      </c>
      <c r="F5136" s="47">
        <v>33.900002000000001</v>
      </c>
      <c r="G5136" s="47">
        <v>34.340000000000003</v>
      </c>
      <c r="H5136" s="73">
        <v>30.003328</v>
      </c>
      <c r="I5136" s="73">
        <v>737700</v>
      </c>
    </row>
    <row r="5137" spans="1:9" x14ac:dyDescent="0.3">
      <c r="A5137" s="72" t="str">
        <f t="shared" si="169"/>
        <v>2013</v>
      </c>
      <c r="B5137" s="72" t="str">
        <f t="shared" si="170"/>
        <v>Feb</v>
      </c>
      <c r="C5137" s="74">
        <v>41312</v>
      </c>
      <c r="D5137" s="47">
        <v>34.400002000000001</v>
      </c>
      <c r="E5137" s="47">
        <v>34.610000999999997</v>
      </c>
      <c r="F5137" s="47">
        <v>34.119999</v>
      </c>
      <c r="G5137" s="47">
        <v>34.409999999999997</v>
      </c>
      <c r="H5137" s="73">
        <v>30.064496999999999</v>
      </c>
      <c r="I5137" s="73">
        <v>844000</v>
      </c>
    </row>
    <row r="5138" spans="1:9" x14ac:dyDescent="0.3">
      <c r="A5138" s="72" t="str">
        <f t="shared" si="169"/>
        <v>2013</v>
      </c>
      <c r="B5138" s="72" t="str">
        <f t="shared" si="170"/>
        <v>Feb</v>
      </c>
      <c r="C5138" s="74">
        <v>41313</v>
      </c>
      <c r="D5138" s="47">
        <v>34.380001</v>
      </c>
      <c r="E5138" s="47">
        <v>34.619999</v>
      </c>
      <c r="F5138" s="47">
        <v>34.220001000000003</v>
      </c>
      <c r="G5138" s="47">
        <v>34.409999999999997</v>
      </c>
      <c r="H5138" s="73">
        <v>30.064496999999999</v>
      </c>
      <c r="I5138" s="73">
        <v>477600</v>
      </c>
    </row>
    <row r="5139" spans="1:9" x14ac:dyDescent="0.3">
      <c r="A5139" s="72" t="str">
        <f t="shared" si="169"/>
        <v>2013</v>
      </c>
      <c r="B5139" s="72" t="str">
        <f t="shared" si="170"/>
        <v>Feb</v>
      </c>
      <c r="C5139" s="74">
        <v>41316</v>
      </c>
      <c r="D5139" s="47">
        <v>34.380001</v>
      </c>
      <c r="E5139" s="47">
        <v>34.619999</v>
      </c>
      <c r="F5139" s="47">
        <v>34</v>
      </c>
      <c r="G5139" s="47">
        <v>34.159999999999997</v>
      </c>
      <c r="H5139" s="73">
        <v>29.846062</v>
      </c>
      <c r="I5139" s="73">
        <v>570800</v>
      </c>
    </row>
    <row r="5140" spans="1:9" x14ac:dyDescent="0.3">
      <c r="A5140" s="72" t="str">
        <f t="shared" si="169"/>
        <v>2013</v>
      </c>
      <c r="B5140" s="72" t="str">
        <f t="shared" si="170"/>
        <v>Feb</v>
      </c>
      <c r="C5140" s="74">
        <v>41317</v>
      </c>
      <c r="D5140" s="47">
        <v>34.209999000000003</v>
      </c>
      <c r="E5140" s="47">
        <v>34.330002</v>
      </c>
      <c r="F5140" s="47">
        <v>33.770000000000003</v>
      </c>
      <c r="G5140" s="47">
        <v>34.240001999999997</v>
      </c>
      <c r="H5140" s="73">
        <v>29.915962</v>
      </c>
      <c r="I5140" s="73">
        <v>669500</v>
      </c>
    </row>
    <row r="5141" spans="1:9" x14ac:dyDescent="0.3">
      <c r="A5141" s="72" t="str">
        <f t="shared" si="169"/>
        <v>2013</v>
      </c>
      <c r="B5141" s="72" t="str">
        <f t="shared" si="170"/>
        <v>Feb</v>
      </c>
      <c r="C5141" s="74">
        <v>41318</v>
      </c>
      <c r="D5141" s="47">
        <v>34.18</v>
      </c>
      <c r="E5141" s="47">
        <v>34.259998000000003</v>
      </c>
      <c r="F5141" s="47">
        <v>33.32</v>
      </c>
      <c r="G5141" s="47">
        <v>33.509998000000003</v>
      </c>
      <c r="H5141" s="73">
        <v>29.278141000000002</v>
      </c>
      <c r="I5141" s="73">
        <v>1346500</v>
      </c>
    </row>
    <row r="5142" spans="1:9" x14ac:dyDescent="0.3">
      <c r="A5142" s="72" t="str">
        <f t="shared" si="169"/>
        <v>2013</v>
      </c>
      <c r="B5142" s="72" t="str">
        <f t="shared" si="170"/>
        <v>Feb</v>
      </c>
      <c r="C5142" s="74">
        <v>41319</v>
      </c>
      <c r="D5142" s="47">
        <v>33.5</v>
      </c>
      <c r="E5142" s="47">
        <v>33.630001</v>
      </c>
      <c r="F5142" s="47">
        <v>33.169998</v>
      </c>
      <c r="G5142" s="47">
        <v>33.200001</v>
      </c>
      <c r="H5142" s="73">
        <v>29.007297999999999</v>
      </c>
      <c r="I5142" s="73">
        <v>707300</v>
      </c>
    </row>
    <row r="5143" spans="1:9" x14ac:dyDescent="0.3">
      <c r="A5143" s="72" t="str">
        <f t="shared" si="169"/>
        <v>2013</v>
      </c>
      <c r="B5143" s="72" t="str">
        <f t="shared" si="170"/>
        <v>Feb</v>
      </c>
      <c r="C5143" s="74">
        <v>41320</v>
      </c>
      <c r="D5143" s="47">
        <v>33.240001999999997</v>
      </c>
      <c r="E5143" s="47">
        <v>33.360000999999997</v>
      </c>
      <c r="F5143" s="47">
        <v>32.939999</v>
      </c>
      <c r="G5143" s="47">
        <v>33.07</v>
      </c>
      <c r="H5143" s="73">
        <v>28.893713000000002</v>
      </c>
      <c r="I5143" s="73">
        <v>708400</v>
      </c>
    </row>
    <row r="5144" spans="1:9" x14ac:dyDescent="0.3">
      <c r="A5144" s="72" t="str">
        <f t="shared" si="169"/>
        <v>2013</v>
      </c>
      <c r="B5144" s="72" t="str">
        <f t="shared" si="170"/>
        <v>Feb</v>
      </c>
      <c r="C5144" s="74">
        <v>41324</v>
      </c>
      <c r="D5144" s="47">
        <v>33.209999000000003</v>
      </c>
      <c r="E5144" s="47">
        <v>33.540000999999997</v>
      </c>
      <c r="F5144" s="47">
        <v>33.150002000000001</v>
      </c>
      <c r="G5144" s="47">
        <v>33.32</v>
      </c>
      <c r="H5144" s="73">
        <v>29.112137000000001</v>
      </c>
      <c r="I5144" s="73">
        <v>1107500</v>
      </c>
    </row>
    <row r="5145" spans="1:9" x14ac:dyDescent="0.3">
      <c r="A5145" s="72" t="str">
        <f t="shared" si="169"/>
        <v>2013</v>
      </c>
      <c r="B5145" s="72" t="str">
        <f t="shared" si="170"/>
        <v>Feb</v>
      </c>
      <c r="C5145" s="74">
        <v>41325</v>
      </c>
      <c r="D5145" s="47">
        <v>33.380001</v>
      </c>
      <c r="E5145" s="47">
        <v>33.770000000000003</v>
      </c>
      <c r="F5145" s="47">
        <v>33.080002</v>
      </c>
      <c r="G5145" s="47">
        <v>33.099997999999999</v>
      </c>
      <c r="H5145" s="73">
        <v>28.919930000000001</v>
      </c>
      <c r="I5145" s="73">
        <v>1782200</v>
      </c>
    </row>
    <row r="5146" spans="1:9" x14ac:dyDescent="0.3">
      <c r="A5146" s="72" t="str">
        <f t="shared" si="169"/>
        <v>2013</v>
      </c>
      <c r="B5146" s="72" t="str">
        <f t="shared" si="170"/>
        <v>Feb</v>
      </c>
      <c r="C5146" s="74">
        <v>41326</v>
      </c>
      <c r="D5146" s="47">
        <v>32.639999000000003</v>
      </c>
      <c r="E5146" s="47">
        <v>34.090000000000003</v>
      </c>
      <c r="F5146" s="47">
        <v>32.639999000000003</v>
      </c>
      <c r="G5146" s="47">
        <v>33.729999999999997</v>
      </c>
      <c r="H5146" s="73">
        <v>29.470371</v>
      </c>
      <c r="I5146" s="73">
        <v>2338300</v>
      </c>
    </row>
    <row r="5147" spans="1:9" x14ac:dyDescent="0.3">
      <c r="A5147" s="72" t="str">
        <f t="shared" si="169"/>
        <v>2013</v>
      </c>
      <c r="B5147" s="72" t="str">
        <f t="shared" si="170"/>
        <v>Feb</v>
      </c>
      <c r="C5147" s="74">
        <v>41327</v>
      </c>
      <c r="D5147" s="47">
        <v>33.869999</v>
      </c>
      <c r="E5147" s="47">
        <v>34.639999000000003</v>
      </c>
      <c r="F5147" s="47">
        <v>33.840000000000003</v>
      </c>
      <c r="G5147" s="47">
        <v>34.479999999999997</v>
      </c>
      <c r="H5147" s="73">
        <v>30.125644999999999</v>
      </c>
      <c r="I5147" s="73">
        <v>1200300</v>
      </c>
    </row>
    <row r="5148" spans="1:9" x14ac:dyDescent="0.3">
      <c r="A5148" s="72" t="str">
        <f t="shared" si="169"/>
        <v>2013</v>
      </c>
      <c r="B5148" s="72" t="str">
        <f t="shared" si="170"/>
        <v>Feb</v>
      </c>
      <c r="C5148" s="74">
        <v>41330</v>
      </c>
      <c r="D5148" s="47">
        <v>34.639999000000003</v>
      </c>
      <c r="E5148" s="47">
        <v>34.790000999999997</v>
      </c>
      <c r="F5148" s="47">
        <v>33.939999</v>
      </c>
      <c r="G5148" s="47">
        <v>33.950001</v>
      </c>
      <c r="H5148" s="73">
        <v>29.662583999999999</v>
      </c>
      <c r="I5148" s="73">
        <v>1007800</v>
      </c>
    </row>
    <row r="5149" spans="1:9" x14ac:dyDescent="0.3">
      <c r="A5149" s="72" t="str">
        <f t="shared" si="169"/>
        <v>2013</v>
      </c>
      <c r="B5149" s="72" t="str">
        <f t="shared" si="170"/>
        <v>Feb</v>
      </c>
      <c r="C5149" s="74">
        <v>41331</v>
      </c>
      <c r="D5149" s="47">
        <v>34.189999</v>
      </c>
      <c r="E5149" s="47">
        <v>34.240001999999997</v>
      </c>
      <c r="F5149" s="47">
        <v>33.799999</v>
      </c>
      <c r="G5149" s="47">
        <v>33.880001</v>
      </c>
      <c r="H5149" s="73">
        <v>29.601427000000001</v>
      </c>
      <c r="I5149" s="73">
        <v>1156900</v>
      </c>
    </row>
    <row r="5150" spans="1:9" x14ac:dyDescent="0.3">
      <c r="A5150" s="72" t="str">
        <f t="shared" si="169"/>
        <v>2013</v>
      </c>
      <c r="B5150" s="72" t="str">
        <f t="shared" si="170"/>
        <v>Feb</v>
      </c>
      <c r="C5150" s="74">
        <v>41332</v>
      </c>
      <c r="D5150" s="47">
        <v>33.959999000000003</v>
      </c>
      <c r="E5150" s="47">
        <v>35.029998999999997</v>
      </c>
      <c r="F5150" s="47">
        <v>33.93</v>
      </c>
      <c r="G5150" s="47">
        <v>34.669998</v>
      </c>
      <c r="H5150" s="73">
        <v>30.291658000000002</v>
      </c>
      <c r="I5150" s="73">
        <v>1231400</v>
      </c>
    </row>
    <row r="5151" spans="1:9" x14ac:dyDescent="0.3">
      <c r="A5151" s="72" t="str">
        <f t="shared" si="169"/>
        <v>2013</v>
      </c>
      <c r="B5151" s="72" t="str">
        <f t="shared" si="170"/>
        <v>Feb</v>
      </c>
      <c r="C5151" s="74">
        <v>41333</v>
      </c>
      <c r="D5151" s="47">
        <v>34.529998999999997</v>
      </c>
      <c r="E5151" s="47">
        <v>35.049999</v>
      </c>
      <c r="F5151" s="47">
        <v>34.490001999999997</v>
      </c>
      <c r="G5151" s="47">
        <v>34.650002000000001</v>
      </c>
      <c r="H5151" s="73">
        <v>30.274177999999999</v>
      </c>
      <c r="I5151" s="73">
        <v>723300</v>
      </c>
    </row>
    <row r="5152" spans="1:9" x14ac:dyDescent="0.3">
      <c r="A5152" s="72" t="str">
        <f t="shared" si="169"/>
        <v>2013</v>
      </c>
      <c r="B5152" s="72" t="str">
        <f t="shared" si="170"/>
        <v>Mar</v>
      </c>
      <c r="C5152" s="74">
        <v>41334</v>
      </c>
      <c r="D5152" s="47">
        <v>34.389999000000003</v>
      </c>
      <c r="E5152" s="47">
        <v>34.57</v>
      </c>
      <c r="F5152" s="47">
        <v>33.990001999999997</v>
      </c>
      <c r="G5152" s="47">
        <v>34.490001999999997</v>
      </c>
      <c r="H5152" s="73">
        <v>30.134394</v>
      </c>
      <c r="I5152" s="73">
        <v>979300</v>
      </c>
    </row>
    <row r="5153" spans="1:9" x14ac:dyDescent="0.3">
      <c r="A5153" s="72" t="str">
        <f t="shared" si="169"/>
        <v>2013</v>
      </c>
      <c r="B5153" s="72" t="str">
        <f t="shared" si="170"/>
        <v>Mar</v>
      </c>
      <c r="C5153" s="74">
        <v>41337</v>
      </c>
      <c r="D5153" s="47">
        <v>34.740001999999997</v>
      </c>
      <c r="E5153" s="47">
        <v>35.159999999999997</v>
      </c>
      <c r="F5153" s="47">
        <v>34.560001</v>
      </c>
      <c r="G5153" s="47">
        <v>35.020000000000003</v>
      </c>
      <c r="H5153" s="73">
        <v>30.704287000000001</v>
      </c>
      <c r="I5153" s="73">
        <v>1029800</v>
      </c>
    </row>
    <row r="5154" spans="1:9" x14ac:dyDescent="0.3">
      <c r="A5154" s="72" t="str">
        <f t="shared" si="169"/>
        <v>2013</v>
      </c>
      <c r="B5154" s="72" t="str">
        <f t="shared" si="170"/>
        <v>Mar</v>
      </c>
      <c r="C5154" s="74">
        <v>41338</v>
      </c>
      <c r="D5154" s="47">
        <v>35.029998999999997</v>
      </c>
      <c r="E5154" s="47">
        <v>35.509998000000003</v>
      </c>
      <c r="F5154" s="47">
        <v>35.029998999999997</v>
      </c>
      <c r="G5154" s="47">
        <v>35.490001999999997</v>
      </c>
      <c r="H5154" s="73">
        <v>31.116364000000001</v>
      </c>
      <c r="I5154" s="73">
        <v>744600</v>
      </c>
    </row>
    <row r="5155" spans="1:9" x14ac:dyDescent="0.3">
      <c r="A5155" s="72" t="str">
        <f t="shared" si="169"/>
        <v>2013</v>
      </c>
      <c r="B5155" s="72" t="str">
        <f t="shared" si="170"/>
        <v>Mar</v>
      </c>
      <c r="C5155" s="74">
        <v>41339</v>
      </c>
      <c r="D5155" s="47">
        <v>35.400002000000001</v>
      </c>
      <c r="E5155" s="47">
        <v>35.849997999999999</v>
      </c>
      <c r="F5155" s="47">
        <v>35.380001</v>
      </c>
      <c r="G5155" s="47">
        <v>35.509998000000003</v>
      </c>
      <c r="H5155" s="73">
        <v>31.133894000000002</v>
      </c>
      <c r="I5155" s="73">
        <v>471100</v>
      </c>
    </row>
    <row r="5156" spans="1:9" x14ac:dyDescent="0.3">
      <c r="A5156" s="72" t="str">
        <f t="shared" si="169"/>
        <v>2013</v>
      </c>
      <c r="B5156" s="72" t="str">
        <f t="shared" si="170"/>
        <v>Mar</v>
      </c>
      <c r="C5156" s="74">
        <v>41340</v>
      </c>
      <c r="D5156" s="47">
        <v>35.43</v>
      </c>
      <c r="E5156" s="47">
        <v>35.659999999999997</v>
      </c>
      <c r="F5156" s="47">
        <v>35.340000000000003</v>
      </c>
      <c r="G5156" s="47">
        <v>35.619999</v>
      </c>
      <c r="H5156" s="73">
        <v>31.230336999999999</v>
      </c>
      <c r="I5156" s="73">
        <v>396800</v>
      </c>
    </row>
    <row r="5157" spans="1:9" x14ac:dyDescent="0.3">
      <c r="A5157" s="72" t="str">
        <f t="shared" si="169"/>
        <v>2013</v>
      </c>
      <c r="B5157" s="72" t="str">
        <f t="shared" si="170"/>
        <v>Mar</v>
      </c>
      <c r="C5157" s="74">
        <v>41341</v>
      </c>
      <c r="D5157" s="47">
        <v>35.889999000000003</v>
      </c>
      <c r="E5157" s="47">
        <v>35.889999000000003</v>
      </c>
      <c r="F5157" s="47">
        <v>35.349997999999999</v>
      </c>
      <c r="G5157" s="47">
        <v>35.610000999999997</v>
      </c>
      <c r="H5157" s="73">
        <v>31.221571000000001</v>
      </c>
      <c r="I5157" s="73">
        <v>1028600</v>
      </c>
    </row>
    <row r="5158" spans="1:9" x14ac:dyDescent="0.3">
      <c r="A5158" s="72" t="str">
        <f t="shared" si="169"/>
        <v>2013</v>
      </c>
      <c r="B5158" s="72" t="str">
        <f t="shared" si="170"/>
        <v>Mar</v>
      </c>
      <c r="C5158" s="74">
        <v>41344</v>
      </c>
      <c r="D5158" s="47">
        <v>35.520000000000003</v>
      </c>
      <c r="E5158" s="47">
        <v>35.650002000000001</v>
      </c>
      <c r="F5158" s="47">
        <v>35.32</v>
      </c>
      <c r="G5158" s="47">
        <v>35.509998000000003</v>
      </c>
      <c r="H5158" s="73">
        <v>31.133894000000002</v>
      </c>
      <c r="I5158" s="73">
        <v>723400</v>
      </c>
    </row>
    <row r="5159" spans="1:9" x14ac:dyDescent="0.3">
      <c r="A5159" s="72" t="str">
        <f t="shared" si="169"/>
        <v>2013</v>
      </c>
      <c r="B5159" s="72" t="str">
        <f t="shared" si="170"/>
        <v>Mar</v>
      </c>
      <c r="C5159" s="74">
        <v>41345</v>
      </c>
      <c r="D5159" s="47">
        <v>35.590000000000003</v>
      </c>
      <c r="E5159" s="47">
        <v>35.75</v>
      </c>
      <c r="F5159" s="47">
        <v>35.220001000000003</v>
      </c>
      <c r="G5159" s="47">
        <v>35.340000000000003</v>
      </c>
      <c r="H5159" s="73">
        <v>30.984856000000001</v>
      </c>
      <c r="I5159" s="73">
        <v>1028800</v>
      </c>
    </row>
    <row r="5160" spans="1:9" x14ac:dyDescent="0.3">
      <c r="A5160" s="72" t="str">
        <f t="shared" si="169"/>
        <v>2013</v>
      </c>
      <c r="B5160" s="72" t="str">
        <f t="shared" si="170"/>
        <v>Mar</v>
      </c>
      <c r="C5160" s="74">
        <v>41346</v>
      </c>
      <c r="D5160" s="47">
        <v>35.439999</v>
      </c>
      <c r="E5160" s="47">
        <v>35.900002000000001</v>
      </c>
      <c r="F5160" s="47">
        <v>35.340000000000003</v>
      </c>
      <c r="G5160" s="47">
        <v>35.880001</v>
      </c>
      <c r="H5160" s="73">
        <v>31.458304999999999</v>
      </c>
      <c r="I5160" s="73">
        <v>812500</v>
      </c>
    </row>
    <row r="5161" spans="1:9" x14ac:dyDescent="0.3">
      <c r="A5161" s="72" t="str">
        <f t="shared" si="169"/>
        <v>2013</v>
      </c>
      <c r="B5161" s="72" t="str">
        <f t="shared" si="170"/>
        <v>Mar</v>
      </c>
      <c r="C5161" s="74">
        <v>41347</v>
      </c>
      <c r="D5161" s="47">
        <v>35.979999999999997</v>
      </c>
      <c r="E5161" s="47">
        <v>36.229999999999997</v>
      </c>
      <c r="F5161" s="47">
        <v>35.880001</v>
      </c>
      <c r="G5161" s="47">
        <v>36.150002000000001</v>
      </c>
      <c r="H5161" s="73">
        <v>31.695032000000001</v>
      </c>
      <c r="I5161" s="73">
        <v>491500</v>
      </c>
    </row>
    <row r="5162" spans="1:9" x14ac:dyDescent="0.3">
      <c r="A5162" s="72" t="str">
        <f t="shared" si="169"/>
        <v>2013</v>
      </c>
      <c r="B5162" s="72" t="str">
        <f t="shared" si="170"/>
        <v>Mar</v>
      </c>
      <c r="C5162" s="74">
        <v>41348</v>
      </c>
      <c r="D5162" s="47">
        <v>36</v>
      </c>
      <c r="E5162" s="47">
        <v>36.240001999999997</v>
      </c>
      <c r="F5162" s="47">
        <v>35.979999999999997</v>
      </c>
      <c r="G5162" s="47">
        <v>36.139999000000003</v>
      </c>
      <c r="H5162" s="73">
        <v>31.686264000000001</v>
      </c>
      <c r="I5162" s="73">
        <v>1004800</v>
      </c>
    </row>
    <row r="5163" spans="1:9" x14ac:dyDescent="0.3">
      <c r="A5163" s="72" t="str">
        <f t="shared" si="169"/>
        <v>2013</v>
      </c>
      <c r="B5163" s="72" t="str">
        <f t="shared" si="170"/>
        <v>Mar</v>
      </c>
      <c r="C5163" s="74">
        <v>41351</v>
      </c>
      <c r="D5163" s="47">
        <v>35.810001</v>
      </c>
      <c r="E5163" s="47">
        <v>36.409999999999997</v>
      </c>
      <c r="F5163" s="47">
        <v>35.810001</v>
      </c>
      <c r="G5163" s="47">
        <v>36.080002</v>
      </c>
      <c r="H5163" s="73">
        <v>31.633656999999999</v>
      </c>
      <c r="I5163" s="73">
        <v>783100</v>
      </c>
    </row>
    <row r="5164" spans="1:9" x14ac:dyDescent="0.3">
      <c r="A5164" s="72" t="str">
        <f t="shared" si="169"/>
        <v>2013</v>
      </c>
      <c r="B5164" s="72" t="str">
        <f t="shared" si="170"/>
        <v>Mar</v>
      </c>
      <c r="C5164" s="74">
        <v>41352</v>
      </c>
      <c r="D5164" s="47">
        <v>36.270000000000003</v>
      </c>
      <c r="E5164" s="47">
        <v>36.349997999999999</v>
      </c>
      <c r="F5164" s="47">
        <v>35.669998</v>
      </c>
      <c r="G5164" s="47">
        <v>35.950001</v>
      </c>
      <c r="H5164" s="73">
        <v>31.519672</v>
      </c>
      <c r="I5164" s="73">
        <v>482000</v>
      </c>
    </row>
    <row r="5165" spans="1:9" x14ac:dyDescent="0.3">
      <c r="A5165" s="72" t="str">
        <f t="shared" si="169"/>
        <v>2013</v>
      </c>
      <c r="B5165" s="72" t="str">
        <f t="shared" si="170"/>
        <v>Mar</v>
      </c>
      <c r="C5165" s="74">
        <v>41353</v>
      </c>
      <c r="D5165" s="47">
        <v>36.169998</v>
      </c>
      <c r="E5165" s="47">
        <v>36.459999000000003</v>
      </c>
      <c r="F5165" s="47">
        <v>36.029998999999997</v>
      </c>
      <c r="G5165" s="47">
        <v>36.340000000000003</v>
      </c>
      <c r="H5165" s="73">
        <v>31.861606999999999</v>
      </c>
      <c r="I5165" s="73">
        <v>526100</v>
      </c>
    </row>
    <row r="5166" spans="1:9" x14ac:dyDescent="0.3">
      <c r="A5166" s="72" t="str">
        <f t="shared" si="169"/>
        <v>2013</v>
      </c>
      <c r="B5166" s="72" t="str">
        <f t="shared" si="170"/>
        <v>Mar</v>
      </c>
      <c r="C5166" s="74">
        <v>41354</v>
      </c>
      <c r="D5166" s="47">
        <v>36.159999999999997</v>
      </c>
      <c r="E5166" s="47">
        <v>36.520000000000003</v>
      </c>
      <c r="F5166" s="47">
        <v>36.080002</v>
      </c>
      <c r="G5166" s="47">
        <v>36.349997999999999</v>
      </c>
      <c r="H5166" s="73">
        <v>31.870377999999999</v>
      </c>
      <c r="I5166" s="73">
        <v>613100</v>
      </c>
    </row>
    <row r="5167" spans="1:9" x14ac:dyDescent="0.3">
      <c r="A5167" s="72" t="str">
        <f t="shared" si="169"/>
        <v>2013</v>
      </c>
      <c r="B5167" s="72" t="str">
        <f t="shared" si="170"/>
        <v>Mar</v>
      </c>
      <c r="C5167" s="74">
        <v>41355</v>
      </c>
      <c r="D5167" s="47">
        <v>36.340000000000003</v>
      </c>
      <c r="E5167" s="47">
        <v>37.25</v>
      </c>
      <c r="F5167" s="47">
        <v>36.340000000000003</v>
      </c>
      <c r="G5167" s="47">
        <v>37.119999</v>
      </c>
      <c r="H5167" s="73">
        <v>32.545482999999997</v>
      </c>
      <c r="I5167" s="73">
        <v>763600</v>
      </c>
    </row>
    <row r="5168" spans="1:9" x14ac:dyDescent="0.3">
      <c r="A5168" s="72" t="str">
        <f t="shared" si="169"/>
        <v>2013</v>
      </c>
      <c r="B5168" s="72" t="str">
        <f t="shared" si="170"/>
        <v>Mar</v>
      </c>
      <c r="C5168" s="74">
        <v>41358</v>
      </c>
      <c r="D5168" s="47">
        <v>37.119999</v>
      </c>
      <c r="E5168" s="47">
        <v>37.470001000000003</v>
      </c>
      <c r="F5168" s="47">
        <v>37.07</v>
      </c>
      <c r="G5168" s="47">
        <v>37.279998999999997</v>
      </c>
      <c r="H5168" s="73">
        <v>32.685775999999997</v>
      </c>
      <c r="I5168" s="73">
        <v>995000</v>
      </c>
    </row>
    <row r="5169" spans="1:9" x14ac:dyDescent="0.3">
      <c r="A5169" s="72" t="str">
        <f t="shared" si="169"/>
        <v>2013</v>
      </c>
      <c r="B5169" s="72" t="str">
        <f t="shared" si="170"/>
        <v>Mar</v>
      </c>
      <c r="C5169" s="74">
        <v>41359</v>
      </c>
      <c r="D5169" s="47">
        <v>37.459999000000003</v>
      </c>
      <c r="E5169" s="47">
        <v>37.860000999999997</v>
      </c>
      <c r="F5169" s="47">
        <v>37.290000999999997</v>
      </c>
      <c r="G5169" s="47">
        <v>37.810001</v>
      </c>
      <c r="H5169" s="73">
        <v>33.150466999999999</v>
      </c>
      <c r="I5169" s="73">
        <v>724300</v>
      </c>
    </row>
    <row r="5170" spans="1:9" x14ac:dyDescent="0.3">
      <c r="A5170" s="72" t="str">
        <f t="shared" si="169"/>
        <v>2013</v>
      </c>
      <c r="B5170" s="72" t="str">
        <f t="shared" si="170"/>
        <v>Mar</v>
      </c>
      <c r="C5170" s="74">
        <v>41360</v>
      </c>
      <c r="D5170" s="47">
        <v>37.709999000000003</v>
      </c>
      <c r="E5170" s="47">
        <v>38.310001</v>
      </c>
      <c r="F5170" s="47">
        <v>37.619999</v>
      </c>
      <c r="G5170" s="47">
        <v>38.25</v>
      </c>
      <c r="H5170" s="73">
        <v>33.536228000000001</v>
      </c>
      <c r="I5170" s="73">
        <v>873300</v>
      </c>
    </row>
    <row r="5171" spans="1:9" x14ac:dyDescent="0.3">
      <c r="A5171" s="72" t="str">
        <f t="shared" si="169"/>
        <v>2013</v>
      </c>
      <c r="B5171" s="72" t="str">
        <f t="shared" si="170"/>
        <v>Mar</v>
      </c>
      <c r="C5171" s="74">
        <v>41361</v>
      </c>
      <c r="D5171" s="47">
        <v>38.130001</v>
      </c>
      <c r="E5171" s="47">
        <v>38.709999000000003</v>
      </c>
      <c r="F5171" s="47">
        <v>38.119999</v>
      </c>
      <c r="G5171" s="47">
        <v>38.610000999999997</v>
      </c>
      <c r="H5171" s="73">
        <v>33.851863999999999</v>
      </c>
      <c r="I5171" s="73">
        <v>774600</v>
      </c>
    </row>
    <row r="5172" spans="1:9" x14ac:dyDescent="0.3">
      <c r="A5172" s="72" t="str">
        <f t="shared" si="169"/>
        <v>2013</v>
      </c>
      <c r="B5172" s="72" t="str">
        <f t="shared" si="170"/>
        <v>Apr</v>
      </c>
      <c r="C5172" s="74">
        <v>41365</v>
      </c>
      <c r="D5172" s="47">
        <v>38.619999</v>
      </c>
      <c r="E5172" s="47">
        <v>38.68</v>
      </c>
      <c r="F5172" s="47">
        <v>37.840000000000003</v>
      </c>
      <c r="G5172" s="47">
        <v>37.990001999999997</v>
      </c>
      <c r="H5172" s="73">
        <v>33.308273</v>
      </c>
      <c r="I5172" s="73">
        <v>879600</v>
      </c>
    </row>
    <row r="5173" spans="1:9" x14ac:dyDescent="0.3">
      <c r="A5173" s="72" t="str">
        <f t="shared" si="169"/>
        <v>2013</v>
      </c>
      <c r="B5173" s="72" t="str">
        <f t="shared" si="170"/>
        <v>Apr</v>
      </c>
      <c r="C5173" s="74">
        <v>41366</v>
      </c>
      <c r="D5173" s="47">
        <v>38.18</v>
      </c>
      <c r="E5173" s="47">
        <v>38.369999</v>
      </c>
      <c r="F5173" s="47">
        <v>37.5</v>
      </c>
      <c r="G5173" s="47">
        <v>37.849997999999999</v>
      </c>
      <c r="H5173" s="73">
        <v>33.185527999999998</v>
      </c>
      <c r="I5173" s="73">
        <v>731000</v>
      </c>
    </row>
    <row r="5174" spans="1:9" x14ac:dyDescent="0.3">
      <c r="A5174" s="72" t="str">
        <f t="shared" si="169"/>
        <v>2013</v>
      </c>
      <c r="B5174" s="72" t="str">
        <f t="shared" si="170"/>
        <v>Apr</v>
      </c>
      <c r="C5174" s="74">
        <v>41367</v>
      </c>
      <c r="D5174" s="47">
        <v>37.990001999999997</v>
      </c>
      <c r="E5174" s="47">
        <v>38.259998000000003</v>
      </c>
      <c r="F5174" s="47">
        <v>37.240001999999997</v>
      </c>
      <c r="G5174" s="47">
        <v>37.400002000000001</v>
      </c>
      <c r="H5174" s="73">
        <v>32.790984999999999</v>
      </c>
      <c r="I5174" s="73">
        <v>689700</v>
      </c>
    </row>
    <row r="5175" spans="1:9" x14ac:dyDescent="0.3">
      <c r="A5175" s="72" t="str">
        <f t="shared" si="169"/>
        <v>2013</v>
      </c>
      <c r="B5175" s="72" t="str">
        <f t="shared" si="170"/>
        <v>Apr</v>
      </c>
      <c r="C5175" s="74">
        <v>41368</v>
      </c>
      <c r="D5175" s="47">
        <v>37.639999000000003</v>
      </c>
      <c r="E5175" s="47">
        <v>37.919998</v>
      </c>
      <c r="F5175" s="47">
        <v>37.560001</v>
      </c>
      <c r="G5175" s="47">
        <v>37.759998000000003</v>
      </c>
      <c r="H5175" s="73">
        <v>33.106620999999997</v>
      </c>
      <c r="I5175" s="73">
        <v>544500</v>
      </c>
    </row>
    <row r="5176" spans="1:9" x14ac:dyDescent="0.3">
      <c r="A5176" s="72" t="str">
        <f t="shared" si="169"/>
        <v>2013</v>
      </c>
      <c r="B5176" s="72" t="str">
        <f t="shared" si="170"/>
        <v>Apr</v>
      </c>
      <c r="C5176" s="74">
        <v>41369</v>
      </c>
      <c r="D5176" s="47">
        <v>37.209999000000003</v>
      </c>
      <c r="E5176" s="47">
        <v>37.700001</v>
      </c>
      <c r="F5176" s="47">
        <v>36.900002000000001</v>
      </c>
      <c r="G5176" s="47">
        <v>37.669998</v>
      </c>
      <c r="H5176" s="73">
        <v>33.027709999999999</v>
      </c>
      <c r="I5176" s="73">
        <v>456700</v>
      </c>
    </row>
    <row r="5177" spans="1:9" x14ac:dyDescent="0.3">
      <c r="A5177" s="72" t="str">
        <f t="shared" si="169"/>
        <v>2013</v>
      </c>
      <c r="B5177" s="72" t="str">
        <f t="shared" si="170"/>
        <v>Apr</v>
      </c>
      <c r="C5177" s="74">
        <v>41372</v>
      </c>
      <c r="D5177" s="47">
        <v>37.869999</v>
      </c>
      <c r="E5177" s="47">
        <v>37.869999</v>
      </c>
      <c r="F5177" s="47">
        <v>37.400002000000001</v>
      </c>
      <c r="G5177" s="47">
        <v>37.5</v>
      </c>
      <c r="H5177" s="73">
        <v>32.878666000000003</v>
      </c>
      <c r="I5177" s="73">
        <v>697300</v>
      </c>
    </row>
    <row r="5178" spans="1:9" x14ac:dyDescent="0.3">
      <c r="A5178" s="72" t="str">
        <f t="shared" si="169"/>
        <v>2013</v>
      </c>
      <c r="B5178" s="72" t="str">
        <f t="shared" si="170"/>
        <v>Apr</v>
      </c>
      <c r="C5178" s="74">
        <v>41373</v>
      </c>
      <c r="D5178" s="47">
        <v>37.659999999999997</v>
      </c>
      <c r="E5178" s="47">
        <v>37.740001999999997</v>
      </c>
      <c r="F5178" s="47">
        <v>36.970001000000003</v>
      </c>
      <c r="G5178" s="47">
        <v>37.349997999999999</v>
      </c>
      <c r="H5178" s="73">
        <v>32.747143000000001</v>
      </c>
      <c r="I5178" s="73">
        <v>843400</v>
      </c>
    </row>
    <row r="5179" spans="1:9" x14ac:dyDescent="0.3">
      <c r="A5179" s="72" t="str">
        <f t="shared" si="169"/>
        <v>2013</v>
      </c>
      <c r="B5179" s="72" t="str">
        <f t="shared" si="170"/>
        <v>Apr</v>
      </c>
      <c r="C5179" s="74">
        <v>41374</v>
      </c>
      <c r="D5179" s="47">
        <v>37.639999000000003</v>
      </c>
      <c r="E5179" s="47">
        <v>38.369999</v>
      </c>
      <c r="F5179" s="47">
        <v>37.580002</v>
      </c>
      <c r="G5179" s="47">
        <v>38.090000000000003</v>
      </c>
      <c r="H5179" s="73">
        <v>33.395943000000003</v>
      </c>
      <c r="I5179" s="73">
        <v>661900</v>
      </c>
    </row>
    <row r="5180" spans="1:9" x14ac:dyDescent="0.3">
      <c r="A5180" s="72" t="str">
        <f t="shared" si="169"/>
        <v>2013</v>
      </c>
      <c r="B5180" s="72" t="str">
        <f t="shared" si="170"/>
        <v>Apr</v>
      </c>
      <c r="C5180" s="74">
        <v>41375</v>
      </c>
      <c r="D5180" s="47">
        <v>38.040000999999997</v>
      </c>
      <c r="E5180" s="47">
        <v>38.419998</v>
      </c>
      <c r="F5180" s="47">
        <v>37.729999999999997</v>
      </c>
      <c r="G5180" s="47">
        <v>37.849997999999999</v>
      </c>
      <c r="H5180" s="73">
        <v>33.185527999999998</v>
      </c>
      <c r="I5180" s="73">
        <v>596800</v>
      </c>
    </row>
    <row r="5181" spans="1:9" x14ac:dyDescent="0.3">
      <c r="A5181" s="72" t="str">
        <f t="shared" si="169"/>
        <v>2013</v>
      </c>
      <c r="B5181" s="72" t="str">
        <f t="shared" si="170"/>
        <v>Apr</v>
      </c>
      <c r="C5181" s="74">
        <v>41376</v>
      </c>
      <c r="D5181" s="47">
        <v>37.799999</v>
      </c>
      <c r="E5181" s="47">
        <v>38.419998</v>
      </c>
      <c r="F5181" s="47">
        <v>37.779998999999997</v>
      </c>
      <c r="G5181" s="47">
        <v>38.349997999999999</v>
      </c>
      <c r="H5181" s="73">
        <v>33.623905000000001</v>
      </c>
      <c r="I5181" s="73">
        <v>1014100</v>
      </c>
    </row>
    <row r="5182" spans="1:9" x14ac:dyDescent="0.3">
      <c r="A5182" s="72" t="str">
        <f t="shared" si="169"/>
        <v>2013</v>
      </c>
      <c r="B5182" s="72" t="str">
        <f t="shared" si="170"/>
        <v>Apr</v>
      </c>
      <c r="C5182" s="74">
        <v>41379</v>
      </c>
      <c r="D5182" s="47">
        <v>38.279998999999997</v>
      </c>
      <c r="E5182" s="47">
        <v>38.380001</v>
      </c>
      <c r="F5182" s="47">
        <v>37.549999</v>
      </c>
      <c r="G5182" s="47">
        <v>37.68</v>
      </c>
      <c r="H5182" s="73">
        <v>33.036484000000002</v>
      </c>
      <c r="I5182" s="73">
        <v>785200</v>
      </c>
    </row>
    <row r="5183" spans="1:9" x14ac:dyDescent="0.3">
      <c r="A5183" s="72" t="str">
        <f t="shared" si="169"/>
        <v>2013</v>
      </c>
      <c r="B5183" s="72" t="str">
        <f t="shared" si="170"/>
        <v>Apr</v>
      </c>
      <c r="C5183" s="74">
        <v>41380</v>
      </c>
      <c r="D5183" s="47">
        <v>37.869999</v>
      </c>
      <c r="E5183" s="47">
        <v>38.299999</v>
      </c>
      <c r="F5183" s="47">
        <v>37.630001</v>
      </c>
      <c r="G5183" s="47">
        <v>38.159999999999997</v>
      </c>
      <c r="H5183" s="73">
        <v>33.457313999999997</v>
      </c>
      <c r="I5183" s="73">
        <v>805100</v>
      </c>
    </row>
    <row r="5184" spans="1:9" x14ac:dyDescent="0.3">
      <c r="A5184" s="72" t="str">
        <f t="shared" si="169"/>
        <v>2013</v>
      </c>
      <c r="B5184" s="72" t="str">
        <f t="shared" si="170"/>
        <v>Apr</v>
      </c>
      <c r="C5184" s="74">
        <v>41381</v>
      </c>
      <c r="D5184" s="47">
        <v>37.970001000000003</v>
      </c>
      <c r="E5184" s="47">
        <v>38</v>
      </c>
      <c r="F5184" s="47">
        <v>37.340000000000003</v>
      </c>
      <c r="G5184" s="47">
        <v>37.900002000000001</v>
      </c>
      <c r="H5184" s="73">
        <v>33.229365999999999</v>
      </c>
      <c r="I5184" s="73">
        <v>542400</v>
      </c>
    </row>
    <row r="5185" spans="1:9" x14ac:dyDescent="0.3">
      <c r="A5185" s="72" t="str">
        <f t="shared" si="169"/>
        <v>2013</v>
      </c>
      <c r="B5185" s="72" t="str">
        <f t="shared" si="170"/>
        <v>Apr</v>
      </c>
      <c r="C5185" s="74">
        <v>41382</v>
      </c>
      <c r="D5185" s="47">
        <v>37.979999999999997</v>
      </c>
      <c r="E5185" s="47">
        <v>37.979999999999997</v>
      </c>
      <c r="F5185" s="47">
        <v>37.419998</v>
      </c>
      <c r="G5185" s="47">
        <v>37.590000000000003</v>
      </c>
      <c r="H5185" s="73">
        <v>32.957565000000002</v>
      </c>
      <c r="I5185" s="73">
        <v>473500</v>
      </c>
    </row>
    <row r="5186" spans="1:9" x14ac:dyDescent="0.3">
      <c r="A5186" s="72" t="str">
        <f t="shared" si="169"/>
        <v>2013</v>
      </c>
      <c r="B5186" s="72" t="str">
        <f t="shared" si="170"/>
        <v>Apr</v>
      </c>
      <c r="C5186" s="74">
        <v>41383</v>
      </c>
      <c r="D5186" s="47">
        <v>37.580002</v>
      </c>
      <c r="E5186" s="47">
        <v>38.060001</v>
      </c>
      <c r="F5186" s="47">
        <v>37.580002</v>
      </c>
      <c r="G5186" s="47">
        <v>37.770000000000003</v>
      </c>
      <c r="H5186" s="73">
        <v>33.115378999999997</v>
      </c>
      <c r="I5186" s="73">
        <v>626500</v>
      </c>
    </row>
    <row r="5187" spans="1:9" x14ac:dyDescent="0.3">
      <c r="A5187" s="72" t="str">
        <f t="shared" ref="A5187:A5250" si="171">TEXT(C5187,"YYYY")</f>
        <v>2013</v>
      </c>
      <c r="B5187" s="72" t="str">
        <f t="shared" ref="B5187:B5250" si="172">TEXT(C5187,"MMM")</f>
        <v>Apr</v>
      </c>
      <c r="C5187" s="74">
        <v>41386</v>
      </c>
      <c r="D5187" s="47">
        <v>38.060001</v>
      </c>
      <c r="E5187" s="47">
        <v>38.060001</v>
      </c>
      <c r="F5187" s="47">
        <v>37.5</v>
      </c>
      <c r="G5187" s="47">
        <v>37.840000000000003</v>
      </c>
      <c r="H5187" s="73">
        <v>33.176769</v>
      </c>
      <c r="I5187" s="73">
        <v>613100</v>
      </c>
    </row>
    <row r="5188" spans="1:9" x14ac:dyDescent="0.3">
      <c r="A5188" s="72" t="str">
        <f t="shared" si="171"/>
        <v>2013</v>
      </c>
      <c r="B5188" s="72" t="str">
        <f t="shared" si="172"/>
        <v>Apr</v>
      </c>
      <c r="C5188" s="74">
        <v>41387</v>
      </c>
      <c r="D5188" s="47">
        <v>37.830002</v>
      </c>
      <c r="E5188" s="47">
        <v>38.400002000000001</v>
      </c>
      <c r="F5188" s="47">
        <v>37.720001000000003</v>
      </c>
      <c r="G5188" s="47">
        <v>38.029998999999997</v>
      </c>
      <c r="H5188" s="73">
        <v>33.343345999999997</v>
      </c>
      <c r="I5188" s="73">
        <v>1083400</v>
      </c>
    </row>
    <row r="5189" spans="1:9" x14ac:dyDescent="0.3">
      <c r="A5189" s="72" t="str">
        <f t="shared" si="171"/>
        <v>2013</v>
      </c>
      <c r="B5189" s="72" t="str">
        <f t="shared" si="172"/>
        <v>Apr</v>
      </c>
      <c r="C5189" s="74">
        <v>41388</v>
      </c>
      <c r="D5189" s="47">
        <v>38.119999</v>
      </c>
      <c r="E5189" s="47">
        <v>38.419998</v>
      </c>
      <c r="F5189" s="47">
        <v>37.659999999999997</v>
      </c>
      <c r="G5189" s="47">
        <v>37.740001999999997</v>
      </c>
      <c r="H5189" s="73">
        <v>33.089084999999997</v>
      </c>
      <c r="I5189" s="73">
        <v>1501000</v>
      </c>
    </row>
    <row r="5190" spans="1:9" x14ac:dyDescent="0.3">
      <c r="A5190" s="72" t="str">
        <f t="shared" si="171"/>
        <v>2013</v>
      </c>
      <c r="B5190" s="72" t="str">
        <f t="shared" si="172"/>
        <v>Apr</v>
      </c>
      <c r="C5190" s="74">
        <v>41389</v>
      </c>
      <c r="D5190" s="47">
        <v>39.880001</v>
      </c>
      <c r="E5190" s="47">
        <v>41.02</v>
      </c>
      <c r="F5190" s="47">
        <v>39.700001</v>
      </c>
      <c r="G5190" s="47">
        <v>39.740001999999997</v>
      </c>
      <c r="H5190" s="73">
        <v>34.842609000000003</v>
      </c>
      <c r="I5190" s="73">
        <v>2892000</v>
      </c>
    </row>
    <row r="5191" spans="1:9" x14ac:dyDescent="0.3">
      <c r="A5191" s="72" t="str">
        <f t="shared" si="171"/>
        <v>2013</v>
      </c>
      <c r="B5191" s="72" t="str">
        <f t="shared" si="172"/>
        <v>Apr</v>
      </c>
      <c r="C5191" s="74">
        <v>41390</v>
      </c>
      <c r="D5191" s="47">
        <v>39.57</v>
      </c>
      <c r="E5191" s="47">
        <v>40</v>
      </c>
      <c r="F5191" s="47">
        <v>39.25</v>
      </c>
      <c r="G5191" s="47">
        <v>39.770000000000003</v>
      </c>
      <c r="H5191" s="73">
        <v>34.868907999999998</v>
      </c>
      <c r="I5191" s="73">
        <v>1110000</v>
      </c>
    </row>
    <row r="5192" spans="1:9" x14ac:dyDescent="0.3">
      <c r="A5192" s="72" t="str">
        <f t="shared" si="171"/>
        <v>2013</v>
      </c>
      <c r="B5192" s="72" t="str">
        <f t="shared" si="172"/>
        <v>Apr</v>
      </c>
      <c r="C5192" s="74">
        <v>41393</v>
      </c>
      <c r="D5192" s="47">
        <v>39.919998</v>
      </c>
      <c r="E5192" s="47">
        <v>39.919998</v>
      </c>
      <c r="F5192" s="47">
        <v>39.349997999999999</v>
      </c>
      <c r="G5192" s="47">
        <v>39.599997999999999</v>
      </c>
      <c r="H5192" s="73">
        <v>34.719859999999997</v>
      </c>
      <c r="I5192" s="73">
        <v>1305700</v>
      </c>
    </row>
    <row r="5193" spans="1:9" x14ac:dyDescent="0.3">
      <c r="A5193" s="72" t="str">
        <f t="shared" si="171"/>
        <v>2013</v>
      </c>
      <c r="B5193" s="72" t="str">
        <f t="shared" si="172"/>
        <v>Apr</v>
      </c>
      <c r="C5193" s="74">
        <v>41394</v>
      </c>
      <c r="D5193" s="47">
        <v>39.590000000000003</v>
      </c>
      <c r="E5193" s="47">
        <v>39.889999000000003</v>
      </c>
      <c r="F5193" s="47">
        <v>39.529998999999997</v>
      </c>
      <c r="G5193" s="47">
        <v>39.82</v>
      </c>
      <c r="H5193" s="73">
        <v>34.912750000000003</v>
      </c>
      <c r="I5193" s="73">
        <v>1037400</v>
      </c>
    </row>
    <row r="5194" spans="1:9" x14ac:dyDescent="0.3">
      <c r="A5194" s="72" t="str">
        <f t="shared" si="171"/>
        <v>2013</v>
      </c>
      <c r="B5194" s="72" t="str">
        <f t="shared" si="172"/>
        <v>May</v>
      </c>
      <c r="C5194" s="74">
        <v>41395</v>
      </c>
      <c r="D5194" s="47">
        <v>39.970001000000003</v>
      </c>
      <c r="E5194" s="47">
        <v>39.970001000000003</v>
      </c>
      <c r="F5194" s="47">
        <v>39.07</v>
      </c>
      <c r="G5194" s="47">
        <v>39.220001000000003</v>
      </c>
      <c r="H5194" s="73">
        <v>34.386702999999997</v>
      </c>
      <c r="I5194" s="73">
        <v>835400</v>
      </c>
    </row>
    <row r="5195" spans="1:9" x14ac:dyDescent="0.3">
      <c r="A5195" s="72" t="str">
        <f t="shared" si="171"/>
        <v>2013</v>
      </c>
      <c r="B5195" s="72" t="str">
        <f t="shared" si="172"/>
        <v>May</v>
      </c>
      <c r="C5195" s="74">
        <v>41396</v>
      </c>
      <c r="D5195" s="47">
        <v>39.270000000000003</v>
      </c>
      <c r="E5195" s="47">
        <v>39.700001</v>
      </c>
      <c r="F5195" s="47">
        <v>39.229999999999997</v>
      </c>
      <c r="G5195" s="47">
        <v>39.57</v>
      </c>
      <c r="H5195" s="73">
        <v>34.693558000000003</v>
      </c>
      <c r="I5195" s="73">
        <v>481500</v>
      </c>
    </row>
    <row r="5196" spans="1:9" x14ac:dyDescent="0.3">
      <c r="A5196" s="72" t="str">
        <f t="shared" si="171"/>
        <v>2013</v>
      </c>
      <c r="B5196" s="72" t="str">
        <f t="shared" si="172"/>
        <v>May</v>
      </c>
      <c r="C5196" s="74">
        <v>41397</v>
      </c>
      <c r="D5196" s="47">
        <v>39.830002</v>
      </c>
      <c r="E5196" s="47">
        <v>40.209999000000003</v>
      </c>
      <c r="F5196" s="47">
        <v>39.599997999999999</v>
      </c>
      <c r="G5196" s="47">
        <v>39.889999000000003</v>
      </c>
      <c r="H5196" s="73">
        <v>34.974125000000001</v>
      </c>
      <c r="I5196" s="73">
        <v>770200</v>
      </c>
    </row>
    <row r="5197" spans="1:9" x14ac:dyDescent="0.3">
      <c r="A5197" s="72" t="str">
        <f t="shared" si="171"/>
        <v>2013</v>
      </c>
      <c r="B5197" s="72" t="str">
        <f t="shared" si="172"/>
        <v>May</v>
      </c>
      <c r="C5197" s="74">
        <v>41400</v>
      </c>
      <c r="D5197" s="47">
        <v>39.909999999999997</v>
      </c>
      <c r="E5197" s="47">
        <v>39.909999999999997</v>
      </c>
      <c r="F5197" s="47">
        <v>39.470001000000003</v>
      </c>
      <c r="G5197" s="47">
        <v>39.5</v>
      </c>
      <c r="H5197" s="73">
        <v>34.736679000000002</v>
      </c>
      <c r="I5197" s="73">
        <v>563700</v>
      </c>
    </row>
    <row r="5198" spans="1:9" x14ac:dyDescent="0.3">
      <c r="A5198" s="72" t="str">
        <f t="shared" si="171"/>
        <v>2013</v>
      </c>
      <c r="B5198" s="72" t="str">
        <f t="shared" si="172"/>
        <v>May</v>
      </c>
      <c r="C5198" s="74">
        <v>41401</v>
      </c>
      <c r="D5198" s="47">
        <v>39.68</v>
      </c>
      <c r="E5198" s="47">
        <v>39.93</v>
      </c>
      <c r="F5198" s="47">
        <v>39.5</v>
      </c>
      <c r="G5198" s="47">
        <v>39.840000000000003</v>
      </c>
      <c r="H5198" s="73">
        <v>35.035682999999999</v>
      </c>
      <c r="I5198" s="73">
        <v>454500</v>
      </c>
    </row>
    <row r="5199" spans="1:9" x14ac:dyDescent="0.3">
      <c r="A5199" s="72" t="str">
        <f t="shared" si="171"/>
        <v>2013</v>
      </c>
      <c r="B5199" s="72" t="str">
        <f t="shared" si="172"/>
        <v>May</v>
      </c>
      <c r="C5199" s="74">
        <v>41402</v>
      </c>
      <c r="D5199" s="47">
        <v>39.950001</v>
      </c>
      <c r="E5199" s="47">
        <v>40.099997999999999</v>
      </c>
      <c r="F5199" s="47">
        <v>39.770000000000003</v>
      </c>
      <c r="G5199" s="47">
        <v>40.090000000000003</v>
      </c>
      <c r="H5199" s="73">
        <v>35.255538999999999</v>
      </c>
      <c r="I5199" s="73">
        <v>515500</v>
      </c>
    </row>
    <row r="5200" spans="1:9" x14ac:dyDescent="0.3">
      <c r="A5200" s="72" t="str">
        <f t="shared" si="171"/>
        <v>2013</v>
      </c>
      <c r="B5200" s="72" t="str">
        <f t="shared" si="172"/>
        <v>May</v>
      </c>
      <c r="C5200" s="74">
        <v>41403</v>
      </c>
      <c r="D5200" s="47">
        <v>40.139999000000003</v>
      </c>
      <c r="E5200" s="47">
        <v>40.459999000000003</v>
      </c>
      <c r="F5200" s="47">
        <v>39.840000000000003</v>
      </c>
      <c r="G5200" s="47">
        <v>39.900002000000001</v>
      </c>
      <c r="H5200" s="73">
        <v>35.088455000000003</v>
      </c>
      <c r="I5200" s="73">
        <v>505600</v>
      </c>
    </row>
    <row r="5201" spans="1:9" x14ac:dyDescent="0.3">
      <c r="A5201" s="72" t="str">
        <f t="shared" si="171"/>
        <v>2013</v>
      </c>
      <c r="B5201" s="72" t="str">
        <f t="shared" si="172"/>
        <v>May</v>
      </c>
      <c r="C5201" s="74">
        <v>41404</v>
      </c>
      <c r="D5201" s="47">
        <v>40.040000999999997</v>
      </c>
      <c r="E5201" s="47">
        <v>40.459999000000003</v>
      </c>
      <c r="F5201" s="47">
        <v>40.020000000000003</v>
      </c>
      <c r="G5201" s="47">
        <v>40.400002000000001</v>
      </c>
      <c r="H5201" s="73">
        <v>35.528151999999999</v>
      </c>
      <c r="I5201" s="73">
        <v>324600</v>
      </c>
    </row>
    <row r="5202" spans="1:9" x14ac:dyDescent="0.3">
      <c r="A5202" s="72" t="str">
        <f t="shared" si="171"/>
        <v>2013</v>
      </c>
      <c r="B5202" s="72" t="str">
        <f t="shared" si="172"/>
        <v>May</v>
      </c>
      <c r="C5202" s="74">
        <v>41407</v>
      </c>
      <c r="D5202" s="47">
        <v>40.400002000000001</v>
      </c>
      <c r="E5202" s="47">
        <v>40.619999</v>
      </c>
      <c r="F5202" s="47">
        <v>40.159999999999997</v>
      </c>
      <c r="G5202" s="47">
        <v>40.290000999999997</v>
      </c>
      <c r="H5202" s="73">
        <v>35.431415999999999</v>
      </c>
      <c r="I5202" s="73">
        <v>435200</v>
      </c>
    </row>
    <row r="5203" spans="1:9" x14ac:dyDescent="0.3">
      <c r="A5203" s="72" t="str">
        <f t="shared" si="171"/>
        <v>2013</v>
      </c>
      <c r="B5203" s="72" t="str">
        <f t="shared" si="172"/>
        <v>May</v>
      </c>
      <c r="C5203" s="74">
        <v>41408</v>
      </c>
      <c r="D5203" s="47">
        <v>40.110000999999997</v>
      </c>
      <c r="E5203" s="47">
        <v>40.75</v>
      </c>
      <c r="F5203" s="47">
        <v>40</v>
      </c>
      <c r="G5203" s="47">
        <v>40.729999999999997</v>
      </c>
      <c r="H5203" s="73">
        <v>35.818362999999998</v>
      </c>
      <c r="I5203" s="73">
        <v>474600</v>
      </c>
    </row>
    <row r="5204" spans="1:9" x14ac:dyDescent="0.3">
      <c r="A5204" s="72" t="str">
        <f t="shared" si="171"/>
        <v>2013</v>
      </c>
      <c r="B5204" s="72" t="str">
        <f t="shared" si="172"/>
        <v>May</v>
      </c>
      <c r="C5204" s="74">
        <v>41409</v>
      </c>
      <c r="D5204" s="47">
        <v>40.540000999999997</v>
      </c>
      <c r="E5204" s="47">
        <v>40.98</v>
      </c>
      <c r="F5204" s="47">
        <v>40.540000999999997</v>
      </c>
      <c r="G5204" s="47">
        <v>40.740001999999997</v>
      </c>
      <c r="H5204" s="73">
        <v>35.827151999999998</v>
      </c>
      <c r="I5204" s="73">
        <v>300700</v>
      </c>
    </row>
    <row r="5205" spans="1:9" x14ac:dyDescent="0.3">
      <c r="A5205" s="72" t="str">
        <f t="shared" si="171"/>
        <v>2013</v>
      </c>
      <c r="B5205" s="72" t="str">
        <f t="shared" si="172"/>
        <v>May</v>
      </c>
      <c r="C5205" s="74">
        <v>41410</v>
      </c>
      <c r="D5205" s="47">
        <v>40.759998000000003</v>
      </c>
      <c r="E5205" s="47">
        <v>40.849997999999999</v>
      </c>
      <c r="F5205" s="47">
        <v>40.439999</v>
      </c>
      <c r="G5205" s="47">
        <v>40.610000999999997</v>
      </c>
      <c r="H5205" s="73">
        <v>35.712829999999997</v>
      </c>
      <c r="I5205" s="73">
        <v>411900</v>
      </c>
    </row>
    <row r="5206" spans="1:9" x14ac:dyDescent="0.3">
      <c r="A5206" s="72" t="str">
        <f t="shared" si="171"/>
        <v>2013</v>
      </c>
      <c r="B5206" s="72" t="str">
        <f t="shared" si="172"/>
        <v>May</v>
      </c>
      <c r="C5206" s="74">
        <v>41411</v>
      </c>
      <c r="D5206" s="47">
        <v>40.650002000000001</v>
      </c>
      <c r="E5206" s="47">
        <v>40.909999999999997</v>
      </c>
      <c r="F5206" s="47">
        <v>40.580002</v>
      </c>
      <c r="G5206" s="47">
        <v>40.75</v>
      </c>
      <c r="H5206" s="73">
        <v>35.835945000000002</v>
      </c>
      <c r="I5206" s="73">
        <v>414000</v>
      </c>
    </row>
    <row r="5207" spans="1:9" x14ac:dyDescent="0.3">
      <c r="A5207" s="72" t="str">
        <f t="shared" si="171"/>
        <v>2013</v>
      </c>
      <c r="B5207" s="72" t="str">
        <f t="shared" si="172"/>
        <v>May</v>
      </c>
      <c r="C5207" s="74">
        <v>41414</v>
      </c>
      <c r="D5207" s="47">
        <v>40.759998000000003</v>
      </c>
      <c r="E5207" s="47">
        <v>41.110000999999997</v>
      </c>
      <c r="F5207" s="47">
        <v>40.450001</v>
      </c>
      <c r="G5207" s="47">
        <v>40.810001</v>
      </c>
      <c r="H5207" s="73">
        <v>35.888717999999997</v>
      </c>
      <c r="I5207" s="73">
        <v>473100</v>
      </c>
    </row>
    <row r="5208" spans="1:9" x14ac:dyDescent="0.3">
      <c r="A5208" s="72" t="str">
        <f t="shared" si="171"/>
        <v>2013</v>
      </c>
      <c r="B5208" s="72" t="str">
        <f t="shared" si="172"/>
        <v>May</v>
      </c>
      <c r="C5208" s="74">
        <v>41415</v>
      </c>
      <c r="D5208" s="47">
        <v>40.68</v>
      </c>
      <c r="E5208" s="47">
        <v>40.900002000000001</v>
      </c>
      <c r="F5208" s="47">
        <v>40.540000999999997</v>
      </c>
      <c r="G5208" s="47">
        <v>40.720001000000003</v>
      </c>
      <c r="H5208" s="73">
        <v>35.809565999999997</v>
      </c>
      <c r="I5208" s="73">
        <v>273700</v>
      </c>
    </row>
    <row r="5209" spans="1:9" x14ac:dyDescent="0.3">
      <c r="A5209" s="72" t="str">
        <f t="shared" si="171"/>
        <v>2013</v>
      </c>
      <c r="B5209" s="72" t="str">
        <f t="shared" si="172"/>
        <v>May</v>
      </c>
      <c r="C5209" s="74">
        <v>41416</v>
      </c>
      <c r="D5209" s="47">
        <v>40.810001</v>
      </c>
      <c r="E5209" s="47">
        <v>41.09</v>
      </c>
      <c r="F5209" s="47">
        <v>39.950001</v>
      </c>
      <c r="G5209" s="47">
        <v>40.150002000000001</v>
      </c>
      <c r="H5209" s="73">
        <v>35.308292000000002</v>
      </c>
      <c r="I5209" s="73">
        <v>566900</v>
      </c>
    </row>
    <row r="5210" spans="1:9" x14ac:dyDescent="0.3">
      <c r="A5210" s="72" t="str">
        <f t="shared" si="171"/>
        <v>2013</v>
      </c>
      <c r="B5210" s="72" t="str">
        <f t="shared" si="172"/>
        <v>May</v>
      </c>
      <c r="C5210" s="74">
        <v>41417</v>
      </c>
      <c r="D5210" s="47">
        <v>40</v>
      </c>
      <c r="E5210" s="47">
        <v>40.409999999999997</v>
      </c>
      <c r="F5210" s="47">
        <v>39.349997999999999</v>
      </c>
      <c r="G5210" s="47">
        <v>40.409999999999997</v>
      </c>
      <c r="H5210" s="73">
        <v>35.536942000000003</v>
      </c>
      <c r="I5210" s="73">
        <v>556200</v>
      </c>
    </row>
    <row r="5211" spans="1:9" x14ac:dyDescent="0.3">
      <c r="A5211" s="72" t="str">
        <f t="shared" si="171"/>
        <v>2013</v>
      </c>
      <c r="B5211" s="72" t="str">
        <f t="shared" si="172"/>
        <v>May</v>
      </c>
      <c r="C5211" s="74">
        <v>41418</v>
      </c>
      <c r="D5211" s="47">
        <v>40.290000999999997</v>
      </c>
      <c r="E5211" s="47">
        <v>40.290000999999997</v>
      </c>
      <c r="F5211" s="47">
        <v>39.520000000000003</v>
      </c>
      <c r="G5211" s="47">
        <v>40.18</v>
      </c>
      <c r="H5211" s="73">
        <v>35.334685999999998</v>
      </c>
      <c r="I5211" s="73">
        <v>285800</v>
      </c>
    </row>
    <row r="5212" spans="1:9" x14ac:dyDescent="0.3">
      <c r="A5212" s="72" t="str">
        <f t="shared" si="171"/>
        <v>2013</v>
      </c>
      <c r="B5212" s="72" t="str">
        <f t="shared" si="172"/>
        <v>May</v>
      </c>
      <c r="C5212" s="74">
        <v>41422</v>
      </c>
      <c r="D5212" s="47">
        <v>40.599997999999999</v>
      </c>
      <c r="E5212" s="47">
        <v>40.93</v>
      </c>
      <c r="F5212" s="47">
        <v>40.32</v>
      </c>
      <c r="G5212" s="47">
        <v>40.709999000000003</v>
      </c>
      <c r="H5212" s="73">
        <v>35.80077</v>
      </c>
      <c r="I5212" s="73">
        <v>469400</v>
      </c>
    </row>
    <row r="5213" spans="1:9" x14ac:dyDescent="0.3">
      <c r="A5213" s="72" t="str">
        <f t="shared" si="171"/>
        <v>2013</v>
      </c>
      <c r="B5213" s="72" t="str">
        <f t="shared" si="172"/>
        <v>May</v>
      </c>
      <c r="C5213" s="74">
        <v>41423</v>
      </c>
      <c r="D5213" s="47">
        <v>40.590000000000003</v>
      </c>
      <c r="E5213" s="47">
        <v>40.590000000000003</v>
      </c>
      <c r="F5213" s="47">
        <v>40.049999</v>
      </c>
      <c r="G5213" s="47">
        <v>40.32</v>
      </c>
      <c r="H5213" s="73">
        <v>35.457802000000001</v>
      </c>
      <c r="I5213" s="73">
        <v>267200</v>
      </c>
    </row>
    <row r="5214" spans="1:9" x14ac:dyDescent="0.3">
      <c r="A5214" s="72" t="str">
        <f t="shared" si="171"/>
        <v>2013</v>
      </c>
      <c r="B5214" s="72" t="str">
        <f t="shared" si="172"/>
        <v>May</v>
      </c>
      <c r="C5214" s="74">
        <v>41424</v>
      </c>
      <c r="D5214" s="47">
        <v>40.509998000000003</v>
      </c>
      <c r="E5214" s="47">
        <v>40.639999000000003</v>
      </c>
      <c r="F5214" s="47">
        <v>40</v>
      </c>
      <c r="G5214" s="47">
        <v>40.099997999999999</v>
      </c>
      <c r="H5214" s="73">
        <v>35.264319999999998</v>
      </c>
      <c r="I5214" s="73">
        <v>359200</v>
      </c>
    </row>
    <row r="5215" spans="1:9" x14ac:dyDescent="0.3">
      <c r="A5215" s="72" t="str">
        <f t="shared" si="171"/>
        <v>2013</v>
      </c>
      <c r="B5215" s="72" t="str">
        <f t="shared" si="172"/>
        <v>May</v>
      </c>
      <c r="C5215" s="74">
        <v>41425</v>
      </c>
      <c r="D5215" s="47">
        <v>39.93</v>
      </c>
      <c r="E5215" s="47">
        <v>40.549999</v>
      </c>
      <c r="F5215" s="47">
        <v>39.840000000000003</v>
      </c>
      <c r="G5215" s="47">
        <v>39.919998</v>
      </c>
      <c r="H5215" s="73">
        <v>35.106045000000002</v>
      </c>
      <c r="I5215" s="73">
        <v>459900</v>
      </c>
    </row>
    <row r="5216" spans="1:9" x14ac:dyDescent="0.3">
      <c r="A5216" s="72" t="str">
        <f t="shared" si="171"/>
        <v>2013</v>
      </c>
      <c r="B5216" s="72" t="str">
        <f t="shared" si="172"/>
        <v>Jun</v>
      </c>
      <c r="C5216" s="74">
        <v>41428</v>
      </c>
      <c r="D5216" s="47">
        <v>39.950001</v>
      </c>
      <c r="E5216" s="47">
        <v>40.110000999999997</v>
      </c>
      <c r="F5216" s="47">
        <v>39.380001</v>
      </c>
      <c r="G5216" s="47">
        <v>40.080002</v>
      </c>
      <c r="H5216" s="73">
        <v>35.246746000000002</v>
      </c>
      <c r="I5216" s="73">
        <v>620100</v>
      </c>
    </row>
    <row r="5217" spans="1:9" x14ac:dyDescent="0.3">
      <c r="A5217" s="72" t="str">
        <f t="shared" si="171"/>
        <v>2013</v>
      </c>
      <c r="B5217" s="72" t="str">
        <f t="shared" si="172"/>
        <v>Jun</v>
      </c>
      <c r="C5217" s="74">
        <v>41429</v>
      </c>
      <c r="D5217" s="47">
        <v>40</v>
      </c>
      <c r="E5217" s="47">
        <v>40.759998000000003</v>
      </c>
      <c r="F5217" s="47">
        <v>40</v>
      </c>
      <c r="G5217" s="47">
        <v>40.43</v>
      </c>
      <c r="H5217" s="73">
        <v>35.554527</v>
      </c>
      <c r="I5217" s="73">
        <v>701900</v>
      </c>
    </row>
    <row r="5218" spans="1:9" x14ac:dyDescent="0.3">
      <c r="A5218" s="72" t="str">
        <f t="shared" si="171"/>
        <v>2013</v>
      </c>
      <c r="B5218" s="72" t="str">
        <f t="shared" si="172"/>
        <v>Jun</v>
      </c>
      <c r="C5218" s="74">
        <v>41430</v>
      </c>
      <c r="D5218" s="47">
        <v>40.389999000000003</v>
      </c>
      <c r="E5218" s="47">
        <v>40.5</v>
      </c>
      <c r="F5218" s="47">
        <v>40.139999000000003</v>
      </c>
      <c r="G5218" s="47">
        <v>40.340000000000003</v>
      </c>
      <c r="H5218" s="73">
        <v>35.475388000000002</v>
      </c>
      <c r="I5218" s="73">
        <v>485700</v>
      </c>
    </row>
    <row r="5219" spans="1:9" x14ac:dyDescent="0.3">
      <c r="A5219" s="72" t="str">
        <f t="shared" si="171"/>
        <v>2013</v>
      </c>
      <c r="B5219" s="72" t="str">
        <f t="shared" si="172"/>
        <v>Jun</v>
      </c>
      <c r="C5219" s="74">
        <v>41431</v>
      </c>
      <c r="D5219" s="47">
        <v>40.25</v>
      </c>
      <c r="E5219" s="47">
        <v>40.770000000000003</v>
      </c>
      <c r="F5219" s="47">
        <v>40.080002</v>
      </c>
      <c r="G5219" s="47">
        <v>40.689999</v>
      </c>
      <c r="H5219" s="73">
        <v>35.783175999999997</v>
      </c>
      <c r="I5219" s="73">
        <v>413000</v>
      </c>
    </row>
    <row r="5220" spans="1:9" x14ac:dyDescent="0.3">
      <c r="A5220" s="72" t="str">
        <f t="shared" si="171"/>
        <v>2013</v>
      </c>
      <c r="B5220" s="72" t="str">
        <f t="shared" si="172"/>
        <v>Jun</v>
      </c>
      <c r="C5220" s="74">
        <v>41432</v>
      </c>
      <c r="D5220" s="47">
        <v>40.869999</v>
      </c>
      <c r="E5220" s="47">
        <v>41.599997999999999</v>
      </c>
      <c r="F5220" s="47">
        <v>40.580002</v>
      </c>
      <c r="G5220" s="47">
        <v>41.459999000000003</v>
      </c>
      <c r="H5220" s="73">
        <v>36.460330999999996</v>
      </c>
      <c r="I5220" s="73">
        <v>563300</v>
      </c>
    </row>
    <row r="5221" spans="1:9" x14ac:dyDescent="0.3">
      <c r="A5221" s="72" t="str">
        <f t="shared" si="171"/>
        <v>2013</v>
      </c>
      <c r="B5221" s="72" t="str">
        <f t="shared" si="172"/>
        <v>Jun</v>
      </c>
      <c r="C5221" s="74">
        <v>41435</v>
      </c>
      <c r="D5221" s="47">
        <v>41.689999</v>
      </c>
      <c r="E5221" s="47">
        <v>42</v>
      </c>
      <c r="F5221" s="47">
        <v>41.41</v>
      </c>
      <c r="G5221" s="47">
        <v>41.610000999999997</v>
      </c>
      <c r="H5221" s="73">
        <v>36.592232000000003</v>
      </c>
      <c r="I5221" s="73">
        <v>358400</v>
      </c>
    </row>
    <row r="5222" spans="1:9" x14ac:dyDescent="0.3">
      <c r="A5222" s="72" t="str">
        <f t="shared" si="171"/>
        <v>2013</v>
      </c>
      <c r="B5222" s="72" t="str">
        <f t="shared" si="172"/>
        <v>Jun</v>
      </c>
      <c r="C5222" s="74">
        <v>41436</v>
      </c>
      <c r="D5222" s="47">
        <v>41.259998000000003</v>
      </c>
      <c r="E5222" s="47">
        <v>41.84</v>
      </c>
      <c r="F5222" s="47">
        <v>40.889999000000003</v>
      </c>
      <c r="G5222" s="47">
        <v>41.580002</v>
      </c>
      <c r="H5222" s="73">
        <v>36.565860999999998</v>
      </c>
      <c r="I5222" s="73">
        <v>377900</v>
      </c>
    </row>
    <row r="5223" spans="1:9" x14ac:dyDescent="0.3">
      <c r="A5223" s="72" t="str">
        <f t="shared" si="171"/>
        <v>2013</v>
      </c>
      <c r="B5223" s="72" t="str">
        <f t="shared" si="172"/>
        <v>Jun</v>
      </c>
      <c r="C5223" s="74">
        <v>41437</v>
      </c>
      <c r="D5223" s="47">
        <v>41.599997999999999</v>
      </c>
      <c r="E5223" s="47">
        <v>41.689999</v>
      </c>
      <c r="F5223" s="47">
        <v>41.130001</v>
      </c>
      <c r="G5223" s="47">
        <v>41.389999000000003</v>
      </c>
      <c r="H5223" s="73">
        <v>36.398758000000001</v>
      </c>
      <c r="I5223" s="73">
        <v>435100</v>
      </c>
    </row>
    <row r="5224" spans="1:9" x14ac:dyDescent="0.3">
      <c r="A5224" s="72" t="str">
        <f t="shared" si="171"/>
        <v>2013</v>
      </c>
      <c r="B5224" s="72" t="str">
        <f t="shared" si="172"/>
        <v>Jun</v>
      </c>
      <c r="C5224" s="74">
        <v>41438</v>
      </c>
      <c r="D5224" s="47">
        <v>41.509998000000003</v>
      </c>
      <c r="E5224" s="47">
        <v>41.689999</v>
      </c>
      <c r="F5224" s="47">
        <v>40.939999</v>
      </c>
      <c r="G5224" s="47">
        <v>41.619999</v>
      </c>
      <c r="H5224" s="73">
        <v>36.601039999999998</v>
      </c>
      <c r="I5224" s="73">
        <v>360300</v>
      </c>
    </row>
    <row r="5225" spans="1:9" x14ac:dyDescent="0.3">
      <c r="A5225" s="72" t="str">
        <f t="shared" si="171"/>
        <v>2013</v>
      </c>
      <c r="B5225" s="72" t="str">
        <f t="shared" si="172"/>
        <v>Jun</v>
      </c>
      <c r="C5225" s="74">
        <v>41439</v>
      </c>
      <c r="D5225" s="47">
        <v>41.669998</v>
      </c>
      <c r="E5225" s="47">
        <v>41.990001999999997</v>
      </c>
      <c r="F5225" s="47">
        <v>41.43</v>
      </c>
      <c r="G5225" s="47">
        <v>41.459999000000003</v>
      </c>
      <c r="H5225" s="73">
        <v>36.460330999999996</v>
      </c>
      <c r="I5225" s="73">
        <v>310600</v>
      </c>
    </row>
    <row r="5226" spans="1:9" x14ac:dyDescent="0.3">
      <c r="A5226" s="72" t="str">
        <f t="shared" si="171"/>
        <v>2013</v>
      </c>
      <c r="B5226" s="72" t="str">
        <f t="shared" si="172"/>
        <v>Jun</v>
      </c>
      <c r="C5226" s="74">
        <v>41442</v>
      </c>
      <c r="D5226" s="47">
        <v>41.91</v>
      </c>
      <c r="E5226" s="47">
        <v>42</v>
      </c>
      <c r="F5226" s="47">
        <v>41.470001000000003</v>
      </c>
      <c r="G5226" s="47">
        <v>41.66</v>
      </c>
      <c r="H5226" s="73">
        <v>36.636215</v>
      </c>
      <c r="I5226" s="73">
        <v>508400</v>
      </c>
    </row>
    <row r="5227" spans="1:9" x14ac:dyDescent="0.3">
      <c r="A5227" s="72" t="str">
        <f t="shared" si="171"/>
        <v>2013</v>
      </c>
      <c r="B5227" s="72" t="str">
        <f t="shared" si="172"/>
        <v>Jun</v>
      </c>
      <c r="C5227" s="74">
        <v>41443</v>
      </c>
      <c r="D5227" s="47">
        <v>41.279998999999997</v>
      </c>
      <c r="E5227" s="47">
        <v>42.299999</v>
      </c>
      <c r="F5227" s="47">
        <v>41.279998999999997</v>
      </c>
      <c r="G5227" s="47">
        <v>42.07</v>
      </c>
      <c r="H5227" s="73">
        <v>36.996769</v>
      </c>
      <c r="I5227" s="73">
        <v>458200</v>
      </c>
    </row>
    <row r="5228" spans="1:9" x14ac:dyDescent="0.3">
      <c r="A5228" s="72" t="str">
        <f t="shared" si="171"/>
        <v>2013</v>
      </c>
      <c r="B5228" s="72" t="str">
        <f t="shared" si="172"/>
        <v>Jun</v>
      </c>
      <c r="C5228" s="74">
        <v>41444</v>
      </c>
      <c r="D5228" s="47">
        <v>42.119999</v>
      </c>
      <c r="E5228" s="47">
        <v>42.529998999999997</v>
      </c>
      <c r="F5228" s="47">
        <v>41.950001</v>
      </c>
      <c r="G5228" s="47">
        <v>42.080002</v>
      </c>
      <c r="H5228" s="73">
        <v>37.005558000000001</v>
      </c>
      <c r="I5228" s="73">
        <v>502600</v>
      </c>
    </row>
    <row r="5229" spans="1:9" x14ac:dyDescent="0.3">
      <c r="A5229" s="72" t="str">
        <f t="shared" si="171"/>
        <v>2013</v>
      </c>
      <c r="B5229" s="72" t="str">
        <f t="shared" si="172"/>
        <v>Jun</v>
      </c>
      <c r="C5229" s="74">
        <v>41445</v>
      </c>
      <c r="D5229" s="47">
        <v>41.93</v>
      </c>
      <c r="E5229" s="47">
        <v>42.09</v>
      </c>
      <c r="F5229" s="47">
        <v>41.439999</v>
      </c>
      <c r="G5229" s="47">
        <v>41.880001</v>
      </c>
      <c r="H5229" s="73">
        <v>36.829684999999998</v>
      </c>
      <c r="I5229" s="73">
        <v>1099300</v>
      </c>
    </row>
    <row r="5230" spans="1:9" x14ac:dyDescent="0.3">
      <c r="A5230" s="72" t="str">
        <f t="shared" si="171"/>
        <v>2013</v>
      </c>
      <c r="B5230" s="72" t="str">
        <f t="shared" si="172"/>
        <v>Jun</v>
      </c>
      <c r="C5230" s="74">
        <v>41446</v>
      </c>
      <c r="D5230" s="47">
        <v>41.959999000000003</v>
      </c>
      <c r="E5230" s="47">
        <v>42.169998</v>
      </c>
      <c r="F5230" s="47">
        <v>40.610000999999997</v>
      </c>
      <c r="G5230" s="47">
        <v>40.840000000000003</v>
      </c>
      <c r="H5230" s="73">
        <v>35.915092000000001</v>
      </c>
      <c r="I5230" s="73">
        <v>1251200</v>
      </c>
    </row>
    <row r="5231" spans="1:9" x14ac:dyDescent="0.3">
      <c r="A5231" s="72" t="str">
        <f t="shared" si="171"/>
        <v>2013</v>
      </c>
      <c r="B5231" s="72" t="str">
        <f t="shared" si="172"/>
        <v>Jun</v>
      </c>
      <c r="C5231" s="74">
        <v>41449</v>
      </c>
      <c r="D5231" s="47">
        <v>40.330002</v>
      </c>
      <c r="E5231" s="47">
        <v>40.880001</v>
      </c>
      <c r="F5231" s="47">
        <v>39.909999999999997</v>
      </c>
      <c r="G5231" s="47">
        <v>40.639999000000003</v>
      </c>
      <c r="H5231" s="73">
        <v>35.739207999999998</v>
      </c>
      <c r="I5231" s="73">
        <v>552500</v>
      </c>
    </row>
    <row r="5232" spans="1:9" x14ac:dyDescent="0.3">
      <c r="A5232" s="72" t="str">
        <f t="shared" si="171"/>
        <v>2013</v>
      </c>
      <c r="B5232" s="72" t="str">
        <f t="shared" si="172"/>
        <v>Jun</v>
      </c>
      <c r="C5232" s="74">
        <v>41450</v>
      </c>
      <c r="D5232" s="47">
        <v>40.75</v>
      </c>
      <c r="E5232" s="47">
        <v>41.049999</v>
      </c>
      <c r="F5232" s="47">
        <v>40.659999999999997</v>
      </c>
      <c r="G5232" s="47">
        <v>40.860000999999997</v>
      </c>
      <c r="H5232" s="73">
        <v>35.932673999999999</v>
      </c>
      <c r="I5232" s="73">
        <v>687000</v>
      </c>
    </row>
    <row r="5233" spans="1:9" x14ac:dyDescent="0.3">
      <c r="A5233" s="72" t="str">
        <f t="shared" si="171"/>
        <v>2013</v>
      </c>
      <c r="B5233" s="72" t="str">
        <f t="shared" si="172"/>
        <v>Jun</v>
      </c>
      <c r="C5233" s="74">
        <v>41451</v>
      </c>
      <c r="D5233" s="47">
        <v>41.220001000000003</v>
      </c>
      <c r="E5233" s="47">
        <v>41.5</v>
      </c>
      <c r="F5233" s="47">
        <v>40.970001000000003</v>
      </c>
      <c r="G5233" s="47">
        <v>41.27</v>
      </c>
      <c r="H5233" s="73">
        <v>36.293239999999997</v>
      </c>
      <c r="I5233" s="73">
        <v>491300</v>
      </c>
    </row>
    <row r="5234" spans="1:9" x14ac:dyDescent="0.3">
      <c r="A5234" s="72" t="str">
        <f t="shared" si="171"/>
        <v>2013</v>
      </c>
      <c r="B5234" s="72" t="str">
        <f t="shared" si="172"/>
        <v>Jun</v>
      </c>
      <c r="C5234" s="74">
        <v>41452</v>
      </c>
      <c r="D5234" s="47">
        <v>41.509998000000003</v>
      </c>
      <c r="E5234" s="47">
        <v>42.119999</v>
      </c>
      <c r="F5234" s="47">
        <v>40.619999</v>
      </c>
      <c r="G5234" s="47">
        <v>41.75</v>
      </c>
      <c r="H5234" s="73">
        <v>36.715355000000002</v>
      </c>
      <c r="I5234" s="73">
        <v>568200</v>
      </c>
    </row>
    <row r="5235" spans="1:9" x14ac:dyDescent="0.3">
      <c r="A5235" s="72" t="str">
        <f t="shared" si="171"/>
        <v>2013</v>
      </c>
      <c r="B5235" s="72" t="str">
        <f t="shared" si="172"/>
        <v>Jun</v>
      </c>
      <c r="C5235" s="74">
        <v>41453</v>
      </c>
      <c r="D5235" s="47">
        <v>41.860000999999997</v>
      </c>
      <c r="E5235" s="47">
        <v>42.119999</v>
      </c>
      <c r="F5235" s="47">
        <v>41.490001999999997</v>
      </c>
      <c r="G5235" s="47">
        <v>41.889999000000003</v>
      </c>
      <c r="H5235" s="73">
        <v>36.838470000000001</v>
      </c>
      <c r="I5235" s="73">
        <v>1002100</v>
      </c>
    </row>
    <row r="5236" spans="1:9" x14ac:dyDescent="0.3">
      <c r="A5236" s="72" t="str">
        <f t="shared" si="171"/>
        <v>2013</v>
      </c>
      <c r="B5236" s="72" t="str">
        <f t="shared" si="172"/>
        <v>Jul</v>
      </c>
      <c r="C5236" s="74">
        <v>41456</v>
      </c>
      <c r="D5236" s="47">
        <v>42.200001</v>
      </c>
      <c r="E5236" s="47">
        <v>42.599997999999999</v>
      </c>
      <c r="F5236" s="47">
        <v>41.950001</v>
      </c>
      <c r="G5236" s="47">
        <v>42.330002</v>
      </c>
      <c r="H5236" s="73">
        <v>37.225414000000001</v>
      </c>
      <c r="I5236" s="73">
        <v>415700</v>
      </c>
    </row>
    <row r="5237" spans="1:9" x14ac:dyDescent="0.3">
      <c r="A5237" s="72" t="str">
        <f t="shared" si="171"/>
        <v>2013</v>
      </c>
      <c r="B5237" s="72" t="str">
        <f t="shared" si="172"/>
        <v>Jul</v>
      </c>
      <c r="C5237" s="74">
        <v>41457</v>
      </c>
      <c r="D5237" s="47">
        <v>42.310001</v>
      </c>
      <c r="E5237" s="47">
        <v>42.630001</v>
      </c>
      <c r="F5237" s="47">
        <v>42.049999</v>
      </c>
      <c r="G5237" s="47">
        <v>42.369999</v>
      </c>
      <c r="H5237" s="73">
        <v>37.260593</v>
      </c>
      <c r="I5237" s="73">
        <v>370200</v>
      </c>
    </row>
    <row r="5238" spans="1:9" x14ac:dyDescent="0.3">
      <c r="A5238" s="72" t="str">
        <f t="shared" si="171"/>
        <v>2013</v>
      </c>
      <c r="B5238" s="72" t="str">
        <f t="shared" si="172"/>
        <v>Jul</v>
      </c>
      <c r="C5238" s="74">
        <v>41458</v>
      </c>
      <c r="D5238" s="47">
        <v>42.369999</v>
      </c>
      <c r="E5238" s="47">
        <v>42.5</v>
      </c>
      <c r="F5238" s="47">
        <v>42.040000999999997</v>
      </c>
      <c r="G5238" s="47">
        <v>42.389999000000003</v>
      </c>
      <c r="H5238" s="73">
        <v>37.278174999999997</v>
      </c>
      <c r="I5238" s="73">
        <v>413100</v>
      </c>
    </row>
    <row r="5239" spans="1:9" x14ac:dyDescent="0.3">
      <c r="A5239" s="72" t="str">
        <f t="shared" si="171"/>
        <v>2013</v>
      </c>
      <c r="B5239" s="72" t="str">
        <f t="shared" si="172"/>
        <v>Jul</v>
      </c>
      <c r="C5239" s="74">
        <v>41460</v>
      </c>
      <c r="D5239" s="47">
        <v>43.009998000000003</v>
      </c>
      <c r="E5239" s="47">
        <v>43.189999</v>
      </c>
      <c r="F5239" s="47">
        <v>42.740001999999997</v>
      </c>
      <c r="G5239" s="47">
        <v>43</v>
      </c>
      <c r="H5239" s="73">
        <v>37.814610000000002</v>
      </c>
      <c r="I5239" s="73">
        <v>602400</v>
      </c>
    </row>
    <row r="5240" spans="1:9" x14ac:dyDescent="0.3">
      <c r="A5240" s="72" t="str">
        <f t="shared" si="171"/>
        <v>2013</v>
      </c>
      <c r="B5240" s="72" t="str">
        <f t="shared" si="172"/>
        <v>Jul</v>
      </c>
      <c r="C5240" s="74">
        <v>41463</v>
      </c>
      <c r="D5240" s="47">
        <v>43.299999</v>
      </c>
      <c r="E5240" s="47">
        <v>43.459999000000003</v>
      </c>
      <c r="F5240" s="47">
        <v>43.07</v>
      </c>
      <c r="G5240" s="47">
        <v>43.299999</v>
      </c>
      <c r="H5240" s="73">
        <v>38.078437999999998</v>
      </c>
      <c r="I5240" s="73">
        <v>434300</v>
      </c>
    </row>
    <row r="5241" spans="1:9" x14ac:dyDescent="0.3">
      <c r="A5241" s="72" t="str">
        <f t="shared" si="171"/>
        <v>2013</v>
      </c>
      <c r="B5241" s="72" t="str">
        <f t="shared" si="172"/>
        <v>Jul</v>
      </c>
      <c r="C5241" s="74">
        <v>41464</v>
      </c>
      <c r="D5241" s="47">
        <v>43.57</v>
      </c>
      <c r="E5241" s="47">
        <v>43.939999</v>
      </c>
      <c r="F5241" s="47">
        <v>43.43</v>
      </c>
      <c r="G5241" s="47">
        <v>43.82</v>
      </c>
      <c r="H5241" s="73">
        <v>38.535739999999997</v>
      </c>
      <c r="I5241" s="73">
        <v>469700</v>
      </c>
    </row>
    <row r="5242" spans="1:9" x14ac:dyDescent="0.3">
      <c r="A5242" s="72" t="str">
        <f t="shared" si="171"/>
        <v>2013</v>
      </c>
      <c r="B5242" s="72" t="str">
        <f t="shared" si="172"/>
        <v>Jul</v>
      </c>
      <c r="C5242" s="74">
        <v>41465</v>
      </c>
      <c r="D5242" s="47">
        <v>43.82</v>
      </c>
      <c r="E5242" s="47">
        <v>43.950001</v>
      </c>
      <c r="F5242" s="47">
        <v>43.400002000000001</v>
      </c>
      <c r="G5242" s="47">
        <v>43.779998999999997</v>
      </c>
      <c r="H5242" s="73">
        <v>38.500565000000002</v>
      </c>
      <c r="I5242" s="73">
        <v>375100</v>
      </c>
    </row>
    <row r="5243" spans="1:9" x14ac:dyDescent="0.3">
      <c r="A5243" s="72" t="str">
        <f t="shared" si="171"/>
        <v>2013</v>
      </c>
      <c r="B5243" s="72" t="str">
        <f t="shared" si="172"/>
        <v>Jul</v>
      </c>
      <c r="C5243" s="74">
        <v>41466</v>
      </c>
      <c r="D5243" s="47">
        <v>44</v>
      </c>
      <c r="E5243" s="47">
        <v>44.27</v>
      </c>
      <c r="F5243" s="47">
        <v>43.639999000000003</v>
      </c>
      <c r="G5243" s="47">
        <v>43.849997999999999</v>
      </c>
      <c r="H5243" s="73">
        <v>38.562125999999999</v>
      </c>
      <c r="I5243" s="73">
        <v>557200</v>
      </c>
    </row>
    <row r="5244" spans="1:9" x14ac:dyDescent="0.3">
      <c r="A5244" s="72" t="str">
        <f t="shared" si="171"/>
        <v>2013</v>
      </c>
      <c r="B5244" s="72" t="str">
        <f t="shared" si="172"/>
        <v>Jul</v>
      </c>
      <c r="C5244" s="74">
        <v>41467</v>
      </c>
      <c r="D5244" s="47">
        <v>44</v>
      </c>
      <c r="E5244" s="47">
        <v>44.130001</v>
      </c>
      <c r="F5244" s="47">
        <v>43.799999</v>
      </c>
      <c r="G5244" s="47">
        <v>43.950001</v>
      </c>
      <c r="H5244" s="73">
        <v>38.650058999999999</v>
      </c>
      <c r="I5244" s="73">
        <v>326500</v>
      </c>
    </row>
    <row r="5245" spans="1:9" x14ac:dyDescent="0.3">
      <c r="A5245" s="72" t="str">
        <f t="shared" si="171"/>
        <v>2013</v>
      </c>
      <c r="B5245" s="72" t="str">
        <f t="shared" si="172"/>
        <v>Jul</v>
      </c>
      <c r="C5245" s="74">
        <v>41470</v>
      </c>
      <c r="D5245" s="47">
        <v>44.09</v>
      </c>
      <c r="E5245" s="47">
        <v>44.200001</v>
      </c>
      <c r="F5245" s="47">
        <v>43.650002000000001</v>
      </c>
      <c r="G5245" s="47">
        <v>44.060001</v>
      </c>
      <c r="H5245" s="73">
        <v>38.746796000000003</v>
      </c>
      <c r="I5245" s="73">
        <v>466800</v>
      </c>
    </row>
    <row r="5246" spans="1:9" x14ac:dyDescent="0.3">
      <c r="A5246" s="72" t="str">
        <f t="shared" si="171"/>
        <v>2013</v>
      </c>
      <c r="B5246" s="72" t="str">
        <f t="shared" si="172"/>
        <v>Jul</v>
      </c>
      <c r="C5246" s="74">
        <v>41471</v>
      </c>
      <c r="D5246" s="47">
        <v>44.200001</v>
      </c>
      <c r="E5246" s="47">
        <v>44.41</v>
      </c>
      <c r="F5246" s="47">
        <v>43.650002000000001</v>
      </c>
      <c r="G5246" s="47">
        <v>44.09</v>
      </c>
      <c r="H5246" s="73">
        <v>38.773178000000001</v>
      </c>
      <c r="I5246" s="73">
        <v>573000</v>
      </c>
    </row>
    <row r="5247" spans="1:9" x14ac:dyDescent="0.3">
      <c r="A5247" s="72" t="str">
        <f t="shared" si="171"/>
        <v>2013</v>
      </c>
      <c r="B5247" s="72" t="str">
        <f t="shared" si="172"/>
        <v>Jul</v>
      </c>
      <c r="C5247" s="74">
        <v>41472</v>
      </c>
      <c r="D5247" s="47">
        <v>44.790000999999997</v>
      </c>
      <c r="E5247" s="47">
        <v>44.790000999999997</v>
      </c>
      <c r="F5247" s="47">
        <v>43.23</v>
      </c>
      <c r="G5247" s="47">
        <v>43.57</v>
      </c>
      <c r="H5247" s="73">
        <v>38.315883999999997</v>
      </c>
      <c r="I5247" s="73">
        <v>580100</v>
      </c>
    </row>
    <row r="5248" spans="1:9" x14ac:dyDescent="0.3">
      <c r="A5248" s="72" t="str">
        <f t="shared" si="171"/>
        <v>2013</v>
      </c>
      <c r="B5248" s="72" t="str">
        <f t="shared" si="172"/>
        <v>Jul</v>
      </c>
      <c r="C5248" s="74">
        <v>41473</v>
      </c>
      <c r="D5248" s="47">
        <v>43.52</v>
      </c>
      <c r="E5248" s="47">
        <v>44.220001000000003</v>
      </c>
      <c r="F5248" s="47">
        <v>43.52</v>
      </c>
      <c r="G5248" s="47">
        <v>43.700001</v>
      </c>
      <c r="H5248" s="73">
        <v>38.430202000000001</v>
      </c>
      <c r="I5248" s="73">
        <v>443400</v>
      </c>
    </row>
    <row r="5249" spans="1:9" x14ac:dyDescent="0.3">
      <c r="A5249" s="72" t="str">
        <f t="shared" si="171"/>
        <v>2013</v>
      </c>
      <c r="B5249" s="72" t="str">
        <f t="shared" si="172"/>
        <v>Jul</v>
      </c>
      <c r="C5249" s="74">
        <v>41474</v>
      </c>
      <c r="D5249" s="47">
        <v>43.73</v>
      </c>
      <c r="E5249" s="47">
        <v>44.009998000000003</v>
      </c>
      <c r="F5249" s="47">
        <v>43.200001</v>
      </c>
      <c r="G5249" s="47">
        <v>43.290000999999997</v>
      </c>
      <c r="H5249" s="73">
        <v>38.069653000000002</v>
      </c>
      <c r="I5249" s="73">
        <v>559100</v>
      </c>
    </row>
    <row r="5250" spans="1:9" x14ac:dyDescent="0.3">
      <c r="A5250" s="72" t="str">
        <f t="shared" si="171"/>
        <v>2013</v>
      </c>
      <c r="B5250" s="72" t="str">
        <f t="shared" si="172"/>
        <v>Jul</v>
      </c>
      <c r="C5250" s="74">
        <v>41477</v>
      </c>
      <c r="D5250" s="47">
        <v>42.91</v>
      </c>
      <c r="E5250" s="47">
        <v>43.150002000000001</v>
      </c>
      <c r="F5250" s="47">
        <v>42.599997999999999</v>
      </c>
      <c r="G5250" s="47">
        <v>42.779998999999997</v>
      </c>
      <c r="H5250" s="73">
        <v>37.621139999999997</v>
      </c>
      <c r="I5250" s="73">
        <v>1015500</v>
      </c>
    </row>
    <row r="5251" spans="1:9" x14ac:dyDescent="0.3">
      <c r="A5251" s="72" t="str">
        <f t="shared" ref="A5251:A5314" si="173">TEXT(C5251,"YYYY")</f>
        <v>2013</v>
      </c>
      <c r="B5251" s="72" t="str">
        <f t="shared" ref="B5251:B5314" si="174">TEXT(C5251,"MMM")</f>
        <v>Jul</v>
      </c>
      <c r="C5251" s="74">
        <v>41478</v>
      </c>
      <c r="D5251" s="47">
        <v>42.740001999999997</v>
      </c>
      <c r="E5251" s="47">
        <v>42.990001999999997</v>
      </c>
      <c r="F5251" s="47">
        <v>42.490001999999997</v>
      </c>
      <c r="G5251" s="47">
        <v>42.540000999999997</v>
      </c>
      <c r="H5251" s="73">
        <v>37.410083999999998</v>
      </c>
      <c r="I5251" s="73">
        <v>713200</v>
      </c>
    </row>
    <row r="5252" spans="1:9" x14ac:dyDescent="0.3">
      <c r="A5252" s="72" t="str">
        <f t="shared" si="173"/>
        <v>2013</v>
      </c>
      <c r="B5252" s="72" t="str">
        <f t="shared" si="174"/>
        <v>Jul</v>
      </c>
      <c r="C5252" s="74">
        <v>41479</v>
      </c>
      <c r="D5252" s="47">
        <v>42.540000999999997</v>
      </c>
      <c r="E5252" s="47">
        <v>43.02</v>
      </c>
      <c r="F5252" s="47">
        <v>41.509998000000003</v>
      </c>
      <c r="G5252" s="47">
        <v>41.900002000000001</v>
      </c>
      <c r="H5252" s="73">
        <v>36.847275000000003</v>
      </c>
      <c r="I5252" s="73">
        <v>1557300</v>
      </c>
    </row>
    <row r="5253" spans="1:9" x14ac:dyDescent="0.3">
      <c r="A5253" s="72" t="str">
        <f t="shared" si="173"/>
        <v>2013</v>
      </c>
      <c r="B5253" s="72" t="str">
        <f t="shared" si="174"/>
        <v>Jul</v>
      </c>
      <c r="C5253" s="74">
        <v>41480</v>
      </c>
      <c r="D5253" s="47">
        <v>40.360000999999997</v>
      </c>
      <c r="E5253" s="47">
        <v>40.869999</v>
      </c>
      <c r="F5253" s="47">
        <v>39.860000999999997</v>
      </c>
      <c r="G5253" s="47">
        <v>40.849997999999999</v>
      </c>
      <c r="H5253" s="73">
        <v>35.923884999999999</v>
      </c>
      <c r="I5253" s="73">
        <v>3131200</v>
      </c>
    </row>
    <row r="5254" spans="1:9" x14ac:dyDescent="0.3">
      <c r="A5254" s="72" t="str">
        <f t="shared" si="173"/>
        <v>2013</v>
      </c>
      <c r="B5254" s="72" t="str">
        <f t="shared" si="174"/>
        <v>Jul</v>
      </c>
      <c r="C5254" s="74">
        <v>41481</v>
      </c>
      <c r="D5254" s="47">
        <v>41</v>
      </c>
      <c r="E5254" s="47">
        <v>41.110000999999997</v>
      </c>
      <c r="F5254" s="47">
        <v>40.240001999999997</v>
      </c>
      <c r="G5254" s="47">
        <v>40.799999</v>
      </c>
      <c r="H5254" s="73">
        <v>35.879921000000003</v>
      </c>
      <c r="I5254" s="73">
        <v>1616000</v>
      </c>
    </row>
    <row r="5255" spans="1:9" x14ac:dyDescent="0.3">
      <c r="A5255" s="72" t="str">
        <f t="shared" si="173"/>
        <v>2013</v>
      </c>
      <c r="B5255" s="72" t="str">
        <f t="shared" si="174"/>
        <v>Jul</v>
      </c>
      <c r="C5255" s="74">
        <v>41484</v>
      </c>
      <c r="D5255" s="47">
        <v>40.599997999999999</v>
      </c>
      <c r="E5255" s="47">
        <v>41.450001</v>
      </c>
      <c r="F5255" s="47">
        <v>40.599997999999999</v>
      </c>
      <c r="G5255" s="47">
        <v>41.389999000000003</v>
      </c>
      <c r="H5255" s="73">
        <v>36.398758000000001</v>
      </c>
      <c r="I5255" s="73">
        <v>1317000</v>
      </c>
    </row>
    <row r="5256" spans="1:9" x14ac:dyDescent="0.3">
      <c r="A5256" s="72" t="str">
        <f t="shared" si="173"/>
        <v>2013</v>
      </c>
      <c r="B5256" s="72" t="str">
        <f t="shared" si="174"/>
        <v>Jul</v>
      </c>
      <c r="C5256" s="74">
        <v>41485</v>
      </c>
      <c r="D5256" s="47">
        <v>41.48</v>
      </c>
      <c r="E5256" s="47">
        <v>42.099997999999999</v>
      </c>
      <c r="F5256" s="47">
        <v>41.290000999999997</v>
      </c>
      <c r="G5256" s="47">
        <v>41.990001999999997</v>
      </c>
      <c r="H5256" s="73">
        <v>36.926414000000001</v>
      </c>
      <c r="I5256" s="73">
        <v>1125500</v>
      </c>
    </row>
    <row r="5257" spans="1:9" x14ac:dyDescent="0.3">
      <c r="A5257" s="72" t="str">
        <f t="shared" si="173"/>
        <v>2013</v>
      </c>
      <c r="B5257" s="72" t="str">
        <f t="shared" si="174"/>
        <v>Jul</v>
      </c>
      <c r="C5257" s="74">
        <v>41486</v>
      </c>
      <c r="D5257" s="47">
        <v>42.209999000000003</v>
      </c>
      <c r="E5257" s="47">
        <v>42.639999000000003</v>
      </c>
      <c r="F5257" s="47">
        <v>42.150002000000001</v>
      </c>
      <c r="G5257" s="47">
        <v>42.439999</v>
      </c>
      <c r="H5257" s="73">
        <v>37.322147000000001</v>
      </c>
      <c r="I5257" s="73">
        <v>959400</v>
      </c>
    </row>
    <row r="5258" spans="1:9" x14ac:dyDescent="0.3">
      <c r="A5258" s="72" t="str">
        <f t="shared" si="173"/>
        <v>2013</v>
      </c>
      <c r="B5258" s="72" t="str">
        <f t="shared" si="174"/>
        <v>Aug</v>
      </c>
      <c r="C5258" s="74">
        <v>41487</v>
      </c>
      <c r="D5258" s="47">
        <v>42.830002</v>
      </c>
      <c r="E5258" s="47">
        <v>43.48</v>
      </c>
      <c r="F5258" s="47">
        <v>42.669998</v>
      </c>
      <c r="G5258" s="47">
        <v>43.07</v>
      </c>
      <c r="H5258" s="73">
        <v>37.876182999999997</v>
      </c>
      <c r="I5258" s="73">
        <v>1002900</v>
      </c>
    </row>
    <row r="5259" spans="1:9" x14ac:dyDescent="0.3">
      <c r="A5259" s="72" t="str">
        <f t="shared" si="173"/>
        <v>2013</v>
      </c>
      <c r="B5259" s="72" t="str">
        <f t="shared" si="174"/>
        <v>Aug</v>
      </c>
      <c r="C5259" s="74">
        <v>41488</v>
      </c>
      <c r="D5259" s="47">
        <v>43.099997999999999</v>
      </c>
      <c r="E5259" s="47">
        <v>43.720001000000003</v>
      </c>
      <c r="F5259" s="47">
        <v>43.040000999999997</v>
      </c>
      <c r="G5259" s="47">
        <v>43.599997999999999</v>
      </c>
      <c r="H5259" s="73">
        <v>38.342258000000001</v>
      </c>
      <c r="I5259" s="73">
        <v>688600</v>
      </c>
    </row>
    <row r="5260" spans="1:9" x14ac:dyDescent="0.3">
      <c r="A5260" s="72" t="str">
        <f t="shared" si="173"/>
        <v>2013</v>
      </c>
      <c r="B5260" s="72" t="str">
        <f t="shared" si="174"/>
        <v>Aug</v>
      </c>
      <c r="C5260" s="74">
        <v>41491</v>
      </c>
      <c r="D5260" s="47">
        <v>43.509998000000003</v>
      </c>
      <c r="E5260" s="47">
        <v>43.93</v>
      </c>
      <c r="F5260" s="47">
        <v>43.200001</v>
      </c>
      <c r="G5260" s="47">
        <v>43.900002000000001</v>
      </c>
      <c r="H5260" s="73">
        <v>38.730449999999998</v>
      </c>
      <c r="I5260" s="73">
        <v>556400</v>
      </c>
    </row>
    <row r="5261" spans="1:9" x14ac:dyDescent="0.3">
      <c r="A5261" s="72" t="str">
        <f t="shared" si="173"/>
        <v>2013</v>
      </c>
      <c r="B5261" s="72" t="str">
        <f t="shared" si="174"/>
        <v>Aug</v>
      </c>
      <c r="C5261" s="74">
        <v>41492</v>
      </c>
      <c r="D5261" s="47">
        <v>43.790000999999997</v>
      </c>
      <c r="E5261" s="47">
        <v>43.98</v>
      </c>
      <c r="F5261" s="47">
        <v>42.82</v>
      </c>
      <c r="G5261" s="47">
        <v>42.880001</v>
      </c>
      <c r="H5261" s="73">
        <v>37.830562999999998</v>
      </c>
      <c r="I5261" s="73">
        <v>880200</v>
      </c>
    </row>
    <row r="5262" spans="1:9" x14ac:dyDescent="0.3">
      <c r="A5262" s="72" t="str">
        <f t="shared" si="173"/>
        <v>2013</v>
      </c>
      <c r="B5262" s="72" t="str">
        <f t="shared" si="174"/>
        <v>Aug</v>
      </c>
      <c r="C5262" s="74">
        <v>41493</v>
      </c>
      <c r="D5262" s="47">
        <v>42.709999000000003</v>
      </c>
      <c r="E5262" s="47">
        <v>43.490001999999997</v>
      </c>
      <c r="F5262" s="47">
        <v>42.709999000000003</v>
      </c>
      <c r="G5262" s="47">
        <v>42.950001</v>
      </c>
      <c r="H5262" s="73">
        <v>37.892322999999998</v>
      </c>
      <c r="I5262" s="73">
        <v>713200</v>
      </c>
    </row>
    <row r="5263" spans="1:9" x14ac:dyDescent="0.3">
      <c r="A5263" s="72" t="str">
        <f t="shared" si="173"/>
        <v>2013</v>
      </c>
      <c r="B5263" s="72" t="str">
        <f t="shared" si="174"/>
        <v>Aug</v>
      </c>
      <c r="C5263" s="74">
        <v>41494</v>
      </c>
      <c r="D5263" s="47">
        <v>43.23</v>
      </c>
      <c r="E5263" s="47">
        <v>43.810001</v>
      </c>
      <c r="F5263" s="47">
        <v>43.220001000000003</v>
      </c>
      <c r="G5263" s="47">
        <v>43.619999</v>
      </c>
      <c r="H5263" s="73">
        <v>38.483418</v>
      </c>
      <c r="I5263" s="73">
        <v>621500</v>
      </c>
    </row>
    <row r="5264" spans="1:9" x14ac:dyDescent="0.3">
      <c r="A5264" s="72" t="str">
        <f t="shared" si="173"/>
        <v>2013</v>
      </c>
      <c r="B5264" s="72" t="str">
        <f t="shared" si="174"/>
        <v>Aug</v>
      </c>
      <c r="C5264" s="74">
        <v>41495</v>
      </c>
      <c r="D5264" s="47">
        <v>43.52</v>
      </c>
      <c r="E5264" s="47">
        <v>44.130001</v>
      </c>
      <c r="F5264" s="47">
        <v>43.52</v>
      </c>
      <c r="G5264" s="47">
        <v>43.73</v>
      </c>
      <c r="H5264" s="73">
        <v>38.580471000000003</v>
      </c>
      <c r="I5264" s="73">
        <v>561200</v>
      </c>
    </row>
    <row r="5265" spans="1:9" x14ac:dyDescent="0.3">
      <c r="A5265" s="72" t="str">
        <f t="shared" si="173"/>
        <v>2013</v>
      </c>
      <c r="B5265" s="72" t="str">
        <f t="shared" si="174"/>
        <v>Aug</v>
      </c>
      <c r="C5265" s="74">
        <v>41498</v>
      </c>
      <c r="D5265" s="47">
        <v>43.580002</v>
      </c>
      <c r="E5265" s="47">
        <v>44.049999</v>
      </c>
      <c r="F5265" s="47">
        <v>43.41</v>
      </c>
      <c r="G5265" s="47">
        <v>43.5</v>
      </c>
      <c r="H5265" s="73">
        <v>38.377552000000001</v>
      </c>
      <c r="I5265" s="73">
        <v>579400</v>
      </c>
    </row>
    <row r="5266" spans="1:9" x14ac:dyDescent="0.3">
      <c r="A5266" s="72" t="str">
        <f t="shared" si="173"/>
        <v>2013</v>
      </c>
      <c r="B5266" s="72" t="str">
        <f t="shared" si="174"/>
        <v>Aug</v>
      </c>
      <c r="C5266" s="74">
        <v>41499</v>
      </c>
      <c r="D5266" s="47">
        <v>43.57</v>
      </c>
      <c r="E5266" s="47">
        <v>43.619999</v>
      </c>
      <c r="F5266" s="47">
        <v>42.880001</v>
      </c>
      <c r="G5266" s="47">
        <v>43.369999</v>
      </c>
      <c r="H5266" s="73">
        <v>38.262867</v>
      </c>
      <c r="I5266" s="73">
        <v>682300</v>
      </c>
    </row>
    <row r="5267" spans="1:9" x14ac:dyDescent="0.3">
      <c r="A5267" s="72" t="str">
        <f t="shared" si="173"/>
        <v>2013</v>
      </c>
      <c r="B5267" s="72" t="str">
        <f t="shared" si="174"/>
        <v>Aug</v>
      </c>
      <c r="C5267" s="74">
        <v>41500</v>
      </c>
      <c r="D5267" s="47">
        <v>43.360000999999997</v>
      </c>
      <c r="E5267" s="47">
        <v>43.450001</v>
      </c>
      <c r="F5267" s="47">
        <v>43.009998000000003</v>
      </c>
      <c r="G5267" s="47">
        <v>43.18</v>
      </c>
      <c r="H5267" s="73">
        <v>38.095233999999998</v>
      </c>
      <c r="I5267" s="73">
        <v>484000</v>
      </c>
    </row>
    <row r="5268" spans="1:9" x14ac:dyDescent="0.3">
      <c r="A5268" s="72" t="str">
        <f t="shared" si="173"/>
        <v>2013</v>
      </c>
      <c r="B5268" s="72" t="str">
        <f t="shared" si="174"/>
        <v>Aug</v>
      </c>
      <c r="C5268" s="74">
        <v>41501</v>
      </c>
      <c r="D5268" s="47">
        <v>42.860000999999997</v>
      </c>
      <c r="E5268" s="47">
        <v>42.990001999999997</v>
      </c>
      <c r="F5268" s="47">
        <v>42.419998</v>
      </c>
      <c r="G5268" s="47">
        <v>42.860000999999997</v>
      </c>
      <c r="H5268" s="73">
        <v>37.812927000000002</v>
      </c>
      <c r="I5268" s="73">
        <v>625400</v>
      </c>
    </row>
    <row r="5269" spans="1:9" x14ac:dyDescent="0.3">
      <c r="A5269" s="72" t="str">
        <f t="shared" si="173"/>
        <v>2013</v>
      </c>
      <c r="B5269" s="72" t="str">
        <f t="shared" si="174"/>
        <v>Aug</v>
      </c>
      <c r="C5269" s="74">
        <v>41502</v>
      </c>
      <c r="D5269" s="47">
        <v>42.700001</v>
      </c>
      <c r="E5269" s="47">
        <v>43.259998000000003</v>
      </c>
      <c r="F5269" s="47">
        <v>42.700001</v>
      </c>
      <c r="G5269" s="47">
        <v>43.02</v>
      </c>
      <c r="H5269" s="73">
        <v>37.954075000000003</v>
      </c>
      <c r="I5269" s="73">
        <v>484500</v>
      </c>
    </row>
    <row r="5270" spans="1:9" x14ac:dyDescent="0.3">
      <c r="A5270" s="72" t="str">
        <f t="shared" si="173"/>
        <v>2013</v>
      </c>
      <c r="B5270" s="72" t="str">
        <f t="shared" si="174"/>
        <v>Aug</v>
      </c>
      <c r="C5270" s="74">
        <v>41505</v>
      </c>
      <c r="D5270" s="47">
        <v>43.099997999999999</v>
      </c>
      <c r="E5270" s="47">
        <v>43.299999</v>
      </c>
      <c r="F5270" s="47">
        <v>43.02</v>
      </c>
      <c r="G5270" s="47">
        <v>43.02</v>
      </c>
      <c r="H5270" s="73">
        <v>37.954075000000003</v>
      </c>
      <c r="I5270" s="73">
        <v>292300</v>
      </c>
    </row>
    <row r="5271" spans="1:9" x14ac:dyDescent="0.3">
      <c r="A5271" s="72" t="str">
        <f t="shared" si="173"/>
        <v>2013</v>
      </c>
      <c r="B5271" s="72" t="str">
        <f t="shared" si="174"/>
        <v>Aug</v>
      </c>
      <c r="C5271" s="74">
        <v>41506</v>
      </c>
      <c r="D5271" s="47">
        <v>43.18</v>
      </c>
      <c r="E5271" s="47">
        <v>43.66</v>
      </c>
      <c r="F5271" s="47">
        <v>42.990001999999997</v>
      </c>
      <c r="G5271" s="47">
        <v>43.41</v>
      </c>
      <c r="H5271" s="73">
        <v>38.298144999999998</v>
      </c>
      <c r="I5271" s="73">
        <v>293700</v>
      </c>
    </row>
    <row r="5272" spans="1:9" x14ac:dyDescent="0.3">
      <c r="A5272" s="72" t="str">
        <f t="shared" si="173"/>
        <v>2013</v>
      </c>
      <c r="B5272" s="72" t="str">
        <f t="shared" si="174"/>
        <v>Aug</v>
      </c>
      <c r="C5272" s="74">
        <v>41507</v>
      </c>
      <c r="D5272" s="47">
        <v>43.23</v>
      </c>
      <c r="E5272" s="47">
        <v>43.290000999999997</v>
      </c>
      <c r="F5272" s="47">
        <v>42.790000999999997</v>
      </c>
      <c r="G5272" s="47">
        <v>43.009998000000003</v>
      </c>
      <c r="H5272" s="73">
        <v>37.945247999999999</v>
      </c>
      <c r="I5272" s="73">
        <v>469600</v>
      </c>
    </row>
    <row r="5273" spans="1:9" x14ac:dyDescent="0.3">
      <c r="A5273" s="72" t="str">
        <f t="shared" si="173"/>
        <v>2013</v>
      </c>
      <c r="B5273" s="72" t="str">
        <f t="shared" si="174"/>
        <v>Aug</v>
      </c>
      <c r="C5273" s="74">
        <v>41508</v>
      </c>
      <c r="D5273" s="47">
        <v>43.259998000000003</v>
      </c>
      <c r="E5273" s="47">
        <v>43.77</v>
      </c>
      <c r="F5273" s="47">
        <v>43.119999</v>
      </c>
      <c r="G5273" s="47">
        <v>43.549999</v>
      </c>
      <c r="H5273" s="73">
        <v>38.421664999999997</v>
      </c>
      <c r="I5273" s="73">
        <v>364000</v>
      </c>
    </row>
    <row r="5274" spans="1:9" x14ac:dyDescent="0.3">
      <c r="A5274" s="72" t="str">
        <f t="shared" si="173"/>
        <v>2013</v>
      </c>
      <c r="B5274" s="72" t="str">
        <f t="shared" si="174"/>
        <v>Aug</v>
      </c>
      <c r="C5274" s="74">
        <v>41509</v>
      </c>
      <c r="D5274" s="47">
        <v>43.689999</v>
      </c>
      <c r="E5274" s="47">
        <v>43.880001</v>
      </c>
      <c r="F5274" s="47">
        <v>42.889999000000003</v>
      </c>
      <c r="G5274" s="47">
        <v>42.919998</v>
      </c>
      <c r="H5274" s="73">
        <v>37.865851999999997</v>
      </c>
      <c r="I5274" s="73">
        <v>393300</v>
      </c>
    </row>
    <row r="5275" spans="1:9" x14ac:dyDescent="0.3">
      <c r="A5275" s="72" t="str">
        <f t="shared" si="173"/>
        <v>2013</v>
      </c>
      <c r="B5275" s="72" t="str">
        <f t="shared" si="174"/>
        <v>Aug</v>
      </c>
      <c r="C5275" s="74">
        <v>41512</v>
      </c>
      <c r="D5275" s="47">
        <v>42.849997999999999</v>
      </c>
      <c r="E5275" s="47">
        <v>43.330002</v>
      </c>
      <c r="F5275" s="47">
        <v>42.810001</v>
      </c>
      <c r="G5275" s="47">
        <v>43.060001</v>
      </c>
      <c r="H5275" s="73">
        <v>37.989372000000003</v>
      </c>
      <c r="I5275" s="73">
        <v>304300</v>
      </c>
    </row>
    <row r="5276" spans="1:9" x14ac:dyDescent="0.3">
      <c r="A5276" s="72" t="str">
        <f t="shared" si="173"/>
        <v>2013</v>
      </c>
      <c r="B5276" s="72" t="str">
        <f t="shared" si="174"/>
        <v>Aug</v>
      </c>
      <c r="C5276" s="74">
        <v>41513</v>
      </c>
      <c r="D5276" s="47">
        <v>42.689999</v>
      </c>
      <c r="E5276" s="47">
        <v>42.689999</v>
      </c>
      <c r="F5276" s="47">
        <v>42.040000999999997</v>
      </c>
      <c r="G5276" s="47">
        <v>42.049999</v>
      </c>
      <c r="H5276" s="73">
        <v>37.098312</v>
      </c>
      <c r="I5276" s="73">
        <v>374300</v>
      </c>
    </row>
    <row r="5277" spans="1:9" x14ac:dyDescent="0.3">
      <c r="A5277" s="72" t="str">
        <f t="shared" si="173"/>
        <v>2013</v>
      </c>
      <c r="B5277" s="72" t="str">
        <f t="shared" si="174"/>
        <v>Aug</v>
      </c>
      <c r="C5277" s="74">
        <v>41514</v>
      </c>
      <c r="D5277" s="47">
        <v>42.290000999999997</v>
      </c>
      <c r="E5277" s="47">
        <v>43.209999000000003</v>
      </c>
      <c r="F5277" s="47">
        <v>42.009998000000003</v>
      </c>
      <c r="G5277" s="47">
        <v>42.759998000000003</v>
      </c>
      <c r="H5277" s="73">
        <v>37.724688999999998</v>
      </c>
      <c r="I5277" s="73">
        <v>633100</v>
      </c>
    </row>
    <row r="5278" spans="1:9" x14ac:dyDescent="0.3">
      <c r="A5278" s="72" t="str">
        <f t="shared" si="173"/>
        <v>2013</v>
      </c>
      <c r="B5278" s="72" t="str">
        <f t="shared" si="174"/>
        <v>Aug</v>
      </c>
      <c r="C5278" s="74">
        <v>41515</v>
      </c>
      <c r="D5278" s="47">
        <v>42.57</v>
      </c>
      <c r="E5278" s="47">
        <v>43.25</v>
      </c>
      <c r="F5278" s="47">
        <v>42.57</v>
      </c>
      <c r="G5278" s="47">
        <v>42.959999000000003</v>
      </c>
      <c r="H5278" s="73">
        <v>37.901142</v>
      </c>
      <c r="I5278" s="73">
        <v>391600</v>
      </c>
    </row>
    <row r="5279" spans="1:9" x14ac:dyDescent="0.3">
      <c r="A5279" s="72" t="str">
        <f t="shared" si="173"/>
        <v>2013</v>
      </c>
      <c r="B5279" s="72" t="str">
        <f t="shared" si="174"/>
        <v>Aug</v>
      </c>
      <c r="C5279" s="74">
        <v>41516</v>
      </c>
      <c r="D5279" s="47">
        <v>42.880001</v>
      </c>
      <c r="E5279" s="47">
        <v>42.919998</v>
      </c>
      <c r="F5279" s="47">
        <v>41.740001999999997</v>
      </c>
      <c r="G5279" s="47">
        <v>41.77</v>
      </c>
      <c r="H5279" s="73">
        <v>36.851264999999998</v>
      </c>
      <c r="I5279" s="73">
        <v>520600</v>
      </c>
    </row>
    <row r="5280" spans="1:9" x14ac:dyDescent="0.3">
      <c r="A5280" s="72" t="str">
        <f t="shared" si="173"/>
        <v>2013</v>
      </c>
      <c r="B5280" s="72" t="str">
        <f t="shared" si="174"/>
        <v>Sep</v>
      </c>
      <c r="C5280" s="74">
        <v>41520</v>
      </c>
      <c r="D5280" s="47">
        <v>42.049999</v>
      </c>
      <c r="E5280" s="47">
        <v>42.34</v>
      </c>
      <c r="F5280" s="47">
        <v>41.610000999999997</v>
      </c>
      <c r="G5280" s="47">
        <v>42.049999</v>
      </c>
      <c r="H5280" s="73">
        <v>37.098312</v>
      </c>
      <c r="I5280" s="73">
        <v>928000</v>
      </c>
    </row>
    <row r="5281" spans="1:9" x14ac:dyDescent="0.3">
      <c r="A5281" s="72" t="str">
        <f t="shared" si="173"/>
        <v>2013</v>
      </c>
      <c r="B5281" s="72" t="str">
        <f t="shared" si="174"/>
        <v>Sep</v>
      </c>
      <c r="C5281" s="74">
        <v>41521</v>
      </c>
      <c r="D5281" s="47">
        <v>42.029998999999997</v>
      </c>
      <c r="E5281" s="47">
        <v>42.310001</v>
      </c>
      <c r="F5281" s="47">
        <v>41.77</v>
      </c>
      <c r="G5281" s="47">
        <v>41.779998999999997</v>
      </c>
      <c r="H5281" s="73">
        <v>36.860095999999999</v>
      </c>
      <c r="I5281" s="73">
        <v>717000</v>
      </c>
    </row>
    <row r="5282" spans="1:9" x14ac:dyDescent="0.3">
      <c r="A5282" s="72" t="str">
        <f t="shared" si="173"/>
        <v>2013</v>
      </c>
      <c r="B5282" s="72" t="str">
        <f t="shared" si="174"/>
        <v>Sep</v>
      </c>
      <c r="C5282" s="74">
        <v>41522</v>
      </c>
      <c r="D5282" s="47">
        <v>41.720001000000003</v>
      </c>
      <c r="E5282" s="47">
        <v>42.240001999999997</v>
      </c>
      <c r="F5282" s="47">
        <v>41.720001000000003</v>
      </c>
      <c r="G5282" s="47">
        <v>41.93</v>
      </c>
      <c r="H5282" s="73">
        <v>36.992427999999997</v>
      </c>
      <c r="I5282" s="73">
        <v>309700</v>
      </c>
    </row>
    <row r="5283" spans="1:9" x14ac:dyDescent="0.3">
      <c r="A5283" s="72" t="str">
        <f t="shared" si="173"/>
        <v>2013</v>
      </c>
      <c r="B5283" s="72" t="str">
        <f t="shared" si="174"/>
        <v>Sep</v>
      </c>
      <c r="C5283" s="74">
        <v>41523</v>
      </c>
      <c r="D5283" s="47">
        <v>42.25</v>
      </c>
      <c r="E5283" s="47">
        <v>42.349997999999999</v>
      </c>
      <c r="F5283" s="47">
        <v>41.52</v>
      </c>
      <c r="G5283" s="47">
        <v>41.810001</v>
      </c>
      <c r="H5283" s="73">
        <v>36.886569999999999</v>
      </c>
      <c r="I5283" s="73">
        <v>284700</v>
      </c>
    </row>
    <row r="5284" spans="1:9" x14ac:dyDescent="0.3">
      <c r="A5284" s="72" t="str">
        <f t="shared" si="173"/>
        <v>2013</v>
      </c>
      <c r="B5284" s="72" t="str">
        <f t="shared" si="174"/>
        <v>Sep</v>
      </c>
      <c r="C5284" s="74">
        <v>41526</v>
      </c>
      <c r="D5284" s="47">
        <v>41.990001999999997</v>
      </c>
      <c r="E5284" s="47">
        <v>42.490001999999997</v>
      </c>
      <c r="F5284" s="47">
        <v>41.990001999999997</v>
      </c>
      <c r="G5284" s="47">
        <v>42.369999</v>
      </c>
      <c r="H5284" s="73">
        <v>37.380623</v>
      </c>
      <c r="I5284" s="73">
        <v>396500</v>
      </c>
    </row>
    <row r="5285" spans="1:9" x14ac:dyDescent="0.3">
      <c r="A5285" s="72" t="str">
        <f t="shared" si="173"/>
        <v>2013</v>
      </c>
      <c r="B5285" s="72" t="str">
        <f t="shared" si="174"/>
        <v>Sep</v>
      </c>
      <c r="C5285" s="74">
        <v>41527</v>
      </c>
      <c r="D5285" s="47">
        <v>42.610000999999997</v>
      </c>
      <c r="E5285" s="47">
        <v>42.799999</v>
      </c>
      <c r="F5285" s="47">
        <v>42.459999000000003</v>
      </c>
      <c r="G5285" s="47">
        <v>42.689999</v>
      </c>
      <c r="H5285" s="73">
        <v>37.662933000000002</v>
      </c>
      <c r="I5285" s="73">
        <v>269600</v>
      </c>
    </row>
    <row r="5286" spans="1:9" x14ac:dyDescent="0.3">
      <c r="A5286" s="72" t="str">
        <f t="shared" si="173"/>
        <v>2013</v>
      </c>
      <c r="B5286" s="72" t="str">
        <f t="shared" si="174"/>
        <v>Sep</v>
      </c>
      <c r="C5286" s="74">
        <v>41528</v>
      </c>
      <c r="D5286" s="47">
        <v>42.650002000000001</v>
      </c>
      <c r="E5286" s="47">
        <v>42.790000999999997</v>
      </c>
      <c r="F5286" s="47">
        <v>42.369999</v>
      </c>
      <c r="G5286" s="47">
        <v>42.700001</v>
      </c>
      <c r="H5286" s="73">
        <v>37.671764000000003</v>
      </c>
      <c r="I5286" s="73">
        <v>508700</v>
      </c>
    </row>
    <row r="5287" spans="1:9" x14ac:dyDescent="0.3">
      <c r="A5287" s="72" t="str">
        <f t="shared" si="173"/>
        <v>2013</v>
      </c>
      <c r="B5287" s="72" t="str">
        <f t="shared" si="174"/>
        <v>Sep</v>
      </c>
      <c r="C5287" s="74">
        <v>41529</v>
      </c>
      <c r="D5287" s="47">
        <v>42.700001</v>
      </c>
      <c r="E5287" s="47">
        <v>43.119999</v>
      </c>
      <c r="F5287" s="47">
        <v>42.41</v>
      </c>
      <c r="G5287" s="47">
        <v>42.669998</v>
      </c>
      <c r="H5287" s="73">
        <v>37.645290000000003</v>
      </c>
      <c r="I5287" s="73">
        <v>477800</v>
      </c>
    </row>
    <row r="5288" spans="1:9" x14ac:dyDescent="0.3">
      <c r="A5288" s="72" t="str">
        <f t="shared" si="173"/>
        <v>2013</v>
      </c>
      <c r="B5288" s="72" t="str">
        <f t="shared" si="174"/>
        <v>Sep</v>
      </c>
      <c r="C5288" s="74">
        <v>41530</v>
      </c>
      <c r="D5288" s="47">
        <v>42.869999</v>
      </c>
      <c r="E5288" s="47">
        <v>43.529998999999997</v>
      </c>
      <c r="F5288" s="47">
        <v>42.540000999999997</v>
      </c>
      <c r="G5288" s="47">
        <v>43.5</v>
      </c>
      <c r="H5288" s="73">
        <v>38.377552000000001</v>
      </c>
      <c r="I5288" s="73">
        <v>498500</v>
      </c>
    </row>
    <row r="5289" spans="1:9" x14ac:dyDescent="0.3">
      <c r="A5289" s="72" t="str">
        <f t="shared" si="173"/>
        <v>2013</v>
      </c>
      <c r="B5289" s="72" t="str">
        <f t="shared" si="174"/>
        <v>Sep</v>
      </c>
      <c r="C5289" s="74">
        <v>41533</v>
      </c>
      <c r="D5289" s="47">
        <v>44</v>
      </c>
      <c r="E5289" s="47">
        <v>44</v>
      </c>
      <c r="F5289" s="47">
        <v>43.560001</v>
      </c>
      <c r="G5289" s="47">
        <v>43.669998</v>
      </c>
      <c r="H5289" s="73">
        <v>38.527534000000003</v>
      </c>
      <c r="I5289" s="73">
        <v>527100</v>
      </c>
    </row>
    <row r="5290" spans="1:9" x14ac:dyDescent="0.3">
      <c r="A5290" s="72" t="str">
        <f t="shared" si="173"/>
        <v>2013</v>
      </c>
      <c r="B5290" s="72" t="str">
        <f t="shared" si="174"/>
        <v>Sep</v>
      </c>
      <c r="C5290" s="74">
        <v>41534</v>
      </c>
      <c r="D5290" s="47">
        <v>43.540000999999997</v>
      </c>
      <c r="E5290" s="47">
        <v>44.290000999999997</v>
      </c>
      <c r="F5290" s="47">
        <v>43.349997999999999</v>
      </c>
      <c r="G5290" s="47">
        <v>44.27</v>
      </c>
      <c r="H5290" s="73">
        <v>39.056877</v>
      </c>
      <c r="I5290" s="73">
        <v>473500</v>
      </c>
    </row>
    <row r="5291" spans="1:9" x14ac:dyDescent="0.3">
      <c r="A5291" s="72" t="str">
        <f t="shared" si="173"/>
        <v>2013</v>
      </c>
      <c r="B5291" s="72" t="str">
        <f t="shared" si="174"/>
        <v>Sep</v>
      </c>
      <c r="C5291" s="74">
        <v>41535</v>
      </c>
      <c r="D5291" s="47">
        <v>44.349997999999999</v>
      </c>
      <c r="E5291" s="47">
        <v>44.689999</v>
      </c>
      <c r="F5291" s="47">
        <v>43.779998999999997</v>
      </c>
      <c r="G5291" s="47">
        <v>44.630001</v>
      </c>
      <c r="H5291" s="73">
        <v>39.374485</v>
      </c>
      <c r="I5291" s="73">
        <v>652100</v>
      </c>
    </row>
    <row r="5292" spans="1:9" x14ac:dyDescent="0.3">
      <c r="A5292" s="72" t="str">
        <f t="shared" si="173"/>
        <v>2013</v>
      </c>
      <c r="B5292" s="72" t="str">
        <f t="shared" si="174"/>
        <v>Sep</v>
      </c>
      <c r="C5292" s="74">
        <v>41536</v>
      </c>
      <c r="D5292" s="47">
        <v>44.599997999999999</v>
      </c>
      <c r="E5292" s="47">
        <v>44.77</v>
      </c>
      <c r="F5292" s="47">
        <v>44.290000999999997</v>
      </c>
      <c r="G5292" s="47">
        <v>44.650002000000001</v>
      </c>
      <c r="H5292" s="73">
        <v>39.392139</v>
      </c>
      <c r="I5292" s="73">
        <v>485200</v>
      </c>
    </row>
    <row r="5293" spans="1:9" x14ac:dyDescent="0.3">
      <c r="A5293" s="72" t="str">
        <f t="shared" si="173"/>
        <v>2013</v>
      </c>
      <c r="B5293" s="72" t="str">
        <f t="shared" si="174"/>
        <v>Sep</v>
      </c>
      <c r="C5293" s="74">
        <v>41537</v>
      </c>
      <c r="D5293" s="47">
        <v>44.349997999999999</v>
      </c>
      <c r="E5293" s="47">
        <v>44.580002</v>
      </c>
      <c r="F5293" s="47">
        <v>44.049999</v>
      </c>
      <c r="G5293" s="47">
        <v>44.110000999999997</v>
      </c>
      <c r="H5293" s="73">
        <v>38.915730000000003</v>
      </c>
      <c r="I5293" s="73">
        <v>1072100</v>
      </c>
    </row>
    <row r="5294" spans="1:9" x14ac:dyDescent="0.3">
      <c r="A5294" s="72" t="str">
        <f t="shared" si="173"/>
        <v>2013</v>
      </c>
      <c r="B5294" s="72" t="str">
        <f t="shared" si="174"/>
        <v>Sep</v>
      </c>
      <c r="C5294" s="74">
        <v>41540</v>
      </c>
      <c r="D5294" s="47">
        <v>44.169998</v>
      </c>
      <c r="E5294" s="47">
        <v>44.290000999999997</v>
      </c>
      <c r="F5294" s="47">
        <v>43.5</v>
      </c>
      <c r="G5294" s="47">
        <v>43.849997999999999</v>
      </c>
      <c r="H5294" s="73">
        <v>38.686337000000002</v>
      </c>
      <c r="I5294" s="73">
        <v>343400</v>
      </c>
    </row>
    <row r="5295" spans="1:9" x14ac:dyDescent="0.3">
      <c r="A5295" s="72" t="str">
        <f t="shared" si="173"/>
        <v>2013</v>
      </c>
      <c r="B5295" s="72" t="str">
        <f t="shared" si="174"/>
        <v>Sep</v>
      </c>
      <c r="C5295" s="74">
        <v>41541</v>
      </c>
      <c r="D5295" s="47">
        <v>43.779998999999997</v>
      </c>
      <c r="E5295" s="47">
        <v>44.220001000000003</v>
      </c>
      <c r="F5295" s="47">
        <v>43.509998000000003</v>
      </c>
      <c r="G5295" s="47">
        <v>43.73</v>
      </c>
      <c r="H5295" s="73">
        <v>38.580471000000003</v>
      </c>
      <c r="I5295" s="73">
        <v>356400</v>
      </c>
    </row>
    <row r="5296" spans="1:9" x14ac:dyDescent="0.3">
      <c r="A5296" s="72" t="str">
        <f t="shared" si="173"/>
        <v>2013</v>
      </c>
      <c r="B5296" s="72" t="str">
        <f t="shared" si="174"/>
        <v>Sep</v>
      </c>
      <c r="C5296" s="74">
        <v>41542</v>
      </c>
      <c r="D5296" s="47">
        <v>43.889999000000003</v>
      </c>
      <c r="E5296" s="47">
        <v>44.009998000000003</v>
      </c>
      <c r="F5296" s="47">
        <v>43.369999</v>
      </c>
      <c r="G5296" s="47">
        <v>43.610000999999997</v>
      </c>
      <c r="H5296" s="73">
        <v>38.474594000000003</v>
      </c>
      <c r="I5296" s="73">
        <v>461800</v>
      </c>
    </row>
    <row r="5297" spans="1:9" x14ac:dyDescent="0.3">
      <c r="A5297" s="72" t="str">
        <f t="shared" si="173"/>
        <v>2013</v>
      </c>
      <c r="B5297" s="72" t="str">
        <f t="shared" si="174"/>
        <v>Sep</v>
      </c>
      <c r="C5297" s="74">
        <v>41543</v>
      </c>
      <c r="D5297" s="47">
        <v>43.68</v>
      </c>
      <c r="E5297" s="47">
        <v>44.099997999999999</v>
      </c>
      <c r="F5297" s="47">
        <v>43.57</v>
      </c>
      <c r="G5297" s="47">
        <v>43.990001999999997</v>
      </c>
      <c r="H5297" s="73">
        <v>38.809856000000003</v>
      </c>
      <c r="I5297" s="73">
        <v>396100</v>
      </c>
    </row>
    <row r="5298" spans="1:9" x14ac:dyDescent="0.3">
      <c r="A5298" s="72" t="str">
        <f t="shared" si="173"/>
        <v>2013</v>
      </c>
      <c r="B5298" s="72" t="str">
        <f t="shared" si="174"/>
        <v>Sep</v>
      </c>
      <c r="C5298" s="74">
        <v>41544</v>
      </c>
      <c r="D5298" s="47">
        <v>43.709999000000003</v>
      </c>
      <c r="E5298" s="47">
        <v>44.279998999999997</v>
      </c>
      <c r="F5298" s="47">
        <v>43.709999000000003</v>
      </c>
      <c r="G5298" s="47">
        <v>43.93</v>
      </c>
      <c r="H5298" s="73">
        <v>38.756923999999998</v>
      </c>
      <c r="I5298" s="73">
        <v>418600</v>
      </c>
    </row>
    <row r="5299" spans="1:9" x14ac:dyDescent="0.3">
      <c r="A5299" s="72" t="str">
        <f t="shared" si="173"/>
        <v>2013</v>
      </c>
      <c r="B5299" s="72" t="str">
        <f t="shared" si="174"/>
        <v>Sep</v>
      </c>
      <c r="C5299" s="74">
        <v>41547</v>
      </c>
      <c r="D5299" s="47">
        <v>43.59</v>
      </c>
      <c r="E5299" s="47">
        <v>44.189999</v>
      </c>
      <c r="F5299" s="47">
        <v>43.580002</v>
      </c>
      <c r="G5299" s="47">
        <v>43.950001</v>
      </c>
      <c r="H5299" s="73">
        <v>38.774563000000001</v>
      </c>
      <c r="I5299" s="73">
        <v>541200</v>
      </c>
    </row>
    <row r="5300" spans="1:9" x14ac:dyDescent="0.3">
      <c r="A5300" s="72" t="str">
        <f t="shared" si="173"/>
        <v>2013</v>
      </c>
      <c r="B5300" s="72" t="str">
        <f t="shared" si="174"/>
        <v>Oct</v>
      </c>
      <c r="C5300" s="74">
        <v>41548</v>
      </c>
      <c r="D5300" s="47">
        <v>43.959999000000003</v>
      </c>
      <c r="E5300" s="47">
        <v>44.630001</v>
      </c>
      <c r="F5300" s="47">
        <v>43.830002</v>
      </c>
      <c r="G5300" s="47">
        <v>44.59</v>
      </c>
      <c r="H5300" s="73">
        <v>39.339207000000002</v>
      </c>
      <c r="I5300" s="73">
        <v>820200</v>
      </c>
    </row>
    <row r="5301" spans="1:9" x14ac:dyDescent="0.3">
      <c r="A5301" s="72" t="str">
        <f t="shared" si="173"/>
        <v>2013</v>
      </c>
      <c r="B5301" s="72" t="str">
        <f t="shared" si="174"/>
        <v>Oct</v>
      </c>
      <c r="C5301" s="74">
        <v>41549</v>
      </c>
      <c r="D5301" s="47">
        <v>43.639999000000003</v>
      </c>
      <c r="E5301" s="47">
        <v>44.650002000000001</v>
      </c>
      <c r="F5301" s="47">
        <v>43.639999000000003</v>
      </c>
      <c r="G5301" s="47">
        <v>44.439999</v>
      </c>
      <c r="H5301" s="73">
        <v>39.206862999999998</v>
      </c>
      <c r="I5301" s="73">
        <v>1076900</v>
      </c>
    </row>
    <row r="5302" spans="1:9" x14ac:dyDescent="0.3">
      <c r="A5302" s="72" t="str">
        <f t="shared" si="173"/>
        <v>2013</v>
      </c>
      <c r="B5302" s="72" t="str">
        <f t="shared" si="174"/>
        <v>Oct</v>
      </c>
      <c r="C5302" s="74">
        <v>41550</v>
      </c>
      <c r="D5302" s="47">
        <v>44.27</v>
      </c>
      <c r="E5302" s="47">
        <v>44.459999000000003</v>
      </c>
      <c r="F5302" s="47">
        <v>43.299999</v>
      </c>
      <c r="G5302" s="47">
        <v>43.720001000000003</v>
      </c>
      <c r="H5302" s="73">
        <v>38.571643999999999</v>
      </c>
      <c r="I5302" s="73">
        <v>729400</v>
      </c>
    </row>
    <row r="5303" spans="1:9" x14ac:dyDescent="0.3">
      <c r="A5303" s="72" t="str">
        <f t="shared" si="173"/>
        <v>2013</v>
      </c>
      <c r="B5303" s="72" t="str">
        <f t="shared" si="174"/>
        <v>Oct</v>
      </c>
      <c r="C5303" s="74">
        <v>41551</v>
      </c>
      <c r="D5303" s="47">
        <v>43.599997999999999</v>
      </c>
      <c r="E5303" s="47">
        <v>44.040000999999997</v>
      </c>
      <c r="F5303" s="47">
        <v>43.34</v>
      </c>
      <c r="G5303" s="47">
        <v>43.619999</v>
      </c>
      <c r="H5303" s="73">
        <v>38.483418</v>
      </c>
      <c r="I5303" s="73">
        <v>428100</v>
      </c>
    </row>
    <row r="5304" spans="1:9" x14ac:dyDescent="0.3">
      <c r="A5304" s="72" t="str">
        <f t="shared" si="173"/>
        <v>2013</v>
      </c>
      <c r="B5304" s="72" t="str">
        <f t="shared" si="174"/>
        <v>Oct</v>
      </c>
      <c r="C5304" s="74">
        <v>41554</v>
      </c>
      <c r="D5304" s="47">
        <v>43.400002000000001</v>
      </c>
      <c r="E5304" s="47">
        <v>43.43</v>
      </c>
      <c r="F5304" s="47">
        <v>42.900002000000001</v>
      </c>
      <c r="G5304" s="47">
        <v>42.91</v>
      </c>
      <c r="H5304" s="73">
        <v>37.857036999999998</v>
      </c>
      <c r="I5304" s="73">
        <v>646000</v>
      </c>
    </row>
    <row r="5305" spans="1:9" x14ac:dyDescent="0.3">
      <c r="A5305" s="72" t="str">
        <f t="shared" si="173"/>
        <v>2013</v>
      </c>
      <c r="B5305" s="72" t="str">
        <f t="shared" si="174"/>
        <v>Oct</v>
      </c>
      <c r="C5305" s="74">
        <v>41555</v>
      </c>
      <c r="D5305" s="47">
        <v>42.93</v>
      </c>
      <c r="E5305" s="47">
        <v>43.450001</v>
      </c>
      <c r="F5305" s="47">
        <v>42.59</v>
      </c>
      <c r="G5305" s="47">
        <v>42.59</v>
      </c>
      <c r="H5305" s="73">
        <v>37.574717999999997</v>
      </c>
      <c r="I5305" s="73">
        <v>684600</v>
      </c>
    </row>
    <row r="5306" spans="1:9" x14ac:dyDescent="0.3">
      <c r="A5306" s="72" t="str">
        <f t="shared" si="173"/>
        <v>2013</v>
      </c>
      <c r="B5306" s="72" t="str">
        <f t="shared" si="174"/>
        <v>Oct</v>
      </c>
      <c r="C5306" s="74">
        <v>41556</v>
      </c>
      <c r="D5306" s="47">
        <v>42.549999</v>
      </c>
      <c r="E5306" s="47">
        <v>43.360000999999997</v>
      </c>
      <c r="F5306" s="47">
        <v>42.029998999999997</v>
      </c>
      <c r="G5306" s="47">
        <v>42.77</v>
      </c>
      <c r="H5306" s="73">
        <v>37.733521000000003</v>
      </c>
      <c r="I5306" s="73">
        <v>1003500</v>
      </c>
    </row>
    <row r="5307" spans="1:9" x14ac:dyDescent="0.3">
      <c r="A5307" s="72" t="str">
        <f t="shared" si="173"/>
        <v>2013</v>
      </c>
      <c r="B5307" s="72" t="str">
        <f t="shared" si="174"/>
        <v>Oct</v>
      </c>
      <c r="C5307" s="74">
        <v>41557</v>
      </c>
      <c r="D5307" s="47">
        <v>43.060001</v>
      </c>
      <c r="E5307" s="47">
        <v>43.360000999999997</v>
      </c>
      <c r="F5307" s="47">
        <v>42.66</v>
      </c>
      <c r="G5307" s="47">
        <v>43.200001</v>
      </c>
      <c r="H5307" s="73">
        <v>38.112876999999997</v>
      </c>
      <c r="I5307" s="73">
        <v>646500</v>
      </c>
    </row>
    <row r="5308" spans="1:9" x14ac:dyDescent="0.3">
      <c r="A5308" s="72" t="str">
        <f t="shared" si="173"/>
        <v>2013</v>
      </c>
      <c r="B5308" s="72" t="str">
        <f t="shared" si="174"/>
        <v>Oct</v>
      </c>
      <c r="C5308" s="74">
        <v>41558</v>
      </c>
      <c r="D5308" s="47">
        <v>42.990001999999997</v>
      </c>
      <c r="E5308" s="47">
        <v>43.240001999999997</v>
      </c>
      <c r="F5308" s="47">
        <v>42.66</v>
      </c>
      <c r="G5308" s="47">
        <v>43.110000999999997</v>
      </c>
      <c r="H5308" s="73">
        <v>38.033478000000002</v>
      </c>
      <c r="I5308" s="73">
        <v>864400</v>
      </c>
    </row>
    <row r="5309" spans="1:9" x14ac:dyDescent="0.3">
      <c r="A5309" s="72" t="str">
        <f t="shared" si="173"/>
        <v>2013</v>
      </c>
      <c r="B5309" s="72" t="str">
        <f t="shared" si="174"/>
        <v>Oct</v>
      </c>
      <c r="C5309" s="74">
        <v>41561</v>
      </c>
      <c r="D5309" s="47">
        <v>43.040000999999997</v>
      </c>
      <c r="E5309" s="47">
        <v>43.59</v>
      </c>
      <c r="F5309" s="47">
        <v>42.77</v>
      </c>
      <c r="G5309" s="47">
        <v>43.400002000000001</v>
      </c>
      <c r="H5309" s="73">
        <v>38.289344999999997</v>
      </c>
      <c r="I5309" s="73">
        <v>673100</v>
      </c>
    </row>
    <row r="5310" spans="1:9" x14ac:dyDescent="0.3">
      <c r="A5310" s="72" t="str">
        <f t="shared" si="173"/>
        <v>2013</v>
      </c>
      <c r="B5310" s="72" t="str">
        <f t="shared" si="174"/>
        <v>Oct</v>
      </c>
      <c r="C5310" s="74">
        <v>41562</v>
      </c>
      <c r="D5310" s="47">
        <v>43.439999</v>
      </c>
      <c r="E5310" s="47">
        <v>43.439999</v>
      </c>
      <c r="F5310" s="47">
        <v>42.709999000000003</v>
      </c>
      <c r="G5310" s="47">
        <v>42.759998000000003</v>
      </c>
      <c r="H5310" s="73">
        <v>37.724688999999998</v>
      </c>
      <c r="I5310" s="73">
        <v>737500</v>
      </c>
    </row>
    <row r="5311" spans="1:9" x14ac:dyDescent="0.3">
      <c r="A5311" s="72" t="str">
        <f t="shared" si="173"/>
        <v>2013</v>
      </c>
      <c r="B5311" s="72" t="str">
        <f t="shared" si="174"/>
        <v>Oct</v>
      </c>
      <c r="C5311" s="74">
        <v>41563</v>
      </c>
      <c r="D5311" s="47">
        <v>43</v>
      </c>
      <c r="E5311" s="47">
        <v>43.279998999999997</v>
      </c>
      <c r="F5311" s="47">
        <v>42.849997999999999</v>
      </c>
      <c r="G5311" s="47">
        <v>42.869999</v>
      </c>
      <c r="H5311" s="73">
        <v>37.821739000000001</v>
      </c>
      <c r="I5311" s="73">
        <v>596800</v>
      </c>
    </row>
    <row r="5312" spans="1:9" x14ac:dyDescent="0.3">
      <c r="A5312" s="72" t="str">
        <f t="shared" si="173"/>
        <v>2013</v>
      </c>
      <c r="B5312" s="72" t="str">
        <f t="shared" si="174"/>
        <v>Oct</v>
      </c>
      <c r="C5312" s="74">
        <v>41564</v>
      </c>
      <c r="D5312" s="47">
        <v>42.84</v>
      </c>
      <c r="E5312" s="47">
        <v>43.57</v>
      </c>
      <c r="F5312" s="47">
        <v>42.57</v>
      </c>
      <c r="G5312" s="47">
        <v>43.41</v>
      </c>
      <c r="H5312" s="73">
        <v>38.298144999999998</v>
      </c>
      <c r="I5312" s="73">
        <v>887600</v>
      </c>
    </row>
    <row r="5313" spans="1:9" x14ac:dyDescent="0.3">
      <c r="A5313" s="72" t="str">
        <f t="shared" si="173"/>
        <v>2013</v>
      </c>
      <c r="B5313" s="72" t="str">
        <f t="shared" si="174"/>
        <v>Oct</v>
      </c>
      <c r="C5313" s="74">
        <v>41565</v>
      </c>
      <c r="D5313" s="47">
        <v>43.709999000000003</v>
      </c>
      <c r="E5313" s="47">
        <v>43.950001</v>
      </c>
      <c r="F5313" s="47">
        <v>43.369999</v>
      </c>
      <c r="G5313" s="47">
        <v>43.75</v>
      </c>
      <c r="H5313" s="73">
        <v>38.598129</v>
      </c>
      <c r="I5313" s="73">
        <v>630900</v>
      </c>
    </row>
    <row r="5314" spans="1:9" x14ac:dyDescent="0.3">
      <c r="A5314" s="72" t="str">
        <f t="shared" si="173"/>
        <v>2013</v>
      </c>
      <c r="B5314" s="72" t="str">
        <f t="shared" si="174"/>
        <v>Oct</v>
      </c>
      <c r="C5314" s="74">
        <v>41568</v>
      </c>
      <c r="D5314" s="47">
        <v>43.66</v>
      </c>
      <c r="E5314" s="47">
        <v>43.759998000000003</v>
      </c>
      <c r="F5314" s="47">
        <v>43.189999</v>
      </c>
      <c r="G5314" s="47">
        <v>43.48</v>
      </c>
      <c r="H5314" s="73">
        <v>38.359904999999998</v>
      </c>
      <c r="I5314" s="73">
        <v>900800</v>
      </c>
    </row>
    <row r="5315" spans="1:9" x14ac:dyDescent="0.3">
      <c r="A5315" s="72" t="str">
        <f t="shared" ref="A5315:A5378" si="175">TEXT(C5315,"YYYY")</f>
        <v>2013</v>
      </c>
      <c r="B5315" s="72" t="str">
        <f t="shared" ref="B5315:B5378" si="176">TEXT(C5315,"MMM")</f>
        <v>Oct</v>
      </c>
      <c r="C5315" s="74">
        <v>41569</v>
      </c>
      <c r="D5315" s="47">
        <v>43.509998000000003</v>
      </c>
      <c r="E5315" s="47">
        <v>43.950001</v>
      </c>
      <c r="F5315" s="47">
        <v>43.369999</v>
      </c>
      <c r="G5315" s="47">
        <v>43.490001999999997</v>
      </c>
      <c r="H5315" s="73">
        <v>38.368724999999998</v>
      </c>
      <c r="I5315" s="73">
        <v>1096800</v>
      </c>
    </row>
    <row r="5316" spans="1:9" x14ac:dyDescent="0.3">
      <c r="A5316" s="72" t="str">
        <f t="shared" si="175"/>
        <v>2013</v>
      </c>
      <c r="B5316" s="72" t="str">
        <f t="shared" si="176"/>
        <v>Oct</v>
      </c>
      <c r="C5316" s="74">
        <v>41570</v>
      </c>
      <c r="D5316" s="47">
        <v>43</v>
      </c>
      <c r="E5316" s="47">
        <v>43.439999</v>
      </c>
      <c r="F5316" s="47">
        <v>42.400002000000001</v>
      </c>
      <c r="G5316" s="47">
        <v>42.810001</v>
      </c>
      <c r="H5316" s="73">
        <v>37.768805999999998</v>
      </c>
      <c r="I5316" s="73">
        <v>2117000</v>
      </c>
    </row>
    <row r="5317" spans="1:9" x14ac:dyDescent="0.3">
      <c r="A5317" s="72" t="str">
        <f t="shared" si="175"/>
        <v>2013</v>
      </c>
      <c r="B5317" s="72" t="str">
        <f t="shared" si="176"/>
        <v>Oct</v>
      </c>
      <c r="C5317" s="74">
        <v>41571</v>
      </c>
      <c r="D5317" s="47">
        <v>44.75</v>
      </c>
      <c r="E5317" s="47">
        <v>45.549999</v>
      </c>
      <c r="F5317" s="47">
        <v>44.259998000000003</v>
      </c>
      <c r="G5317" s="47">
        <v>45.32</v>
      </c>
      <c r="H5317" s="73">
        <v>39.983226999999999</v>
      </c>
      <c r="I5317" s="73">
        <v>2943700</v>
      </c>
    </row>
    <row r="5318" spans="1:9" x14ac:dyDescent="0.3">
      <c r="A5318" s="72" t="str">
        <f t="shared" si="175"/>
        <v>2013</v>
      </c>
      <c r="B5318" s="72" t="str">
        <f t="shared" si="176"/>
        <v>Oct</v>
      </c>
      <c r="C5318" s="74">
        <v>41572</v>
      </c>
      <c r="D5318" s="47">
        <v>45.549999</v>
      </c>
      <c r="E5318" s="47">
        <v>46.810001</v>
      </c>
      <c r="F5318" s="47">
        <v>45.360000999999997</v>
      </c>
      <c r="G5318" s="47">
        <v>46.779998999999997</v>
      </c>
      <c r="H5318" s="73">
        <v>41.271312999999999</v>
      </c>
      <c r="I5318" s="73">
        <v>1642500</v>
      </c>
    </row>
    <row r="5319" spans="1:9" x14ac:dyDescent="0.3">
      <c r="A5319" s="72" t="str">
        <f t="shared" si="175"/>
        <v>2013</v>
      </c>
      <c r="B5319" s="72" t="str">
        <f t="shared" si="176"/>
        <v>Oct</v>
      </c>
      <c r="C5319" s="74">
        <v>41575</v>
      </c>
      <c r="D5319" s="47">
        <v>46.669998</v>
      </c>
      <c r="E5319" s="47">
        <v>47.139999000000003</v>
      </c>
      <c r="F5319" s="47">
        <v>46.389999000000003</v>
      </c>
      <c r="G5319" s="47">
        <v>47.139999000000003</v>
      </c>
      <c r="H5319" s="73">
        <v>41.588920999999999</v>
      </c>
      <c r="I5319" s="73">
        <v>1007300</v>
      </c>
    </row>
    <row r="5320" spans="1:9" x14ac:dyDescent="0.3">
      <c r="A5320" s="72" t="str">
        <f t="shared" si="175"/>
        <v>2013</v>
      </c>
      <c r="B5320" s="72" t="str">
        <f t="shared" si="176"/>
        <v>Oct</v>
      </c>
      <c r="C5320" s="74">
        <v>41576</v>
      </c>
      <c r="D5320" s="47">
        <v>47</v>
      </c>
      <c r="E5320" s="47">
        <v>47.939999</v>
      </c>
      <c r="F5320" s="47">
        <v>47</v>
      </c>
      <c r="G5320" s="47">
        <v>47.5</v>
      </c>
      <c r="H5320" s="73">
        <v>41.906528000000002</v>
      </c>
      <c r="I5320" s="73">
        <v>860100</v>
      </c>
    </row>
    <row r="5321" spans="1:9" x14ac:dyDescent="0.3">
      <c r="A5321" s="72" t="str">
        <f t="shared" si="175"/>
        <v>2013</v>
      </c>
      <c r="B5321" s="72" t="str">
        <f t="shared" si="176"/>
        <v>Oct</v>
      </c>
      <c r="C5321" s="74">
        <v>41577</v>
      </c>
      <c r="D5321" s="47">
        <v>47.75</v>
      </c>
      <c r="E5321" s="47">
        <v>47.98</v>
      </c>
      <c r="F5321" s="47">
        <v>47</v>
      </c>
      <c r="G5321" s="47">
        <v>47.080002</v>
      </c>
      <c r="H5321" s="73">
        <v>41.535992</v>
      </c>
      <c r="I5321" s="73">
        <v>705400</v>
      </c>
    </row>
    <row r="5322" spans="1:9" x14ac:dyDescent="0.3">
      <c r="A5322" s="72" t="str">
        <f t="shared" si="175"/>
        <v>2013</v>
      </c>
      <c r="B5322" s="72" t="str">
        <f t="shared" si="176"/>
        <v>Oct</v>
      </c>
      <c r="C5322" s="74">
        <v>41578</v>
      </c>
      <c r="D5322" s="47">
        <v>46.959999000000003</v>
      </c>
      <c r="E5322" s="47">
        <v>47.5</v>
      </c>
      <c r="F5322" s="47">
        <v>46.880001</v>
      </c>
      <c r="G5322" s="47">
        <v>47.25</v>
      </c>
      <c r="H5322" s="73">
        <v>41.685951000000003</v>
      </c>
      <c r="I5322" s="73">
        <v>559700</v>
      </c>
    </row>
    <row r="5323" spans="1:9" x14ac:dyDescent="0.3">
      <c r="A5323" s="72" t="str">
        <f t="shared" si="175"/>
        <v>2013</v>
      </c>
      <c r="B5323" s="72" t="str">
        <f t="shared" si="176"/>
        <v>Nov</v>
      </c>
      <c r="C5323" s="74">
        <v>41579</v>
      </c>
      <c r="D5323" s="47">
        <v>47.189999</v>
      </c>
      <c r="E5323" s="47">
        <v>47.48</v>
      </c>
      <c r="F5323" s="47">
        <v>47.009998000000003</v>
      </c>
      <c r="G5323" s="47">
        <v>47.400002000000001</v>
      </c>
      <c r="H5323" s="73">
        <v>41.818306</v>
      </c>
      <c r="I5323" s="73">
        <v>452700</v>
      </c>
    </row>
    <row r="5324" spans="1:9" x14ac:dyDescent="0.3">
      <c r="A5324" s="72" t="str">
        <f t="shared" si="175"/>
        <v>2013</v>
      </c>
      <c r="B5324" s="72" t="str">
        <f t="shared" si="176"/>
        <v>Nov</v>
      </c>
      <c r="C5324" s="74">
        <v>41582</v>
      </c>
      <c r="D5324" s="47">
        <v>47.389999000000003</v>
      </c>
      <c r="E5324" s="47">
        <v>47.560001</v>
      </c>
      <c r="F5324" s="47">
        <v>47.110000999999997</v>
      </c>
      <c r="G5324" s="47">
        <v>47.400002000000001</v>
      </c>
      <c r="H5324" s="73">
        <v>41.942172999999997</v>
      </c>
      <c r="I5324" s="73">
        <v>539100</v>
      </c>
    </row>
    <row r="5325" spans="1:9" x14ac:dyDescent="0.3">
      <c r="A5325" s="72" t="str">
        <f t="shared" si="175"/>
        <v>2013</v>
      </c>
      <c r="B5325" s="72" t="str">
        <f t="shared" si="176"/>
        <v>Nov</v>
      </c>
      <c r="C5325" s="74">
        <v>41583</v>
      </c>
      <c r="D5325" s="47">
        <v>47.150002000000001</v>
      </c>
      <c r="E5325" s="47">
        <v>49.060001</v>
      </c>
      <c r="F5325" s="47">
        <v>47.150002000000001</v>
      </c>
      <c r="G5325" s="47">
        <v>48.93</v>
      </c>
      <c r="H5325" s="73">
        <v>43.296013000000002</v>
      </c>
      <c r="I5325" s="73">
        <v>981400</v>
      </c>
    </row>
    <row r="5326" spans="1:9" x14ac:dyDescent="0.3">
      <c r="A5326" s="72" t="str">
        <f t="shared" si="175"/>
        <v>2013</v>
      </c>
      <c r="B5326" s="72" t="str">
        <f t="shared" si="176"/>
        <v>Nov</v>
      </c>
      <c r="C5326" s="74">
        <v>41584</v>
      </c>
      <c r="D5326" s="47">
        <v>49.18</v>
      </c>
      <c r="E5326" s="47">
        <v>49.18</v>
      </c>
      <c r="F5326" s="47">
        <v>48.459999000000003</v>
      </c>
      <c r="G5326" s="47">
        <v>48.529998999999997</v>
      </c>
      <c r="H5326" s="73">
        <v>42.942062</v>
      </c>
      <c r="I5326" s="73">
        <v>488200</v>
      </c>
    </row>
    <row r="5327" spans="1:9" x14ac:dyDescent="0.3">
      <c r="A5327" s="72" t="str">
        <f t="shared" si="175"/>
        <v>2013</v>
      </c>
      <c r="B5327" s="72" t="str">
        <f t="shared" si="176"/>
        <v>Nov</v>
      </c>
      <c r="C5327" s="74">
        <v>41585</v>
      </c>
      <c r="D5327" s="47">
        <v>48.41</v>
      </c>
      <c r="E5327" s="47">
        <v>49.139999000000003</v>
      </c>
      <c r="F5327" s="47">
        <v>47.330002</v>
      </c>
      <c r="G5327" s="47">
        <v>47.389999000000003</v>
      </c>
      <c r="H5327" s="73">
        <v>41.933337999999999</v>
      </c>
      <c r="I5327" s="73">
        <v>705600</v>
      </c>
    </row>
    <row r="5328" spans="1:9" x14ac:dyDescent="0.3">
      <c r="A5328" s="72" t="str">
        <f t="shared" si="175"/>
        <v>2013</v>
      </c>
      <c r="B5328" s="72" t="str">
        <f t="shared" si="176"/>
        <v>Nov</v>
      </c>
      <c r="C5328" s="74">
        <v>41586</v>
      </c>
      <c r="D5328" s="47">
        <v>47.43</v>
      </c>
      <c r="E5328" s="47">
        <v>48.25</v>
      </c>
      <c r="F5328" s="47">
        <v>47.43</v>
      </c>
      <c r="G5328" s="47">
        <v>48.16</v>
      </c>
      <c r="H5328" s="73">
        <v>42.614669999999997</v>
      </c>
      <c r="I5328" s="73">
        <v>458500</v>
      </c>
    </row>
    <row r="5329" spans="1:9" x14ac:dyDescent="0.3">
      <c r="A5329" s="72" t="str">
        <f t="shared" si="175"/>
        <v>2013</v>
      </c>
      <c r="B5329" s="72" t="str">
        <f t="shared" si="176"/>
        <v>Nov</v>
      </c>
      <c r="C5329" s="74">
        <v>41589</v>
      </c>
      <c r="D5329" s="47">
        <v>48</v>
      </c>
      <c r="E5329" s="47">
        <v>48.5</v>
      </c>
      <c r="F5329" s="47">
        <v>48</v>
      </c>
      <c r="G5329" s="47">
        <v>48.290000999999997</v>
      </c>
      <c r="H5329" s="73">
        <v>42.729702000000003</v>
      </c>
      <c r="I5329" s="73">
        <v>219000</v>
      </c>
    </row>
    <row r="5330" spans="1:9" x14ac:dyDescent="0.3">
      <c r="A5330" s="72" t="str">
        <f t="shared" si="175"/>
        <v>2013</v>
      </c>
      <c r="B5330" s="72" t="str">
        <f t="shared" si="176"/>
        <v>Nov</v>
      </c>
      <c r="C5330" s="74">
        <v>41590</v>
      </c>
      <c r="D5330" s="47">
        <v>48.27</v>
      </c>
      <c r="E5330" s="47">
        <v>48.48</v>
      </c>
      <c r="F5330" s="47">
        <v>47.93</v>
      </c>
      <c r="G5330" s="47">
        <v>48.209999000000003</v>
      </c>
      <c r="H5330" s="73">
        <v>42.658909000000001</v>
      </c>
      <c r="I5330" s="73">
        <v>414400</v>
      </c>
    </row>
    <row r="5331" spans="1:9" x14ac:dyDescent="0.3">
      <c r="A5331" s="72" t="str">
        <f t="shared" si="175"/>
        <v>2013</v>
      </c>
      <c r="B5331" s="72" t="str">
        <f t="shared" si="176"/>
        <v>Nov</v>
      </c>
      <c r="C5331" s="74">
        <v>41591</v>
      </c>
      <c r="D5331" s="47">
        <v>48.16</v>
      </c>
      <c r="E5331" s="47">
        <v>48.610000999999997</v>
      </c>
      <c r="F5331" s="47">
        <v>47.970001000000003</v>
      </c>
      <c r="G5331" s="47">
        <v>48.580002</v>
      </c>
      <c r="H5331" s="73">
        <v>42.986319999999999</v>
      </c>
      <c r="I5331" s="73">
        <v>464700</v>
      </c>
    </row>
    <row r="5332" spans="1:9" x14ac:dyDescent="0.3">
      <c r="A5332" s="72" t="str">
        <f t="shared" si="175"/>
        <v>2013</v>
      </c>
      <c r="B5332" s="72" t="str">
        <f t="shared" si="176"/>
        <v>Nov</v>
      </c>
      <c r="C5332" s="74">
        <v>41592</v>
      </c>
      <c r="D5332" s="47">
        <v>48.700001</v>
      </c>
      <c r="E5332" s="47">
        <v>48.700001</v>
      </c>
      <c r="F5332" s="47">
        <v>47.849997999999999</v>
      </c>
      <c r="G5332" s="47">
        <v>47.91</v>
      </c>
      <c r="H5332" s="73">
        <v>42.393459</v>
      </c>
      <c r="I5332" s="73">
        <v>736800</v>
      </c>
    </row>
    <row r="5333" spans="1:9" x14ac:dyDescent="0.3">
      <c r="A5333" s="72" t="str">
        <f t="shared" si="175"/>
        <v>2013</v>
      </c>
      <c r="B5333" s="72" t="str">
        <f t="shared" si="176"/>
        <v>Nov</v>
      </c>
      <c r="C5333" s="74">
        <v>41593</v>
      </c>
      <c r="D5333" s="47">
        <v>47.849997999999999</v>
      </c>
      <c r="E5333" s="47">
        <v>48.02</v>
      </c>
      <c r="F5333" s="47">
        <v>47.66</v>
      </c>
      <c r="G5333" s="47">
        <v>47.84</v>
      </c>
      <c r="H5333" s="73">
        <v>42.331511999999996</v>
      </c>
      <c r="I5333" s="73">
        <v>874400</v>
      </c>
    </row>
    <row r="5334" spans="1:9" x14ac:dyDescent="0.3">
      <c r="A5334" s="72" t="str">
        <f t="shared" si="175"/>
        <v>2013</v>
      </c>
      <c r="B5334" s="72" t="str">
        <f t="shared" si="176"/>
        <v>Nov</v>
      </c>
      <c r="C5334" s="74">
        <v>41596</v>
      </c>
      <c r="D5334" s="47">
        <v>47.790000999999997</v>
      </c>
      <c r="E5334" s="47">
        <v>48.189999</v>
      </c>
      <c r="F5334" s="47">
        <v>47.73</v>
      </c>
      <c r="G5334" s="47">
        <v>47.810001</v>
      </c>
      <c r="H5334" s="73">
        <v>42.304955</v>
      </c>
      <c r="I5334" s="73">
        <v>628400</v>
      </c>
    </row>
    <row r="5335" spans="1:9" x14ac:dyDescent="0.3">
      <c r="A5335" s="72" t="str">
        <f t="shared" si="175"/>
        <v>2013</v>
      </c>
      <c r="B5335" s="72" t="str">
        <f t="shared" si="176"/>
        <v>Nov</v>
      </c>
      <c r="C5335" s="74">
        <v>41597</v>
      </c>
      <c r="D5335" s="47">
        <v>47.889999000000003</v>
      </c>
      <c r="E5335" s="47">
        <v>48.060001</v>
      </c>
      <c r="F5335" s="47">
        <v>47.5</v>
      </c>
      <c r="G5335" s="47">
        <v>47.830002</v>
      </c>
      <c r="H5335" s="73">
        <v>42.322673999999999</v>
      </c>
      <c r="I5335" s="73">
        <v>437000</v>
      </c>
    </row>
    <row r="5336" spans="1:9" x14ac:dyDescent="0.3">
      <c r="A5336" s="72" t="str">
        <f t="shared" si="175"/>
        <v>2013</v>
      </c>
      <c r="B5336" s="72" t="str">
        <f t="shared" si="176"/>
        <v>Nov</v>
      </c>
      <c r="C5336" s="74">
        <v>41598</v>
      </c>
      <c r="D5336" s="47">
        <v>47.810001</v>
      </c>
      <c r="E5336" s="47">
        <v>48.48</v>
      </c>
      <c r="F5336" s="47">
        <v>47.810001</v>
      </c>
      <c r="G5336" s="47">
        <v>48.049999</v>
      </c>
      <c r="H5336" s="73">
        <v>42.517338000000002</v>
      </c>
      <c r="I5336" s="73">
        <v>450000</v>
      </c>
    </row>
    <row r="5337" spans="1:9" x14ac:dyDescent="0.3">
      <c r="A5337" s="72" t="str">
        <f t="shared" si="175"/>
        <v>2013</v>
      </c>
      <c r="B5337" s="72" t="str">
        <f t="shared" si="176"/>
        <v>Nov</v>
      </c>
      <c r="C5337" s="74">
        <v>41599</v>
      </c>
      <c r="D5337" s="47">
        <v>48.400002000000001</v>
      </c>
      <c r="E5337" s="47">
        <v>49.48</v>
      </c>
      <c r="F5337" s="47">
        <v>48.349997999999999</v>
      </c>
      <c r="G5337" s="47">
        <v>49.43</v>
      </c>
      <c r="H5337" s="73">
        <v>43.738438000000002</v>
      </c>
      <c r="I5337" s="73">
        <v>695200</v>
      </c>
    </row>
    <row r="5338" spans="1:9" x14ac:dyDescent="0.3">
      <c r="A5338" s="72" t="str">
        <f t="shared" si="175"/>
        <v>2013</v>
      </c>
      <c r="B5338" s="72" t="str">
        <f t="shared" si="176"/>
        <v>Nov</v>
      </c>
      <c r="C5338" s="74">
        <v>41600</v>
      </c>
      <c r="D5338" s="47">
        <v>49.490001999999997</v>
      </c>
      <c r="E5338" s="47">
        <v>49.740001999999997</v>
      </c>
      <c r="F5338" s="47">
        <v>49.279998999999997</v>
      </c>
      <c r="G5338" s="47">
        <v>49.439999</v>
      </c>
      <c r="H5338" s="73">
        <v>43.747287999999998</v>
      </c>
      <c r="I5338" s="73">
        <v>509500</v>
      </c>
    </row>
    <row r="5339" spans="1:9" x14ac:dyDescent="0.3">
      <c r="A5339" s="72" t="str">
        <f t="shared" si="175"/>
        <v>2013</v>
      </c>
      <c r="B5339" s="72" t="str">
        <f t="shared" si="176"/>
        <v>Nov</v>
      </c>
      <c r="C5339" s="74">
        <v>41603</v>
      </c>
      <c r="D5339" s="47">
        <v>49.549999</v>
      </c>
      <c r="E5339" s="47">
        <v>49.73</v>
      </c>
      <c r="F5339" s="47">
        <v>49.110000999999997</v>
      </c>
      <c r="G5339" s="47">
        <v>49.169998</v>
      </c>
      <c r="H5339" s="73">
        <v>43.508377000000003</v>
      </c>
      <c r="I5339" s="73">
        <v>480400</v>
      </c>
    </row>
    <row r="5340" spans="1:9" x14ac:dyDescent="0.3">
      <c r="A5340" s="72" t="str">
        <f t="shared" si="175"/>
        <v>2013</v>
      </c>
      <c r="B5340" s="72" t="str">
        <f t="shared" si="176"/>
        <v>Nov</v>
      </c>
      <c r="C5340" s="74">
        <v>41604</v>
      </c>
      <c r="D5340" s="47">
        <v>49.299999</v>
      </c>
      <c r="E5340" s="47">
        <v>49.299999</v>
      </c>
      <c r="F5340" s="47">
        <v>48.5</v>
      </c>
      <c r="G5340" s="47">
        <v>48.740001999999997</v>
      </c>
      <c r="H5340" s="73">
        <v>43.127884000000002</v>
      </c>
      <c r="I5340" s="73">
        <v>379100</v>
      </c>
    </row>
    <row r="5341" spans="1:9" x14ac:dyDescent="0.3">
      <c r="A5341" s="72" t="str">
        <f t="shared" si="175"/>
        <v>2013</v>
      </c>
      <c r="B5341" s="72" t="str">
        <f t="shared" si="176"/>
        <v>Nov</v>
      </c>
      <c r="C5341" s="74">
        <v>41605</v>
      </c>
      <c r="D5341" s="47">
        <v>48.889999000000003</v>
      </c>
      <c r="E5341" s="47">
        <v>49.099997999999999</v>
      </c>
      <c r="F5341" s="47">
        <v>48.599997999999999</v>
      </c>
      <c r="G5341" s="47">
        <v>48.98</v>
      </c>
      <c r="H5341" s="73">
        <v>43.340252</v>
      </c>
      <c r="I5341" s="73">
        <v>293800</v>
      </c>
    </row>
    <row r="5342" spans="1:9" x14ac:dyDescent="0.3">
      <c r="A5342" s="72" t="str">
        <f t="shared" si="175"/>
        <v>2013</v>
      </c>
      <c r="B5342" s="72" t="str">
        <f t="shared" si="176"/>
        <v>Nov</v>
      </c>
      <c r="C5342" s="74">
        <v>41607</v>
      </c>
      <c r="D5342" s="47">
        <v>49.200001</v>
      </c>
      <c r="E5342" s="47">
        <v>49.290000999999997</v>
      </c>
      <c r="F5342" s="47">
        <v>48.57</v>
      </c>
      <c r="G5342" s="47">
        <v>48.75</v>
      </c>
      <c r="H5342" s="73">
        <v>43.136733999999997</v>
      </c>
      <c r="I5342" s="73">
        <v>140500</v>
      </c>
    </row>
    <row r="5343" spans="1:9" x14ac:dyDescent="0.3">
      <c r="A5343" s="72" t="str">
        <f t="shared" si="175"/>
        <v>2013</v>
      </c>
      <c r="B5343" s="72" t="str">
        <f t="shared" si="176"/>
        <v>Dec</v>
      </c>
      <c r="C5343" s="74">
        <v>41610</v>
      </c>
      <c r="D5343" s="47">
        <v>48.5</v>
      </c>
      <c r="E5343" s="47">
        <v>48.57</v>
      </c>
      <c r="F5343" s="47">
        <v>47.98</v>
      </c>
      <c r="G5343" s="47">
        <v>48.060001</v>
      </c>
      <c r="H5343" s="73">
        <v>42.526184000000001</v>
      </c>
      <c r="I5343" s="73">
        <v>529600</v>
      </c>
    </row>
    <row r="5344" spans="1:9" x14ac:dyDescent="0.3">
      <c r="A5344" s="72" t="str">
        <f t="shared" si="175"/>
        <v>2013</v>
      </c>
      <c r="B5344" s="72" t="str">
        <f t="shared" si="176"/>
        <v>Dec</v>
      </c>
      <c r="C5344" s="74">
        <v>41611</v>
      </c>
      <c r="D5344" s="47">
        <v>47.970001000000003</v>
      </c>
      <c r="E5344" s="47">
        <v>48.209999000000003</v>
      </c>
      <c r="F5344" s="47">
        <v>47.580002</v>
      </c>
      <c r="G5344" s="47">
        <v>47.860000999999997</v>
      </c>
      <c r="H5344" s="73">
        <v>42.349212999999999</v>
      </c>
      <c r="I5344" s="73">
        <v>798200</v>
      </c>
    </row>
    <row r="5345" spans="1:9" x14ac:dyDescent="0.3">
      <c r="A5345" s="72" t="str">
        <f t="shared" si="175"/>
        <v>2013</v>
      </c>
      <c r="B5345" s="72" t="str">
        <f t="shared" si="176"/>
        <v>Dec</v>
      </c>
      <c r="C5345" s="74">
        <v>41612</v>
      </c>
      <c r="D5345" s="47">
        <v>47.75</v>
      </c>
      <c r="E5345" s="47">
        <v>48.23</v>
      </c>
      <c r="F5345" s="47">
        <v>47.490001999999997</v>
      </c>
      <c r="G5345" s="47">
        <v>47.830002</v>
      </c>
      <c r="H5345" s="73">
        <v>42.322673999999999</v>
      </c>
      <c r="I5345" s="73">
        <v>346000</v>
      </c>
    </row>
    <row r="5346" spans="1:9" x14ac:dyDescent="0.3">
      <c r="A5346" s="72" t="str">
        <f t="shared" si="175"/>
        <v>2013</v>
      </c>
      <c r="B5346" s="72" t="str">
        <f t="shared" si="176"/>
        <v>Dec</v>
      </c>
      <c r="C5346" s="74">
        <v>41613</v>
      </c>
      <c r="D5346" s="47">
        <v>47.689999</v>
      </c>
      <c r="E5346" s="47">
        <v>48.34</v>
      </c>
      <c r="F5346" s="47">
        <v>47.57</v>
      </c>
      <c r="G5346" s="47">
        <v>48</v>
      </c>
      <c r="H5346" s="73">
        <v>42.473098999999998</v>
      </c>
      <c r="I5346" s="73">
        <v>382200</v>
      </c>
    </row>
    <row r="5347" spans="1:9" x14ac:dyDescent="0.3">
      <c r="A5347" s="72" t="str">
        <f t="shared" si="175"/>
        <v>2013</v>
      </c>
      <c r="B5347" s="72" t="str">
        <f t="shared" si="176"/>
        <v>Dec</v>
      </c>
      <c r="C5347" s="74">
        <v>41614</v>
      </c>
      <c r="D5347" s="47">
        <v>48.509998000000003</v>
      </c>
      <c r="E5347" s="47">
        <v>49</v>
      </c>
      <c r="F5347" s="47">
        <v>48.330002</v>
      </c>
      <c r="G5347" s="47">
        <v>48.490001999999997</v>
      </c>
      <c r="H5347" s="73">
        <v>42.906669999999998</v>
      </c>
      <c r="I5347" s="73">
        <v>399300</v>
      </c>
    </row>
    <row r="5348" spans="1:9" x14ac:dyDescent="0.3">
      <c r="A5348" s="72" t="str">
        <f t="shared" si="175"/>
        <v>2013</v>
      </c>
      <c r="B5348" s="72" t="str">
        <f t="shared" si="176"/>
        <v>Dec</v>
      </c>
      <c r="C5348" s="74">
        <v>41617</v>
      </c>
      <c r="D5348" s="47">
        <v>48.5</v>
      </c>
      <c r="E5348" s="47">
        <v>48.84</v>
      </c>
      <c r="F5348" s="47">
        <v>48.5</v>
      </c>
      <c r="G5348" s="47">
        <v>48.740001999999997</v>
      </c>
      <c r="H5348" s="73">
        <v>43.127884000000002</v>
      </c>
      <c r="I5348" s="73">
        <v>521900</v>
      </c>
    </row>
    <row r="5349" spans="1:9" x14ac:dyDescent="0.3">
      <c r="A5349" s="72" t="str">
        <f t="shared" si="175"/>
        <v>2013</v>
      </c>
      <c r="B5349" s="72" t="str">
        <f t="shared" si="176"/>
        <v>Dec</v>
      </c>
      <c r="C5349" s="74">
        <v>41618</v>
      </c>
      <c r="D5349" s="47">
        <v>48.759998000000003</v>
      </c>
      <c r="E5349" s="47">
        <v>48.84</v>
      </c>
      <c r="F5349" s="47">
        <v>47.950001</v>
      </c>
      <c r="G5349" s="47">
        <v>47.950001</v>
      </c>
      <c r="H5349" s="73">
        <v>42.428851999999999</v>
      </c>
      <c r="I5349" s="73">
        <v>588600</v>
      </c>
    </row>
    <row r="5350" spans="1:9" x14ac:dyDescent="0.3">
      <c r="A5350" s="72" t="str">
        <f t="shared" si="175"/>
        <v>2013</v>
      </c>
      <c r="B5350" s="72" t="str">
        <f t="shared" si="176"/>
        <v>Dec</v>
      </c>
      <c r="C5350" s="74">
        <v>41619</v>
      </c>
      <c r="D5350" s="47">
        <v>47.869999</v>
      </c>
      <c r="E5350" s="47">
        <v>48.139999000000003</v>
      </c>
      <c r="F5350" s="47">
        <v>47.48</v>
      </c>
      <c r="G5350" s="47">
        <v>47.990001999999997</v>
      </c>
      <c r="H5350" s="73">
        <v>42.464252000000002</v>
      </c>
      <c r="I5350" s="73">
        <v>558600</v>
      </c>
    </row>
    <row r="5351" spans="1:9" x14ac:dyDescent="0.3">
      <c r="A5351" s="72" t="str">
        <f t="shared" si="175"/>
        <v>2013</v>
      </c>
      <c r="B5351" s="72" t="str">
        <f t="shared" si="176"/>
        <v>Dec</v>
      </c>
      <c r="C5351" s="74">
        <v>41620</v>
      </c>
      <c r="D5351" s="47">
        <v>48.18</v>
      </c>
      <c r="E5351" s="47">
        <v>48.18</v>
      </c>
      <c r="F5351" s="47">
        <v>47.560001</v>
      </c>
      <c r="G5351" s="47">
        <v>47.650002000000001</v>
      </c>
      <c r="H5351" s="73">
        <v>42.163395000000001</v>
      </c>
      <c r="I5351" s="73">
        <v>640100</v>
      </c>
    </row>
    <row r="5352" spans="1:9" x14ac:dyDescent="0.3">
      <c r="A5352" s="72" t="str">
        <f t="shared" si="175"/>
        <v>2013</v>
      </c>
      <c r="B5352" s="72" t="str">
        <f t="shared" si="176"/>
        <v>Dec</v>
      </c>
      <c r="C5352" s="74">
        <v>41621</v>
      </c>
      <c r="D5352" s="47">
        <v>47.66</v>
      </c>
      <c r="E5352" s="47">
        <v>47.810001</v>
      </c>
      <c r="F5352" s="47">
        <v>47.27</v>
      </c>
      <c r="G5352" s="47">
        <v>47.330002</v>
      </c>
      <c r="H5352" s="73">
        <v>41.880245000000002</v>
      </c>
      <c r="I5352" s="73">
        <v>481900</v>
      </c>
    </row>
    <row r="5353" spans="1:9" x14ac:dyDescent="0.3">
      <c r="A5353" s="72" t="str">
        <f t="shared" si="175"/>
        <v>2013</v>
      </c>
      <c r="B5353" s="72" t="str">
        <f t="shared" si="176"/>
        <v>Dec</v>
      </c>
      <c r="C5353" s="74">
        <v>41624</v>
      </c>
      <c r="D5353" s="47">
        <v>47.43</v>
      </c>
      <c r="E5353" s="47">
        <v>48.049999</v>
      </c>
      <c r="F5353" s="47">
        <v>47.41</v>
      </c>
      <c r="G5353" s="47">
        <v>47.990001999999997</v>
      </c>
      <c r="H5353" s="73">
        <v>42.464252000000002</v>
      </c>
      <c r="I5353" s="73">
        <v>429000</v>
      </c>
    </row>
    <row r="5354" spans="1:9" x14ac:dyDescent="0.3">
      <c r="A5354" s="72" t="str">
        <f t="shared" si="175"/>
        <v>2013</v>
      </c>
      <c r="B5354" s="72" t="str">
        <f t="shared" si="176"/>
        <v>Dec</v>
      </c>
      <c r="C5354" s="74">
        <v>41625</v>
      </c>
      <c r="D5354" s="47">
        <v>48.049999</v>
      </c>
      <c r="E5354" s="47">
        <v>48.209999000000003</v>
      </c>
      <c r="F5354" s="47">
        <v>47.310001</v>
      </c>
      <c r="G5354" s="47">
        <v>47.779998999999997</v>
      </c>
      <c r="H5354" s="73">
        <v>42.278422999999997</v>
      </c>
      <c r="I5354" s="73">
        <v>553000</v>
      </c>
    </row>
    <row r="5355" spans="1:9" x14ac:dyDescent="0.3">
      <c r="A5355" s="72" t="str">
        <f t="shared" si="175"/>
        <v>2013</v>
      </c>
      <c r="B5355" s="72" t="str">
        <f t="shared" si="176"/>
        <v>Dec</v>
      </c>
      <c r="C5355" s="74">
        <v>41626</v>
      </c>
      <c r="D5355" s="47">
        <v>47.869999</v>
      </c>
      <c r="E5355" s="47">
        <v>48.560001</v>
      </c>
      <c r="F5355" s="47">
        <v>47.41</v>
      </c>
      <c r="G5355" s="47">
        <v>48.540000999999997</v>
      </c>
      <c r="H5355" s="73">
        <v>42.950920000000004</v>
      </c>
      <c r="I5355" s="73">
        <v>666700</v>
      </c>
    </row>
    <row r="5356" spans="1:9" x14ac:dyDescent="0.3">
      <c r="A5356" s="72" t="str">
        <f t="shared" si="175"/>
        <v>2013</v>
      </c>
      <c r="B5356" s="72" t="str">
        <f t="shared" si="176"/>
        <v>Dec</v>
      </c>
      <c r="C5356" s="74">
        <v>41627</v>
      </c>
      <c r="D5356" s="47">
        <v>48.580002</v>
      </c>
      <c r="E5356" s="47">
        <v>48.599997999999999</v>
      </c>
      <c r="F5356" s="47">
        <v>47.34</v>
      </c>
      <c r="G5356" s="47">
        <v>47.599997999999999</v>
      </c>
      <c r="H5356" s="73">
        <v>42.119140999999999</v>
      </c>
      <c r="I5356" s="73">
        <v>677500</v>
      </c>
    </row>
    <row r="5357" spans="1:9" x14ac:dyDescent="0.3">
      <c r="A5357" s="72" t="str">
        <f t="shared" si="175"/>
        <v>2013</v>
      </c>
      <c r="B5357" s="72" t="str">
        <f t="shared" si="176"/>
        <v>Dec</v>
      </c>
      <c r="C5357" s="74">
        <v>41628</v>
      </c>
      <c r="D5357" s="47">
        <v>47.59</v>
      </c>
      <c r="E5357" s="47">
        <v>48.450001</v>
      </c>
      <c r="F5357" s="47">
        <v>47.299999</v>
      </c>
      <c r="G5357" s="47">
        <v>48.369999</v>
      </c>
      <c r="H5357" s="73">
        <v>42.800483999999997</v>
      </c>
      <c r="I5357" s="73">
        <v>1217800</v>
      </c>
    </row>
    <row r="5358" spans="1:9" x14ac:dyDescent="0.3">
      <c r="A5358" s="72" t="str">
        <f t="shared" si="175"/>
        <v>2013</v>
      </c>
      <c r="B5358" s="72" t="str">
        <f t="shared" si="176"/>
        <v>Dec</v>
      </c>
      <c r="C5358" s="74">
        <v>41631</v>
      </c>
      <c r="D5358" s="47">
        <v>48.700001</v>
      </c>
      <c r="E5358" s="47">
        <v>48.849997999999999</v>
      </c>
      <c r="F5358" s="47">
        <v>48.389999000000003</v>
      </c>
      <c r="G5358" s="47">
        <v>48.849997999999999</v>
      </c>
      <c r="H5358" s="73">
        <v>43.22522</v>
      </c>
      <c r="I5358" s="73">
        <v>484500</v>
      </c>
    </row>
    <row r="5359" spans="1:9" x14ac:dyDescent="0.3">
      <c r="A5359" s="72" t="str">
        <f t="shared" si="175"/>
        <v>2013</v>
      </c>
      <c r="B5359" s="72" t="str">
        <f t="shared" si="176"/>
        <v>Dec</v>
      </c>
      <c r="C5359" s="74">
        <v>41632</v>
      </c>
      <c r="D5359" s="47">
        <v>48.849997999999999</v>
      </c>
      <c r="E5359" s="47">
        <v>48.849997999999999</v>
      </c>
      <c r="F5359" s="47">
        <v>48.419998</v>
      </c>
      <c r="G5359" s="47">
        <v>48.549999</v>
      </c>
      <c r="H5359" s="73">
        <v>42.959766000000002</v>
      </c>
      <c r="I5359" s="73">
        <v>341600</v>
      </c>
    </row>
    <row r="5360" spans="1:9" x14ac:dyDescent="0.3">
      <c r="A5360" s="72" t="str">
        <f t="shared" si="175"/>
        <v>2013</v>
      </c>
      <c r="B5360" s="72" t="str">
        <f t="shared" si="176"/>
        <v>Dec</v>
      </c>
      <c r="C5360" s="74">
        <v>41634</v>
      </c>
      <c r="D5360" s="47">
        <v>48.790000999999997</v>
      </c>
      <c r="E5360" s="47">
        <v>48.93</v>
      </c>
      <c r="F5360" s="47">
        <v>48.560001</v>
      </c>
      <c r="G5360" s="47">
        <v>48.619999</v>
      </c>
      <c r="H5360" s="73">
        <v>43.021706000000002</v>
      </c>
      <c r="I5360" s="73">
        <v>352700</v>
      </c>
    </row>
    <row r="5361" spans="1:9" x14ac:dyDescent="0.3">
      <c r="A5361" s="72" t="str">
        <f t="shared" si="175"/>
        <v>2013</v>
      </c>
      <c r="B5361" s="72" t="str">
        <f t="shared" si="176"/>
        <v>Dec</v>
      </c>
      <c r="C5361" s="74">
        <v>41635</v>
      </c>
      <c r="D5361" s="47">
        <v>48.799999</v>
      </c>
      <c r="E5361" s="47">
        <v>48.799999</v>
      </c>
      <c r="F5361" s="47">
        <v>48.43</v>
      </c>
      <c r="G5361" s="47">
        <v>48.59</v>
      </c>
      <c r="H5361" s="73">
        <v>42.995159000000001</v>
      </c>
      <c r="I5361" s="73">
        <v>413900</v>
      </c>
    </row>
    <row r="5362" spans="1:9" x14ac:dyDescent="0.3">
      <c r="A5362" s="72" t="str">
        <f t="shared" si="175"/>
        <v>2013</v>
      </c>
      <c r="B5362" s="72" t="str">
        <f t="shared" si="176"/>
        <v>Dec</v>
      </c>
      <c r="C5362" s="74">
        <v>41638</v>
      </c>
      <c r="D5362" s="47">
        <v>48.439999</v>
      </c>
      <c r="E5362" s="47">
        <v>48.68</v>
      </c>
      <c r="F5362" s="47">
        <v>48.27</v>
      </c>
      <c r="G5362" s="47">
        <v>48.43</v>
      </c>
      <c r="H5362" s="73">
        <v>42.853577000000001</v>
      </c>
      <c r="I5362" s="73">
        <v>356800</v>
      </c>
    </row>
    <row r="5363" spans="1:9" x14ac:dyDescent="0.3">
      <c r="A5363" s="72" t="str">
        <f t="shared" si="175"/>
        <v>2013</v>
      </c>
      <c r="B5363" s="72" t="str">
        <f t="shared" si="176"/>
        <v>Dec</v>
      </c>
      <c r="C5363" s="74">
        <v>41639</v>
      </c>
      <c r="D5363" s="47">
        <v>48.360000999999997</v>
      </c>
      <c r="E5363" s="47">
        <v>48.619999</v>
      </c>
      <c r="F5363" s="47">
        <v>48.25</v>
      </c>
      <c r="G5363" s="47">
        <v>48.27</v>
      </c>
      <c r="H5363" s="73">
        <v>42.712001999999998</v>
      </c>
      <c r="I5363" s="73">
        <v>374800</v>
      </c>
    </row>
    <row r="5364" spans="1:9" x14ac:dyDescent="0.3">
      <c r="A5364" s="72" t="str">
        <f t="shared" si="175"/>
        <v>2014</v>
      </c>
      <c r="B5364" s="72" t="str">
        <f t="shared" si="176"/>
        <v>Jan</v>
      </c>
      <c r="C5364" s="74">
        <v>41641</v>
      </c>
      <c r="D5364" s="47">
        <v>48.299999</v>
      </c>
      <c r="E5364" s="47">
        <v>48.299999</v>
      </c>
      <c r="F5364" s="47">
        <v>47.529998999999997</v>
      </c>
      <c r="G5364" s="47">
        <v>47.77</v>
      </c>
      <c r="H5364" s="73">
        <v>42.269581000000002</v>
      </c>
      <c r="I5364" s="73">
        <v>391200</v>
      </c>
    </row>
    <row r="5365" spans="1:9" x14ac:dyDescent="0.3">
      <c r="A5365" s="72" t="str">
        <f t="shared" si="175"/>
        <v>2014</v>
      </c>
      <c r="B5365" s="72" t="str">
        <f t="shared" si="176"/>
        <v>Jan</v>
      </c>
      <c r="C5365" s="74">
        <v>41642</v>
      </c>
      <c r="D5365" s="47">
        <v>47.790000999999997</v>
      </c>
      <c r="E5365" s="47">
        <v>48.189999</v>
      </c>
      <c r="F5365" s="47">
        <v>47.549999</v>
      </c>
      <c r="G5365" s="47">
        <v>47.700001</v>
      </c>
      <c r="H5365" s="73">
        <v>42.207630000000002</v>
      </c>
      <c r="I5365" s="73">
        <v>324700</v>
      </c>
    </row>
    <row r="5366" spans="1:9" x14ac:dyDescent="0.3">
      <c r="A5366" s="72" t="str">
        <f t="shared" si="175"/>
        <v>2014</v>
      </c>
      <c r="B5366" s="72" t="str">
        <f t="shared" si="176"/>
        <v>Jan</v>
      </c>
      <c r="C5366" s="74">
        <v>41645</v>
      </c>
      <c r="D5366" s="47">
        <v>47.73</v>
      </c>
      <c r="E5366" s="47">
        <v>47.860000999999997</v>
      </c>
      <c r="F5366" s="47">
        <v>47.119999</v>
      </c>
      <c r="G5366" s="47">
        <v>47.150002000000001</v>
      </c>
      <c r="H5366" s="73">
        <v>41.720965999999997</v>
      </c>
      <c r="I5366" s="73">
        <v>337300</v>
      </c>
    </row>
    <row r="5367" spans="1:9" x14ac:dyDescent="0.3">
      <c r="A5367" s="72" t="str">
        <f t="shared" si="175"/>
        <v>2014</v>
      </c>
      <c r="B5367" s="72" t="str">
        <f t="shared" si="176"/>
        <v>Jan</v>
      </c>
      <c r="C5367" s="74">
        <v>41646</v>
      </c>
      <c r="D5367" s="47">
        <v>47.259998000000003</v>
      </c>
      <c r="E5367" s="47">
        <v>47.880001</v>
      </c>
      <c r="F5367" s="47">
        <v>47.259998000000003</v>
      </c>
      <c r="G5367" s="47">
        <v>47.540000999999997</v>
      </c>
      <c r="H5367" s="73">
        <v>42.066054999999999</v>
      </c>
      <c r="I5367" s="73">
        <v>296300</v>
      </c>
    </row>
    <row r="5368" spans="1:9" x14ac:dyDescent="0.3">
      <c r="A5368" s="72" t="str">
        <f t="shared" si="175"/>
        <v>2014</v>
      </c>
      <c r="B5368" s="72" t="str">
        <f t="shared" si="176"/>
        <v>Jan</v>
      </c>
      <c r="C5368" s="74">
        <v>41647</v>
      </c>
      <c r="D5368" s="47">
        <v>47.830002</v>
      </c>
      <c r="E5368" s="47">
        <v>48.009998000000003</v>
      </c>
      <c r="F5368" s="47">
        <v>47.09</v>
      </c>
      <c r="G5368" s="47">
        <v>47.23</v>
      </c>
      <c r="H5368" s="73">
        <v>41.791758999999999</v>
      </c>
      <c r="I5368" s="73">
        <v>821100</v>
      </c>
    </row>
    <row r="5369" spans="1:9" x14ac:dyDescent="0.3">
      <c r="A5369" s="72" t="str">
        <f t="shared" si="175"/>
        <v>2014</v>
      </c>
      <c r="B5369" s="72" t="str">
        <f t="shared" si="176"/>
        <v>Jan</v>
      </c>
      <c r="C5369" s="74">
        <v>41648</v>
      </c>
      <c r="D5369" s="47">
        <v>47.240001999999997</v>
      </c>
      <c r="E5369" s="47">
        <v>47.619999</v>
      </c>
      <c r="F5369" s="47">
        <v>47.099997999999999</v>
      </c>
      <c r="G5369" s="47">
        <v>47.450001</v>
      </c>
      <c r="H5369" s="73">
        <v>41.986426999999999</v>
      </c>
      <c r="I5369" s="73">
        <v>416000</v>
      </c>
    </row>
    <row r="5370" spans="1:9" x14ac:dyDescent="0.3">
      <c r="A5370" s="72" t="str">
        <f t="shared" si="175"/>
        <v>2014</v>
      </c>
      <c r="B5370" s="72" t="str">
        <f t="shared" si="176"/>
        <v>Jan</v>
      </c>
      <c r="C5370" s="74">
        <v>41649</v>
      </c>
      <c r="D5370" s="47">
        <v>47.82</v>
      </c>
      <c r="E5370" s="47">
        <v>48.009998000000003</v>
      </c>
      <c r="F5370" s="47">
        <v>47.259998000000003</v>
      </c>
      <c r="G5370" s="47">
        <v>47.470001000000003</v>
      </c>
      <c r="H5370" s="73">
        <v>42.004128000000001</v>
      </c>
      <c r="I5370" s="73">
        <v>383800</v>
      </c>
    </row>
    <row r="5371" spans="1:9" x14ac:dyDescent="0.3">
      <c r="A5371" s="72" t="str">
        <f t="shared" si="175"/>
        <v>2014</v>
      </c>
      <c r="B5371" s="72" t="str">
        <f t="shared" si="176"/>
        <v>Jan</v>
      </c>
      <c r="C5371" s="74">
        <v>41652</v>
      </c>
      <c r="D5371" s="47">
        <v>47.43</v>
      </c>
      <c r="E5371" s="47">
        <v>47.66</v>
      </c>
      <c r="F5371" s="47">
        <v>46.689999</v>
      </c>
      <c r="G5371" s="47">
        <v>46.889999000000003</v>
      </c>
      <c r="H5371" s="73">
        <v>41.490906000000003</v>
      </c>
      <c r="I5371" s="73">
        <v>503700</v>
      </c>
    </row>
    <row r="5372" spans="1:9" x14ac:dyDescent="0.3">
      <c r="A5372" s="72" t="str">
        <f t="shared" si="175"/>
        <v>2014</v>
      </c>
      <c r="B5372" s="72" t="str">
        <f t="shared" si="176"/>
        <v>Jan</v>
      </c>
      <c r="C5372" s="74">
        <v>41653</v>
      </c>
      <c r="D5372" s="47">
        <v>47.049999</v>
      </c>
      <c r="E5372" s="47">
        <v>47.700001</v>
      </c>
      <c r="F5372" s="47">
        <v>46.93</v>
      </c>
      <c r="G5372" s="47">
        <v>47.470001000000003</v>
      </c>
      <c r="H5372" s="73">
        <v>42.004128000000001</v>
      </c>
      <c r="I5372" s="73">
        <v>484000</v>
      </c>
    </row>
    <row r="5373" spans="1:9" x14ac:dyDescent="0.3">
      <c r="A5373" s="72" t="str">
        <f t="shared" si="175"/>
        <v>2014</v>
      </c>
      <c r="B5373" s="72" t="str">
        <f t="shared" si="176"/>
        <v>Jan</v>
      </c>
      <c r="C5373" s="74">
        <v>41654</v>
      </c>
      <c r="D5373" s="47">
        <v>47.509998000000003</v>
      </c>
      <c r="E5373" s="47">
        <v>48</v>
      </c>
      <c r="F5373" s="47">
        <v>47.310001</v>
      </c>
      <c r="G5373" s="47">
        <v>47.509998000000003</v>
      </c>
      <c r="H5373" s="73">
        <v>42.039515999999999</v>
      </c>
      <c r="I5373" s="73">
        <v>281800</v>
      </c>
    </row>
    <row r="5374" spans="1:9" x14ac:dyDescent="0.3">
      <c r="A5374" s="72" t="str">
        <f t="shared" si="175"/>
        <v>2014</v>
      </c>
      <c r="B5374" s="72" t="str">
        <f t="shared" si="176"/>
        <v>Jan</v>
      </c>
      <c r="C5374" s="74">
        <v>41655</v>
      </c>
      <c r="D5374" s="47">
        <v>47.220001000000003</v>
      </c>
      <c r="E5374" s="47">
        <v>47.889999000000003</v>
      </c>
      <c r="F5374" s="47">
        <v>46.779998999999997</v>
      </c>
      <c r="G5374" s="47">
        <v>46.98</v>
      </c>
      <c r="H5374" s="73">
        <v>41.570540999999999</v>
      </c>
      <c r="I5374" s="73">
        <v>742800</v>
      </c>
    </row>
    <row r="5375" spans="1:9" x14ac:dyDescent="0.3">
      <c r="A5375" s="72" t="str">
        <f t="shared" si="175"/>
        <v>2014</v>
      </c>
      <c r="B5375" s="72" t="str">
        <f t="shared" si="176"/>
        <v>Jan</v>
      </c>
      <c r="C5375" s="74">
        <v>41656</v>
      </c>
      <c r="D5375" s="47">
        <v>45.900002000000001</v>
      </c>
      <c r="E5375" s="47">
        <v>46.18</v>
      </c>
      <c r="F5375" s="47">
        <v>44.970001000000003</v>
      </c>
      <c r="G5375" s="47">
        <v>45.150002000000001</v>
      </c>
      <c r="H5375" s="73">
        <v>39.951262999999997</v>
      </c>
      <c r="I5375" s="73">
        <v>1935300</v>
      </c>
    </row>
    <row r="5376" spans="1:9" x14ac:dyDescent="0.3">
      <c r="A5376" s="72" t="str">
        <f t="shared" si="175"/>
        <v>2014</v>
      </c>
      <c r="B5376" s="72" t="str">
        <f t="shared" si="176"/>
        <v>Jan</v>
      </c>
      <c r="C5376" s="74">
        <v>41660</v>
      </c>
      <c r="D5376" s="47">
        <v>45.209999000000003</v>
      </c>
      <c r="E5376" s="47">
        <v>45.5</v>
      </c>
      <c r="F5376" s="47">
        <v>44.259998000000003</v>
      </c>
      <c r="G5376" s="47">
        <v>45.099997999999999</v>
      </c>
      <c r="H5376" s="73">
        <v>39.907009000000002</v>
      </c>
      <c r="I5376" s="73">
        <v>1613700</v>
      </c>
    </row>
    <row r="5377" spans="1:9" x14ac:dyDescent="0.3">
      <c r="A5377" s="72" t="str">
        <f t="shared" si="175"/>
        <v>2014</v>
      </c>
      <c r="B5377" s="72" t="str">
        <f t="shared" si="176"/>
        <v>Jan</v>
      </c>
      <c r="C5377" s="74">
        <v>41661</v>
      </c>
      <c r="D5377" s="47">
        <v>45.599997999999999</v>
      </c>
      <c r="E5377" s="47">
        <v>46.560001</v>
      </c>
      <c r="F5377" s="47">
        <v>45.330002</v>
      </c>
      <c r="G5377" s="47">
        <v>46.470001000000003</v>
      </c>
      <c r="H5377" s="73">
        <v>41.119267000000001</v>
      </c>
      <c r="I5377" s="73">
        <v>1722500</v>
      </c>
    </row>
    <row r="5378" spans="1:9" x14ac:dyDescent="0.3">
      <c r="A5378" s="72" t="str">
        <f t="shared" si="175"/>
        <v>2014</v>
      </c>
      <c r="B5378" s="72" t="str">
        <f t="shared" si="176"/>
        <v>Jan</v>
      </c>
      <c r="C5378" s="74">
        <v>41662</v>
      </c>
      <c r="D5378" s="47">
        <v>46.150002000000001</v>
      </c>
      <c r="E5378" s="47">
        <v>46.599997999999999</v>
      </c>
      <c r="F5378" s="47">
        <v>45.369999</v>
      </c>
      <c r="G5378" s="47">
        <v>45.400002000000001</v>
      </c>
      <c r="H5378" s="73">
        <v>40.172469999999997</v>
      </c>
      <c r="I5378" s="73">
        <v>897900</v>
      </c>
    </row>
    <row r="5379" spans="1:9" x14ac:dyDescent="0.3">
      <c r="A5379" s="72" t="str">
        <f t="shared" ref="A5379:A5442" si="177">TEXT(C5379,"YYYY")</f>
        <v>2014</v>
      </c>
      <c r="B5379" s="72" t="str">
        <f t="shared" ref="B5379:B5442" si="178">TEXT(C5379,"MMM")</f>
        <v>Jan</v>
      </c>
      <c r="C5379" s="74">
        <v>41663</v>
      </c>
      <c r="D5379" s="47">
        <v>45.099997999999999</v>
      </c>
      <c r="E5379" s="47">
        <v>45.43</v>
      </c>
      <c r="F5379" s="47">
        <v>44.639999000000003</v>
      </c>
      <c r="G5379" s="47">
        <v>44.709999000000003</v>
      </c>
      <c r="H5379" s="73">
        <v>39.561915999999997</v>
      </c>
      <c r="I5379" s="73">
        <v>1003700</v>
      </c>
    </row>
    <row r="5380" spans="1:9" x14ac:dyDescent="0.3">
      <c r="A5380" s="72" t="str">
        <f t="shared" si="177"/>
        <v>2014</v>
      </c>
      <c r="B5380" s="72" t="str">
        <f t="shared" si="178"/>
        <v>Jan</v>
      </c>
      <c r="C5380" s="74">
        <v>41666</v>
      </c>
      <c r="D5380" s="47">
        <v>45.5</v>
      </c>
      <c r="E5380" s="47">
        <v>45.5</v>
      </c>
      <c r="F5380" s="47">
        <v>44.400002000000001</v>
      </c>
      <c r="G5380" s="47">
        <v>44.48</v>
      </c>
      <c r="H5380" s="73">
        <v>39.358398000000001</v>
      </c>
      <c r="I5380" s="73">
        <v>998600</v>
      </c>
    </row>
    <row r="5381" spans="1:9" x14ac:dyDescent="0.3">
      <c r="A5381" s="72" t="str">
        <f t="shared" si="177"/>
        <v>2014</v>
      </c>
      <c r="B5381" s="72" t="str">
        <f t="shared" si="178"/>
        <v>Jan</v>
      </c>
      <c r="C5381" s="74">
        <v>41667</v>
      </c>
      <c r="D5381" s="47">
        <v>44.639999000000003</v>
      </c>
      <c r="E5381" s="47">
        <v>45.07</v>
      </c>
      <c r="F5381" s="47">
        <v>44.470001000000003</v>
      </c>
      <c r="G5381" s="47">
        <v>44.889999000000003</v>
      </c>
      <c r="H5381" s="73">
        <v>39.721179999999997</v>
      </c>
      <c r="I5381" s="73">
        <v>536700</v>
      </c>
    </row>
    <row r="5382" spans="1:9" x14ac:dyDescent="0.3">
      <c r="A5382" s="72" t="str">
        <f t="shared" si="177"/>
        <v>2014</v>
      </c>
      <c r="B5382" s="72" t="str">
        <f t="shared" si="178"/>
        <v>Jan</v>
      </c>
      <c r="C5382" s="74">
        <v>41668</v>
      </c>
      <c r="D5382" s="47">
        <v>44.330002</v>
      </c>
      <c r="E5382" s="47">
        <v>44.91</v>
      </c>
      <c r="F5382" s="47">
        <v>44.07</v>
      </c>
      <c r="G5382" s="47">
        <v>44.07</v>
      </c>
      <c r="H5382" s="73">
        <v>38.995612999999999</v>
      </c>
      <c r="I5382" s="73">
        <v>712300</v>
      </c>
    </row>
    <row r="5383" spans="1:9" x14ac:dyDescent="0.3">
      <c r="A5383" s="72" t="str">
        <f t="shared" si="177"/>
        <v>2014</v>
      </c>
      <c r="B5383" s="72" t="str">
        <f t="shared" si="178"/>
        <v>Jan</v>
      </c>
      <c r="C5383" s="74">
        <v>41669</v>
      </c>
      <c r="D5383" s="47">
        <v>44.5</v>
      </c>
      <c r="E5383" s="47">
        <v>44.880001</v>
      </c>
      <c r="F5383" s="47">
        <v>44.200001</v>
      </c>
      <c r="G5383" s="47">
        <v>44.599997999999999</v>
      </c>
      <c r="H5383" s="73">
        <v>39.464576999999998</v>
      </c>
      <c r="I5383" s="73">
        <v>471900</v>
      </c>
    </row>
    <row r="5384" spans="1:9" x14ac:dyDescent="0.3">
      <c r="A5384" s="72" t="str">
        <f t="shared" si="177"/>
        <v>2014</v>
      </c>
      <c r="B5384" s="72" t="str">
        <f t="shared" si="178"/>
        <v>Jan</v>
      </c>
      <c r="C5384" s="74">
        <v>41670</v>
      </c>
      <c r="D5384" s="47">
        <v>43.93</v>
      </c>
      <c r="E5384" s="47">
        <v>44.860000999999997</v>
      </c>
      <c r="F5384" s="47">
        <v>43.48</v>
      </c>
      <c r="G5384" s="47">
        <v>44.540000999999997</v>
      </c>
      <c r="H5384" s="73">
        <v>39.411495000000002</v>
      </c>
      <c r="I5384" s="73">
        <v>903700</v>
      </c>
    </row>
    <row r="5385" spans="1:9" x14ac:dyDescent="0.3">
      <c r="A5385" s="72" t="str">
        <f t="shared" si="177"/>
        <v>2014</v>
      </c>
      <c r="B5385" s="72" t="str">
        <f t="shared" si="178"/>
        <v>Feb</v>
      </c>
      <c r="C5385" s="74">
        <v>41673</v>
      </c>
      <c r="D5385" s="47">
        <v>44.509998000000003</v>
      </c>
      <c r="E5385" s="47">
        <v>44.779998999999997</v>
      </c>
      <c r="F5385" s="47">
        <v>42.869999</v>
      </c>
      <c r="G5385" s="47">
        <v>43.040000999999997</v>
      </c>
      <c r="H5385" s="73">
        <v>38.084212999999998</v>
      </c>
      <c r="I5385" s="73">
        <v>1577400</v>
      </c>
    </row>
    <row r="5386" spans="1:9" x14ac:dyDescent="0.3">
      <c r="A5386" s="72" t="str">
        <f t="shared" si="177"/>
        <v>2014</v>
      </c>
      <c r="B5386" s="72" t="str">
        <f t="shared" si="178"/>
        <v>Feb</v>
      </c>
      <c r="C5386" s="74">
        <v>41674</v>
      </c>
      <c r="D5386" s="47">
        <v>43.380001</v>
      </c>
      <c r="E5386" s="47">
        <v>43.82</v>
      </c>
      <c r="F5386" s="47">
        <v>43.18</v>
      </c>
      <c r="G5386" s="47">
        <v>43.459999000000003</v>
      </c>
      <c r="H5386" s="73">
        <v>38.455849000000001</v>
      </c>
      <c r="I5386" s="73">
        <v>840300</v>
      </c>
    </row>
    <row r="5387" spans="1:9" x14ac:dyDescent="0.3">
      <c r="A5387" s="72" t="str">
        <f t="shared" si="177"/>
        <v>2014</v>
      </c>
      <c r="B5387" s="72" t="str">
        <f t="shared" si="178"/>
        <v>Feb</v>
      </c>
      <c r="C5387" s="74">
        <v>41675</v>
      </c>
      <c r="D5387" s="47">
        <v>43.360000999999997</v>
      </c>
      <c r="E5387" s="47">
        <v>43.740001999999997</v>
      </c>
      <c r="F5387" s="47">
        <v>42.73</v>
      </c>
      <c r="G5387" s="47">
        <v>43.490001999999997</v>
      </c>
      <c r="H5387" s="73">
        <v>38.482388</v>
      </c>
      <c r="I5387" s="73">
        <v>674900</v>
      </c>
    </row>
    <row r="5388" spans="1:9" x14ac:dyDescent="0.3">
      <c r="A5388" s="72" t="str">
        <f t="shared" si="177"/>
        <v>2014</v>
      </c>
      <c r="B5388" s="72" t="str">
        <f t="shared" si="178"/>
        <v>Feb</v>
      </c>
      <c r="C5388" s="74">
        <v>41676</v>
      </c>
      <c r="D5388" s="47">
        <v>43.52</v>
      </c>
      <c r="E5388" s="47">
        <v>44.650002000000001</v>
      </c>
      <c r="F5388" s="47">
        <v>43.360000999999997</v>
      </c>
      <c r="G5388" s="47">
        <v>44.360000999999997</v>
      </c>
      <c r="H5388" s="73">
        <v>39.252212999999998</v>
      </c>
      <c r="I5388" s="73">
        <v>689900</v>
      </c>
    </row>
    <row r="5389" spans="1:9" x14ac:dyDescent="0.3">
      <c r="A5389" s="72" t="str">
        <f t="shared" si="177"/>
        <v>2014</v>
      </c>
      <c r="B5389" s="72" t="str">
        <f t="shared" si="178"/>
        <v>Feb</v>
      </c>
      <c r="C5389" s="74">
        <v>41677</v>
      </c>
      <c r="D5389" s="47">
        <v>44.43</v>
      </c>
      <c r="E5389" s="47">
        <v>44.869999</v>
      </c>
      <c r="F5389" s="47">
        <v>44.009998000000003</v>
      </c>
      <c r="G5389" s="47">
        <v>44.689999</v>
      </c>
      <c r="H5389" s="73">
        <v>39.544215999999999</v>
      </c>
      <c r="I5389" s="73">
        <v>659400</v>
      </c>
    </row>
    <row r="5390" spans="1:9" x14ac:dyDescent="0.3">
      <c r="A5390" s="72" t="str">
        <f t="shared" si="177"/>
        <v>2014</v>
      </c>
      <c r="B5390" s="72" t="str">
        <f t="shared" si="178"/>
        <v>Feb</v>
      </c>
      <c r="C5390" s="74">
        <v>41680</v>
      </c>
      <c r="D5390" s="47">
        <v>44.700001</v>
      </c>
      <c r="E5390" s="47">
        <v>45.540000999999997</v>
      </c>
      <c r="F5390" s="47">
        <v>44.639999000000003</v>
      </c>
      <c r="G5390" s="47">
        <v>44.919998</v>
      </c>
      <c r="H5390" s="73">
        <v>39.747729999999997</v>
      </c>
      <c r="I5390" s="73">
        <v>1004700</v>
      </c>
    </row>
    <row r="5391" spans="1:9" x14ac:dyDescent="0.3">
      <c r="A5391" s="72" t="str">
        <f t="shared" si="177"/>
        <v>2014</v>
      </c>
      <c r="B5391" s="72" t="str">
        <f t="shared" si="178"/>
        <v>Feb</v>
      </c>
      <c r="C5391" s="74">
        <v>41681</v>
      </c>
      <c r="D5391" s="47">
        <v>44.990001999999997</v>
      </c>
      <c r="E5391" s="47">
        <v>45.689999</v>
      </c>
      <c r="F5391" s="47">
        <v>44.82</v>
      </c>
      <c r="G5391" s="47">
        <v>45.59</v>
      </c>
      <c r="H5391" s="73">
        <v>40.340595</v>
      </c>
      <c r="I5391" s="73">
        <v>888300</v>
      </c>
    </row>
    <row r="5392" spans="1:9" x14ac:dyDescent="0.3">
      <c r="A5392" s="72" t="str">
        <f t="shared" si="177"/>
        <v>2014</v>
      </c>
      <c r="B5392" s="72" t="str">
        <f t="shared" si="178"/>
        <v>Feb</v>
      </c>
      <c r="C5392" s="74">
        <v>41682</v>
      </c>
      <c r="D5392" s="47">
        <v>45.580002</v>
      </c>
      <c r="E5392" s="47">
        <v>46</v>
      </c>
      <c r="F5392" s="47">
        <v>45.040000999999997</v>
      </c>
      <c r="G5392" s="47">
        <v>45.330002</v>
      </c>
      <c r="H5392" s="73">
        <v>40.110518999999996</v>
      </c>
      <c r="I5392" s="73">
        <v>1234600</v>
      </c>
    </row>
    <row r="5393" spans="1:9" x14ac:dyDescent="0.3">
      <c r="A5393" s="72" t="str">
        <f t="shared" si="177"/>
        <v>2014</v>
      </c>
      <c r="B5393" s="72" t="str">
        <f t="shared" si="178"/>
        <v>Feb</v>
      </c>
      <c r="C5393" s="74">
        <v>41683</v>
      </c>
      <c r="D5393" s="47">
        <v>45.049999</v>
      </c>
      <c r="E5393" s="47">
        <v>45.75</v>
      </c>
      <c r="F5393" s="47">
        <v>44.189999</v>
      </c>
      <c r="G5393" s="47">
        <v>45.490001999999997</v>
      </c>
      <c r="H5393" s="73">
        <v>40.252110000000002</v>
      </c>
      <c r="I5393" s="73">
        <v>1528700</v>
      </c>
    </row>
    <row r="5394" spans="1:9" x14ac:dyDescent="0.3">
      <c r="A5394" s="72" t="str">
        <f t="shared" si="177"/>
        <v>2014</v>
      </c>
      <c r="B5394" s="72" t="str">
        <f t="shared" si="178"/>
        <v>Feb</v>
      </c>
      <c r="C5394" s="74">
        <v>41684</v>
      </c>
      <c r="D5394" s="47">
        <v>45.299999</v>
      </c>
      <c r="E5394" s="47">
        <v>45.970001000000003</v>
      </c>
      <c r="F5394" s="47">
        <v>45.009998000000003</v>
      </c>
      <c r="G5394" s="47">
        <v>45.869999</v>
      </c>
      <c r="H5394" s="73">
        <v>40.588341</v>
      </c>
      <c r="I5394" s="73">
        <v>873700</v>
      </c>
    </row>
    <row r="5395" spans="1:9" x14ac:dyDescent="0.3">
      <c r="A5395" s="72" t="str">
        <f t="shared" si="177"/>
        <v>2014</v>
      </c>
      <c r="B5395" s="72" t="str">
        <f t="shared" si="178"/>
        <v>Feb</v>
      </c>
      <c r="C5395" s="74">
        <v>41688</v>
      </c>
      <c r="D5395" s="47">
        <v>45.790000999999997</v>
      </c>
      <c r="E5395" s="47">
        <v>46.27</v>
      </c>
      <c r="F5395" s="47">
        <v>45.790000999999997</v>
      </c>
      <c r="G5395" s="47">
        <v>45.990001999999997</v>
      </c>
      <c r="H5395" s="73">
        <v>40.694533999999997</v>
      </c>
      <c r="I5395" s="73">
        <v>621700</v>
      </c>
    </row>
    <row r="5396" spans="1:9" x14ac:dyDescent="0.3">
      <c r="A5396" s="72" t="str">
        <f t="shared" si="177"/>
        <v>2014</v>
      </c>
      <c r="B5396" s="72" t="str">
        <f t="shared" si="178"/>
        <v>Feb</v>
      </c>
      <c r="C5396" s="74">
        <v>41689</v>
      </c>
      <c r="D5396" s="47">
        <v>45.77</v>
      </c>
      <c r="E5396" s="47">
        <v>46.450001</v>
      </c>
      <c r="F5396" s="47">
        <v>45.77</v>
      </c>
      <c r="G5396" s="47">
        <v>46.139999000000003</v>
      </c>
      <c r="H5396" s="73">
        <v>40.827255000000001</v>
      </c>
      <c r="I5396" s="73">
        <v>536000</v>
      </c>
    </row>
    <row r="5397" spans="1:9" x14ac:dyDescent="0.3">
      <c r="A5397" s="72" t="str">
        <f t="shared" si="177"/>
        <v>2014</v>
      </c>
      <c r="B5397" s="72" t="str">
        <f t="shared" si="178"/>
        <v>Feb</v>
      </c>
      <c r="C5397" s="74">
        <v>41690</v>
      </c>
      <c r="D5397" s="47">
        <v>46.110000999999997</v>
      </c>
      <c r="E5397" s="47">
        <v>46.709999000000003</v>
      </c>
      <c r="F5397" s="47">
        <v>46.110000999999997</v>
      </c>
      <c r="G5397" s="47">
        <v>46.389999000000003</v>
      </c>
      <c r="H5397" s="73">
        <v>41.048473000000001</v>
      </c>
      <c r="I5397" s="73">
        <v>710200</v>
      </c>
    </row>
    <row r="5398" spans="1:9" x14ac:dyDescent="0.3">
      <c r="A5398" s="72" t="str">
        <f t="shared" si="177"/>
        <v>2014</v>
      </c>
      <c r="B5398" s="72" t="str">
        <f t="shared" si="178"/>
        <v>Feb</v>
      </c>
      <c r="C5398" s="74">
        <v>41691</v>
      </c>
      <c r="D5398" s="47">
        <v>46.610000999999997</v>
      </c>
      <c r="E5398" s="47">
        <v>46.849997999999999</v>
      </c>
      <c r="F5398" s="47">
        <v>46.23</v>
      </c>
      <c r="G5398" s="47">
        <v>46.459999000000003</v>
      </c>
      <c r="H5398" s="73">
        <v>41.110413000000001</v>
      </c>
      <c r="I5398" s="73">
        <v>605600</v>
      </c>
    </row>
    <row r="5399" spans="1:9" x14ac:dyDescent="0.3">
      <c r="A5399" s="72" t="str">
        <f t="shared" si="177"/>
        <v>2014</v>
      </c>
      <c r="B5399" s="72" t="str">
        <f t="shared" si="178"/>
        <v>Feb</v>
      </c>
      <c r="C5399" s="74">
        <v>41694</v>
      </c>
      <c r="D5399" s="47">
        <v>46.459999000000003</v>
      </c>
      <c r="E5399" s="47">
        <v>46.939999</v>
      </c>
      <c r="F5399" s="47">
        <v>46.259998000000003</v>
      </c>
      <c r="G5399" s="47">
        <v>46.619999</v>
      </c>
      <c r="H5399" s="73">
        <v>41.376674999999999</v>
      </c>
      <c r="I5399" s="73">
        <v>528600</v>
      </c>
    </row>
    <row r="5400" spans="1:9" x14ac:dyDescent="0.3">
      <c r="A5400" s="72" t="str">
        <f t="shared" si="177"/>
        <v>2014</v>
      </c>
      <c r="B5400" s="72" t="str">
        <f t="shared" si="178"/>
        <v>Feb</v>
      </c>
      <c r="C5400" s="74">
        <v>41695</v>
      </c>
      <c r="D5400" s="47">
        <v>46.73</v>
      </c>
      <c r="E5400" s="47">
        <v>47.75</v>
      </c>
      <c r="F5400" s="47">
        <v>46.73</v>
      </c>
      <c r="G5400" s="47">
        <v>47.32</v>
      </c>
      <c r="H5400" s="73">
        <v>41.997943999999997</v>
      </c>
      <c r="I5400" s="73">
        <v>854700</v>
      </c>
    </row>
    <row r="5401" spans="1:9" x14ac:dyDescent="0.3">
      <c r="A5401" s="72" t="str">
        <f t="shared" si="177"/>
        <v>2014</v>
      </c>
      <c r="B5401" s="72" t="str">
        <f t="shared" si="178"/>
        <v>Feb</v>
      </c>
      <c r="C5401" s="74">
        <v>41696</v>
      </c>
      <c r="D5401" s="47">
        <v>47.369999</v>
      </c>
      <c r="E5401" s="47">
        <v>47.75</v>
      </c>
      <c r="F5401" s="47">
        <v>47.02</v>
      </c>
      <c r="G5401" s="47">
        <v>47.25</v>
      </c>
      <c r="H5401" s="73">
        <v>41.935817999999998</v>
      </c>
      <c r="I5401" s="73">
        <v>756200</v>
      </c>
    </row>
    <row r="5402" spans="1:9" x14ac:dyDescent="0.3">
      <c r="A5402" s="72" t="str">
        <f t="shared" si="177"/>
        <v>2014</v>
      </c>
      <c r="B5402" s="72" t="str">
        <f t="shared" si="178"/>
        <v>Feb</v>
      </c>
      <c r="C5402" s="74">
        <v>41697</v>
      </c>
      <c r="D5402" s="47">
        <v>47.009998000000003</v>
      </c>
      <c r="E5402" s="47">
        <v>47.48</v>
      </c>
      <c r="F5402" s="47">
        <v>46.900002000000001</v>
      </c>
      <c r="G5402" s="47">
        <v>47</v>
      </c>
      <c r="H5402" s="73">
        <v>41.713932</v>
      </c>
      <c r="I5402" s="73">
        <v>701700</v>
      </c>
    </row>
    <row r="5403" spans="1:9" x14ac:dyDescent="0.3">
      <c r="A5403" s="72" t="str">
        <f t="shared" si="177"/>
        <v>2014</v>
      </c>
      <c r="B5403" s="72" t="str">
        <f t="shared" si="178"/>
        <v>Feb</v>
      </c>
      <c r="C5403" s="74">
        <v>41698</v>
      </c>
      <c r="D5403" s="47">
        <v>47.049999</v>
      </c>
      <c r="E5403" s="47">
        <v>47.98</v>
      </c>
      <c r="F5403" s="47">
        <v>47.049999</v>
      </c>
      <c r="G5403" s="47">
        <v>47.52</v>
      </c>
      <c r="H5403" s="73">
        <v>42.175457000000002</v>
      </c>
      <c r="I5403" s="73">
        <v>834400</v>
      </c>
    </row>
    <row r="5404" spans="1:9" x14ac:dyDescent="0.3">
      <c r="A5404" s="72" t="str">
        <f t="shared" si="177"/>
        <v>2014</v>
      </c>
      <c r="B5404" s="72" t="str">
        <f t="shared" si="178"/>
        <v>Mar</v>
      </c>
      <c r="C5404" s="74">
        <v>41701</v>
      </c>
      <c r="D5404" s="47">
        <v>47.099997999999999</v>
      </c>
      <c r="E5404" s="47">
        <v>47.360000999999997</v>
      </c>
      <c r="F5404" s="47">
        <v>46.720001000000003</v>
      </c>
      <c r="G5404" s="47">
        <v>46.990001999999997</v>
      </c>
      <c r="H5404" s="73">
        <v>41.705069999999999</v>
      </c>
      <c r="I5404" s="73">
        <v>663800</v>
      </c>
    </row>
    <row r="5405" spans="1:9" x14ac:dyDescent="0.3">
      <c r="A5405" s="72" t="str">
        <f t="shared" si="177"/>
        <v>2014</v>
      </c>
      <c r="B5405" s="72" t="str">
        <f t="shared" si="178"/>
        <v>Mar</v>
      </c>
      <c r="C5405" s="74">
        <v>41702</v>
      </c>
      <c r="D5405" s="47">
        <v>47.52</v>
      </c>
      <c r="E5405" s="47">
        <v>48.450001</v>
      </c>
      <c r="F5405" s="47">
        <v>47.5</v>
      </c>
      <c r="G5405" s="47">
        <v>48.330002</v>
      </c>
      <c r="H5405" s="73">
        <v>42.894351999999998</v>
      </c>
      <c r="I5405" s="73">
        <v>1308100</v>
      </c>
    </row>
    <row r="5406" spans="1:9" x14ac:dyDescent="0.3">
      <c r="A5406" s="72" t="str">
        <f t="shared" si="177"/>
        <v>2014</v>
      </c>
      <c r="B5406" s="72" t="str">
        <f t="shared" si="178"/>
        <v>Mar</v>
      </c>
      <c r="C5406" s="74">
        <v>41703</v>
      </c>
      <c r="D5406" s="47">
        <v>48.290000999999997</v>
      </c>
      <c r="E5406" s="47">
        <v>48.43</v>
      </c>
      <c r="F5406" s="47">
        <v>47.509998000000003</v>
      </c>
      <c r="G5406" s="47">
        <v>47.689999</v>
      </c>
      <c r="H5406" s="73">
        <v>42.326327999999997</v>
      </c>
      <c r="I5406" s="73">
        <v>978800</v>
      </c>
    </row>
    <row r="5407" spans="1:9" x14ac:dyDescent="0.3">
      <c r="A5407" s="72" t="str">
        <f t="shared" si="177"/>
        <v>2014</v>
      </c>
      <c r="B5407" s="72" t="str">
        <f t="shared" si="178"/>
        <v>Mar</v>
      </c>
      <c r="C5407" s="74">
        <v>41704</v>
      </c>
      <c r="D5407" s="47">
        <v>47.93</v>
      </c>
      <c r="E5407" s="47">
        <v>48.419998</v>
      </c>
      <c r="F5407" s="47">
        <v>47.849997999999999</v>
      </c>
      <c r="G5407" s="47">
        <v>48.189999</v>
      </c>
      <c r="H5407" s="73">
        <v>42.770099999999999</v>
      </c>
      <c r="I5407" s="73">
        <v>744800</v>
      </c>
    </row>
    <row r="5408" spans="1:9" x14ac:dyDescent="0.3">
      <c r="A5408" s="72" t="str">
        <f t="shared" si="177"/>
        <v>2014</v>
      </c>
      <c r="B5408" s="72" t="str">
        <f t="shared" si="178"/>
        <v>Mar</v>
      </c>
      <c r="C5408" s="74">
        <v>41705</v>
      </c>
      <c r="D5408" s="47">
        <v>48.439999</v>
      </c>
      <c r="E5408" s="47">
        <v>48.610000999999997</v>
      </c>
      <c r="F5408" s="47">
        <v>47.830002</v>
      </c>
      <c r="G5408" s="47">
        <v>48.580002</v>
      </c>
      <c r="H5408" s="73">
        <v>43.116244999999999</v>
      </c>
      <c r="I5408" s="73">
        <v>603700</v>
      </c>
    </row>
    <row r="5409" spans="1:9" x14ac:dyDescent="0.3">
      <c r="A5409" s="72" t="str">
        <f t="shared" si="177"/>
        <v>2014</v>
      </c>
      <c r="B5409" s="72" t="str">
        <f t="shared" si="178"/>
        <v>Mar</v>
      </c>
      <c r="C5409" s="74">
        <v>41708</v>
      </c>
      <c r="D5409" s="47">
        <v>48.650002000000001</v>
      </c>
      <c r="E5409" s="47">
        <v>48.889999000000003</v>
      </c>
      <c r="F5409" s="47">
        <v>48.310001</v>
      </c>
      <c r="G5409" s="47">
        <v>48.540000999999997</v>
      </c>
      <c r="H5409" s="73">
        <v>43.080737999999997</v>
      </c>
      <c r="I5409" s="73">
        <v>529000</v>
      </c>
    </row>
    <row r="5410" spans="1:9" x14ac:dyDescent="0.3">
      <c r="A5410" s="72" t="str">
        <f t="shared" si="177"/>
        <v>2014</v>
      </c>
      <c r="B5410" s="72" t="str">
        <f t="shared" si="178"/>
        <v>Mar</v>
      </c>
      <c r="C5410" s="74">
        <v>41709</v>
      </c>
      <c r="D5410" s="47">
        <v>48.68</v>
      </c>
      <c r="E5410" s="47">
        <v>49.139999000000003</v>
      </c>
      <c r="F5410" s="47">
        <v>48.240001999999997</v>
      </c>
      <c r="G5410" s="47">
        <v>48.400002000000001</v>
      </c>
      <c r="H5410" s="73">
        <v>42.956482000000001</v>
      </c>
      <c r="I5410" s="73">
        <v>572400</v>
      </c>
    </row>
    <row r="5411" spans="1:9" x14ac:dyDescent="0.3">
      <c r="A5411" s="72" t="str">
        <f t="shared" si="177"/>
        <v>2014</v>
      </c>
      <c r="B5411" s="72" t="str">
        <f t="shared" si="178"/>
        <v>Mar</v>
      </c>
      <c r="C5411" s="74">
        <v>41710</v>
      </c>
      <c r="D5411" s="47">
        <v>48.080002</v>
      </c>
      <c r="E5411" s="47">
        <v>49.130001</v>
      </c>
      <c r="F5411" s="47">
        <v>48.02</v>
      </c>
      <c r="G5411" s="47">
        <v>48.98</v>
      </c>
      <c r="H5411" s="73">
        <v>43.471249</v>
      </c>
      <c r="I5411" s="73">
        <v>920500</v>
      </c>
    </row>
    <row r="5412" spans="1:9" x14ac:dyDescent="0.3">
      <c r="A5412" s="72" t="str">
        <f t="shared" si="177"/>
        <v>2014</v>
      </c>
      <c r="B5412" s="72" t="str">
        <f t="shared" si="178"/>
        <v>Mar</v>
      </c>
      <c r="C5412" s="74">
        <v>41711</v>
      </c>
      <c r="D5412" s="47">
        <v>49.169998</v>
      </c>
      <c r="E5412" s="47">
        <v>49.209999000000003</v>
      </c>
      <c r="F5412" s="47">
        <v>47.5</v>
      </c>
      <c r="G5412" s="47">
        <v>47.810001</v>
      </c>
      <c r="H5412" s="73">
        <v>42.432819000000002</v>
      </c>
      <c r="I5412" s="73">
        <v>779300</v>
      </c>
    </row>
    <row r="5413" spans="1:9" x14ac:dyDescent="0.3">
      <c r="A5413" s="72" t="str">
        <f t="shared" si="177"/>
        <v>2014</v>
      </c>
      <c r="B5413" s="72" t="str">
        <f t="shared" si="178"/>
        <v>Mar</v>
      </c>
      <c r="C5413" s="74">
        <v>41712</v>
      </c>
      <c r="D5413" s="47">
        <v>47.669998</v>
      </c>
      <c r="E5413" s="47">
        <v>48.84</v>
      </c>
      <c r="F5413" s="47">
        <v>47.549999</v>
      </c>
      <c r="G5413" s="47">
        <v>48.779998999999997</v>
      </c>
      <c r="H5413" s="73">
        <v>43.293742999999999</v>
      </c>
      <c r="I5413" s="73">
        <v>939400</v>
      </c>
    </row>
    <row r="5414" spans="1:9" x14ac:dyDescent="0.3">
      <c r="A5414" s="72" t="str">
        <f t="shared" si="177"/>
        <v>2014</v>
      </c>
      <c r="B5414" s="72" t="str">
        <f t="shared" si="178"/>
        <v>Mar</v>
      </c>
      <c r="C5414" s="74">
        <v>41715</v>
      </c>
      <c r="D5414" s="47">
        <v>49</v>
      </c>
      <c r="E5414" s="47">
        <v>49.099997999999999</v>
      </c>
      <c r="F5414" s="47">
        <v>48.529998999999997</v>
      </c>
      <c r="G5414" s="47">
        <v>48.599997999999999</v>
      </c>
      <c r="H5414" s="73">
        <v>43.133983999999998</v>
      </c>
      <c r="I5414" s="73">
        <v>490500</v>
      </c>
    </row>
    <row r="5415" spans="1:9" x14ac:dyDescent="0.3">
      <c r="A5415" s="72" t="str">
        <f t="shared" si="177"/>
        <v>2014</v>
      </c>
      <c r="B5415" s="72" t="str">
        <f t="shared" si="178"/>
        <v>Mar</v>
      </c>
      <c r="C5415" s="74">
        <v>41716</v>
      </c>
      <c r="D5415" s="47">
        <v>48.720001000000003</v>
      </c>
      <c r="E5415" s="47">
        <v>48.970001000000003</v>
      </c>
      <c r="F5415" s="47">
        <v>48.52</v>
      </c>
      <c r="G5415" s="47">
        <v>48.66</v>
      </c>
      <c r="H5415" s="73">
        <v>43.187241</v>
      </c>
      <c r="I5415" s="73">
        <v>394200</v>
      </c>
    </row>
    <row r="5416" spans="1:9" x14ac:dyDescent="0.3">
      <c r="A5416" s="72" t="str">
        <f t="shared" si="177"/>
        <v>2014</v>
      </c>
      <c r="B5416" s="72" t="str">
        <f t="shared" si="178"/>
        <v>Mar</v>
      </c>
      <c r="C5416" s="74">
        <v>41717</v>
      </c>
      <c r="D5416" s="47">
        <v>48.599997999999999</v>
      </c>
      <c r="E5416" s="47">
        <v>48.790000999999997</v>
      </c>
      <c r="F5416" s="47">
        <v>47.810001</v>
      </c>
      <c r="G5416" s="47">
        <v>48.130001</v>
      </c>
      <c r="H5416" s="73">
        <v>42.716839</v>
      </c>
      <c r="I5416" s="73">
        <v>393600</v>
      </c>
    </row>
    <row r="5417" spans="1:9" x14ac:dyDescent="0.3">
      <c r="A5417" s="72" t="str">
        <f t="shared" si="177"/>
        <v>2014</v>
      </c>
      <c r="B5417" s="72" t="str">
        <f t="shared" si="178"/>
        <v>Mar</v>
      </c>
      <c r="C5417" s="74">
        <v>41718</v>
      </c>
      <c r="D5417" s="47">
        <v>48.139999000000003</v>
      </c>
      <c r="E5417" s="47">
        <v>48.73</v>
      </c>
      <c r="F5417" s="47">
        <v>48.009998000000003</v>
      </c>
      <c r="G5417" s="47">
        <v>48.73</v>
      </c>
      <c r="H5417" s="73">
        <v>43.249374000000003</v>
      </c>
      <c r="I5417" s="73">
        <v>521800</v>
      </c>
    </row>
    <row r="5418" spans="1:9" x14ac:dyDescent="0.3">
      <c r="A5418" s="72" t="str">
        <f t="shared" si="177"/>
        <v>2014</v>
      </c>
      <c r="B5418" s="72" t="str">
        <f t="shared" si="178"/>
        <v>Mar</v>
      </c>
      <c r="C5418" s="74">
        <v>41719</v>
      </c>
      <c r="D5418" s="47">
        <v>48.970001000000003</v>
      </c>
      <c r="E5418" s="47">
        <v>49.290000999999997</v>
      </c>
      <c r="F5418" s="47">
        <v>48.349997999999999</v>
      </c>
      <c r="G5418" s="47">
        <v>48.380001</v>
      </c>
      <c r="H5418" s="73">
        <v>42.938732000000002</v>
      </c>
      <c r="I5418" s="73">
        <v>698600</v>
      </c>
    </row>
    <row r="5419" spans="1:9" x14ac:dyDescent="0.3">
      <c r="A5419" s="72" t="str">
        <f t="shared" si="177"/>
        <v>2014</v>
      </c>
      <c r="B5419" s="72" t="str">
        <f t="shared" si="178"/>
        <v>Mar</v>
      </c>
      <c r="C5419" s="74">
        <v>41722</v>
      </c>
      <c r="D5419" s="47">
        <v>48.32</v>
      </c>
      <c r="E5419" s="47">
        <v>48.630001</v>
      </c>
      <c r="F5419" s="47">
        <v>47.41</v>
      </c>
      <c r="G5419" s="47">
        <v>47.549999</v>
      </c>
      <c r="H5419" s="73">
        <v>42.202080000000002</v>
      </c>
      <c r="I5419" s="73">
        <v>452300</v>
      </c>
    </row>
    <row r="5420" spans="1:9" x14ac:dyDescent="0.3">
      <c r="A5420" s="72" t="str">
        <f t="shared" si="177"/>
        <v>2014</v>
      </c>
      <c r="B5420" s="72" t="str">
        <f t="shared" si="178"/>
        <v>Mar</v>
      </c>
      <c r="C5420" s="74">
        <v>41723</v>
      </c>
      <c r="D5420" s="47">
        <v>47.810001</v>
      </c>
      <c r="E5420" s="47">
        <v>48.07</v>
      </c>
      <c r="F5420" s="47">
        <v>47.360000999999997</v>
      </c>
      <c r="G5420" s="47">
        <v>47.490001999999997</v>
      </c>
      <c r="H5420" s="73">
        <v>42.148829999999997</v>
      </c>
      <c r="I5420" s="73">
        <v>455100</v>
      </c>
    </row>
    <row r="5421" spans="1:9" x14ac:dyDescent="0.3">
      <c r="A5421" s="72" t="str">
        <f t="shared" si="177"/>
        <v>2014</v>
      </c>
      <c r="B5421" s="72" t="str">
        <f t="shared" si="178"/>
        <v>Mar</v>
      </c>
      <c r="C5421" s="74">
        <v>41724</v>
      </c>
      <c r="D5421" s="47">
        <v>47.810001</v>
      </c>
      <c r="E5421" s="47">
        <v>47.900002000000001</v>
      </c>
      <c r="F5421" s="47">
        <v>46.860000999999997</v>
      </c>
      <c r="G5421" s="47">
        <v>46.869999</v>
      </c>
      <c r="H5421" s="73">
        <v>41.598564000000003</v>
      </c>
      <c r="I5421" s="73">
        <v>402800</v>
      </c>
    </row>
    <row r="5422" spans="1:9" x14ac:dyDescent="0.3">
      <c r="A5422" s="72" t="str">
        <f t="shared" si="177"/>
        <v>2014</v>
      </c>
      <c r="B5422" s="72" t="str">
        <f t="shared" si="178"/>
        <v>Mar</v>
      </c>
      <c r="C5422" s="74">
        <v>41725</v>
      </c>
      <c r="D5422" s="47">
        <v>46.720001000000003</v>
      </c>
      <c r="E5422" s="47">
        <v>47.23</v>
      </c>
      <c r="F5422" s="47">
        <v>46.48</v>
      </c>
      <c r="G5422" s="47">
        <v>46.650002000000001</v>
      </c>
      <c r="H5422" s="73">
        <v>41.403305000000003</v>
      </c>
      <c r="I5422" s="73">
        <v>403000</v>
      </c>
    </row>
    <row r="5423" spans="1:9" x14ac:dyDescent="0.3">
      <c r="A5423" s="72" t="str">
        <f t="shared" si="177"/>
        <v>2014</v>
      </c>
      <c r="B5423" s="72" t="str">
        <f t="shared" si="178"/>
        <v>Mar</v>
      </c>
      <c r="C5423" s="74">
        <v>41726</v>
      </c>
      <c r="D5423" s="47">
        <v>46.650002000000001</v>
      </c>
      <c r="E5423" s="47">
        <v>47.360000999999997</v>
      </c>
      <c r="F5423" s="47">
        <v>46.509998000000003</v>
      </c>
      <c r="G5423" s="47">
        <v>46.560001</v>
      </c>
      <c r="H5423" s="73">
        <v>41.323436999999998</v>
      </c>
      <c r="I5423" s="73">
        <v>621000</v>
      </c>
    </row>
    <row r="5424" spans="1:9" x14ac:dyDescent="0.3">
      <c r="A5424" s="72" t="str">
        <f t="shared" si="177"/>
        <v>2014</v>
      </c>
      <c r="B5424" s="72" t="str">
        <f t="shared" si="178"/>
        <v>Mar</v>
      </c>
      <c r="C5424" s="74">
        <v>41729</v>
      </c>
      <c r="D5424" s="47">
        <v>46.869999</v>
      </c>
      <c r="E5424" s="47">
        <v>47.720001000000003</v>
      </c>
      <c r="F5424" s="47">
        <v>46.66</v>
      </c>
      <c r="G5424" s="47">
        <v>47.630001</v>
      </c>
      <c r="H5424" s="73">
        <v>42.273090000000003</v>
      </c>
      <c r="I5424" s="73">
        <v>677000</v>
      </c>
    </row>
    <row r="5425" spans="1:9" x14ac:dyDescent="0.3">
      <c r="A5425" s="72" t="str">
        <f t="shared" si="177"/>
        <v>2014</v>
      </c>
      <c r="B5425" s="72" t="str">
        <f t="shared" si="178"/>
        <v>Apr</v>
      </c>
      <c r="C5425" s="74">
        <v>41730</v>
      </c>
      <c r="D5425" s="47">
        <v>47.82</v>
      </c>
      <c r="E5425" s="47">
        <v>48.869999</v>
      </c>
      <c r="F5425" s="47">
        <v>47.669998</v>
      </c>
      <c r="G5425" s="47">
        <v>48.799999</v>
      </c>
      <c r="H5425" s="73">
        <v>43.311492999999999</v>
      </c>
      <c r="I5425" s="73">
        <v>860100</v>
      </c>
    </row>
    <row r="5426" spans="1:9" x14ac:dyDescent="0.3">
      <c r="A5426" s="72" t="str">
        <f t="shared" si="177"/>
        <v>2014</v>
      </c>
      <c r="B5426" s="72" t="str">
        <f t="shared" si="178"/>
        <v>Apr</v>
      </c>
      <c r="C5426" s="74">
        <v>41731</v>
      </c>
      <c r="D5426" s="47">
        <v>48.869999</v>
      </c>
      <c r="E5426" s="47">
        <v>49.02</v>
      </c>
      <c r="F5426" s="47">
        <v>48.509998000000003</v>
      </c>
      <c r="G5426" s="47">
        <v>48.709999000000003</v>
      </c>
      <c r="H5426" s="73">
        <v>43.231620999999997</v>
      </c>
      <c r="I5426" s="73">
        <v>630600</v>
      </c>
    </row>
    <row r="5427" spans="1:9" x14ac:dyDescent="0.3">
      <c r="A5427" s="72" t="str">
        <f t="shared" si="177"/>
        <v>2014</v>
      </c>
      <c r="B5427" s="72" t="str">
        <f t="shared" si="178"/>
        <v>Apr</v>
      </c>
      <c r="C5427" s="74">
        <v>41732</v>
      </c>
      <c r="D5427" s="47">
        <v>48.709999000000003</v>
      </c>
      <c r="E5427" s="47">
        <v>49.099997999999999</v>
      </c>
      <c r="F5427" s="47">
        <v>48.16</v>
      </c>
      <c r="G5427" s="47">
        <v>48.189999</v>
      </c>
      <c r="H5427" s="73">
        <v>42.770099999999999</v>
      </c>
      <c r="I5427" s="73">
        <v>411200</v>
      </c>
    </row>
    <row r="5428" spans="1:9" x14ac:dyDescent="0.3">
      <c r="A5428" s="72" t="str">
        <f t="shared" si="177"/>
        <v>2014</v>
      </c>
      <c r="B5428" s="72" t="str">
        <f t="shared" si="178"/>
        <v>Apr</v>
      </c>
      <c r="C5428" s="74">
        <v>41733</v>
      </c>
      <c r="D5428" s="47">
        <v>48.5</v>
      </c>
      <c r="E5428" s="47">
        <v>48.610000999999997</v>
      </c>
      <c r="F5428" s="47">
        <v>47.099997999999999</v>
      </c>
      <c r="G5428" s="47">
        <v>47.130001</v>
      </c>
      <c r="H5428" s="73">
        <v>41.829318999999998</v>
      </c>
      <c r="I5428" s="73">
        <v>785500</v>
      </c>
    </row>
    <row r="5429" spans="1:9" x14ac:dyDescent="0.3">
      <c r="A5429" s="72" t="str">
        <f t="shared" si="177"/>
        <v>2014</v>
      </c>
      <c r="B5429" s="72" t="str">
        <f t="shared" si="178"/>
        <v>Apr</v>
      </c>
      <c r="C5429" s="74">
        <v>41736</v>
      </c>
      <c r="D5429" s="47">
        <v>47.16</v>
      </c>
      <c r="E5429" s="47">
        <v>47.360000999999997</v>
      </c>
      <c r="F5429" s="47">
        <v>46.369999</v>
      </c>
      <c r="G5429" s="47">
        <v>46.639999000000003</v>
      </c>
      <c r="H5429" s="73">
        <v>41.394440000000003</v>
      </c>
      <c r="I5429" s="73">
        <v>732200</v>
      </c>
    </row>
    <row r="5430" spans="1:9" x14ac:dyDescent="0.3">
      <c r="A5430" s="72" t="str">
        <f t="shared" si="177"/>
        <v>2014</v>
      </c>
      <c r="B5430" s="72" t="str">
        <f t="shared" si="178"/>
        <v>Apr</v>
      </c>
      <c r="C5430" s="74">
        <v>41737</v>
      </c>
      <c r="D5430" s="47">
        <v>46.799999</v>
      </c>
      <c r="E5430" s="47">
        <v>47.41</v>
      </c>
      <c r="F5430" s="47">
        <v>46.380001</v>
      </c>
      <c r="G5430" s="47">
        <v>47.240001999999997</v>
      </c>
      <c r="H5430" s="73">
        <v>41.926955999999997</v>
      </c>
      <c r="I5430" s="73">
        <v>629100</v>
      </c>
    </row>
    <row r="5431" spans="1:9" x14ac:dyDescent="0.3">
      <c r="A5431" s="72" t="str">
        <f t="shared" si="177"/>
        <v>2014</v>
      </c>
      <c r="B5431" s="72" t="str">
        <f t="shared" si="178"/>
        <v>Apr</v>
      </c>
      <c r="C5431" s="74">
        <v>41738</v>
      </c>
      <c r="D5431" s="47">
        <v>47.419998</v>
      </c>
      <c r="E5431" s="47">
        <v>47.860000999999997</v>
      </c>
      <c r="F5431" s="47">
        <v>47.099997999999999</v>
      </c>
      <c r="G5431" s="47">
        <v>47.740001999999997</v>
      </c>
      <c r="H5431" s="73">
        <v>42.370711999999997</v>
      </c>
      <c r="I5431" s="73">
        <v>453200</v>
      </c>
    </row>
    <row r="5432" spans="1:9" x14ac:dyDescent="0.3">
      <c r="A5432" s="72" t="str">
        <f t="shared" si="177"/>
        <v>2014</v>
      </c>
      <c r="B5432" s="72" t="str">
        <f t="shared" si="178"/>
        <v>Apr</v>
      </c>
      <c r="C5432" s="74">
        <v>41739</v>
      </c>
      <c r="D5432" s="47">
        <v>47.66</v>
      </c>
      <c r="E5432" s="47">
        <v>47.73</v>
      </c>
      <c r="F5432" s="47">
        <v>46.560001</v>
      </c>
      <c r="G5432" s="47">
        <v>46.57</v>
      </c>
      <c r="H5432" s="73">
        <v>41.332298000000002</v>
      </c>
      <c r="I5432" s="73">
        <v>801200</v>
      </c>
    </row>
    <row r="5433" spans="1:9" x14ac:dyDescent="0.3">
      <c r="A5433" s="72" t="str">
        <f t="shared" si="177"/>
        <v>2014</v>
      </c>
      <c r="B5433" s="72" t="str">
        <f t="shared" si="178"/>
        <v>Apr</v>
      </c>
      <c r="C5433" s="74">
        <v>41740</v>
      </c>
      <c r="D5433" s="47">
        <v>46.189999</v>
      </c>
      <c r="E5433" s="47">
        <v>46.93</v>
      </c>
      <c r="F5433" s="47">
        <v>45.889999000000003</v>
      </c>
      <c r="G5433" s="47">
        <v>46.130001</v>
      </c>
      <c r="H5433" s="73">
        <v>40.941783999999998</v>
      </c>
      <c r="I5433" s="73">
        <v>635900</v>
      </c>
    </row>
    <row r="5434" spans="1:9" x14ac:dyDescent="0.3">
      <c r="A5434" s="72" t="str">
        <f t="shared" si="177"/>
        <v>2014</v>
      </c>
      <c r="B5434" s="72" t="str">
        <f t="shared" si="178"/>
        <v>Apr</v>
      </c>
      <c r="C5434" s="74">
        <v>41743</v>
      </c>
      <c r="D5434" s="47">
        <v>46.66</v>
      </c>
      <c r="E5434" s="47">
        <v>47.5</v>
      </c>
      <c r="F5434" s="47">
        <v>46.360000999999997</v>
      </c>
      <c r="G5434" s="47">
        <v>46.950001</v>
      </c>
      <c r="H5434" s="73">
        <v>41.669556</v>
      </c>
      <c r="I5434" s="73">
        <v>650900</v>
      </c>
    </row>
    <row r="5435" spans="1:9" x14ac:dyDescent="0.3">
      <c r="A5435" s="72" t="str">
        <f t="shared" si="177"/>
        <v>2014</v>
      </c>
      <c r="B5435" s="72" t="str">
        <f t="shared" si="178"/>
        <v>Apr</v>
      </c>
      <c r="C5435" s="74">
        <v>41744</v>
      </c>
      <c r="D5435" s="47">
        <v>47.130001</v>
      </c>
      <c r="E5435" s="47">
        <v>47.490001999999997</v>
      </c>
      <c r="F5435" s="47">
        <v>46.419998</v>
      </c>
      <c r="G5435" s="47">
        <v>47.16</v>
      </c>
      <c r="H5435" s="73">
        <v>41.855941999999999</v>
      </c>
      <c r="I5435" s="73">
        <v>717900</v>
      </c>
    </row>
    <row r="5436" spans="1:9" x14ac:dyDescent="0.3">
      <c r="A5436" s="72" t="str">
        <f t="shared" si="177"/>
        <v>2014</v>
      </c>
      <c r="B5436" s="72" t="str">
        <f t="shared" si="178"/>
        <v>Apr</v>
      </c>
      <c r="C5436" s="74">
        <v>41745</v>
      </c>
      <c r="D5436" s="47">
        <v>47.369999</v>
      </c>
      <c r="E5436" s="47">
        <v>47.669998</v>
      </c>
      <c r="F5436" s="47">
        <v>47.060001</v>
      </c>
      <c r="G5436" s="47">
        <v>47.48</v>
      </c>
      <c r="H5436" s="73">
        <v>42.139957000000003</v>
      </c>
      <c r="I5436" s="73">
        <v>405100</v>
      </c>
    </row>
    <row r="5437" spans="1:9" x14ac:dyDescent="0.3">
      <c r="A5437" s="72" t="str">
        <f t="shared" si="177"/>
        <v>2014</v>
      </c>
      <c r="B5437" s="72" t="str">
        <f t="shared" si="178"/>
        <v>Apr</v>
      </c>
      <c r="C5437" s="74">
        <v>41746</v>
      </c>
      <c r="D5437" s="47">
        <v>47.459999000000003</v>
      </c>
      <c r="E5437" s="47">
        <v>47.849997999999999</v>
      </c>
      <c r="F5437" s="47">
        <v>46.959999000000003</v>
      </c>
      <c r="G5437" s="47">
        <v>46.970001000000003</v>
      </c>
      <c r="H5437" s="73">
        <v>41.687320999999997</v>
      </c>
      <c r="I5437" s="73">
        <v>568900</v>
      </c>
    </row>
    <row r="5438" spans="1:9" x14ac:dyDescent="0.3">
      <c r="A5438" s="72" t="str">
        <f t="shared" si="177"/>
        <v>2014</v>
      </c>
      <c r="B5438" s="72" t="str">
        <f t="shared" si="178"/>
        <v>Apr</v>
      </c>
      <c r="C5438" s="74">
        <v>41750</v>
      </c>
      <c r="D5438" s="47">
        <v>46.82</v>
      </c>
      <c r="E5438" s="47">
        <v>47.439999</v>
      </c>
      <c r="F5438" s="47">
        <v>46.720001000000003</v>
      </c>
      <c r="G5438" s="47">
        <v>47.290000999999997</v>
      </c>
      <c r="H5438" s="73">
        <v>41.971316999999999</v>
      </c>
      <c r="I5438" s="73">
        <v>630100</v>
      </c>
    </row>
    <row r="5439" spans="1:9" x14ac:dyDescent="0.3">
      <c r="A5439" s="72" t="str">
        <f t="shared" si="177"/>
        <v>2014</v>
      </c>
      <c r="B5439" s="72" t="str">
        <f t="shared" si="178"/>
        <v>Apr</v>
      </c>
      <c r="C5439" s="74">
        <v>41751</v>
      </c>
      <c r="D5439" s="47">
        <v>47.400002000000001</v>
      </c>
      <c r="E5439" s="47">
        <v>48.119999</v>
      </c>
      <c r="F5439" s="47">
        <v>47.220001000000003</v>
      </c>
      <c r="G5439" s="47">
        <v>48</v>
      </c>
      <c r="H5439" s="73">
        <v>42.601467</v>
      </c>
      <c r="I5439" s="73">
        <v>737300</v>
      </c>
    </row>
    <row r="5440" spans="1:9" x14ac:dyDescent="0.3">
      <c r="A5440" s="72" t="str">
        <f t="shared" si="177"/>
        <v>2014</v>
      </c>
      <c r="B5440" s="72" t="str">
        <f t="shared" si="178"/>
        <v>Apr</v>
      </c>
      <c r="C5440" s="74">
        <v>41752</v>
      </c>
      <c r="D5440" s="47">
        <v>47.450001</v>
      </c>
      <c r="E5440" s="47">
        <v>47.830002</v>
      </c>
      <c r="F5440" s="47">
        <v>46.790000999999997</v>
      </c>
      <c r="G5440" s="47">
        <v>46.799999</v>
      </c>
      <c r="H5440" s="73">
        <v>41.536430000000003</v>
      </c>
      <c r="I5440" s="73">
        <v>1133900</v>
      </c>
    </row>
    <row r="5441" spans="1:9" x14ac:dyDescent="0.3">
      <c r="A5441" s="72" t="str">
        <f t="shared" si="177"/>
        <v>2014</v>
      </c>
      <c r="B5441" s="72" t="str">
        <f t="shared" si="178"/>
        <v>Apr</v>
      </c>
      <c r="C5441" s="74">
        <v>41753</v>
      </c>
      <c r="D5441" s="47">
        <v>46.799999</v>
      </c>
      <c r="E5441" s="47">
        <v>46.91</v>
      </c>
      <c r="F5441" s="47">
        <v>45.360000999999997</v>
      </c>
      <c r="G5441" s="47">
        <v>45.900002000000001</v>
      </c>
      <c r="H5441" s="73">
        <v>40.737659000000001</v>
      </c>
      <c r="I5441" s="73">
        <v>1750000</v>
      </c>
    </row>
    <row r="5442" spans="1:9" x14ac:dyDescent="0.3">
      <c r="A5442" s="72" t="str">
        <f t="shared" si="177"/>
        <v>2014</v>
      </c>
      <c r="B5442" s="72" t="str">
        <f t="shared" si="178"/>
        <v>Apr</v>
      </c>
      <c r="C5442" s="74">
        <v>41754</v>
      </c>
      <c r="D5442" s="47">
        <v>45.709999000000003</v>
      </c>
      <c r="E5442" s="47">
        <v>46.080002</v>
      </c>
      <c r="F5442" s="47">
        <v>45.099997999999999</v>
      </c>
      <c r="G5442" s="47">
        <v>45.25</v>
      </c>
      <c r="H5442" s="73">
        <v>40.160750999999998</v>
      </c>
      <c r="I5442" s="73">
        <v>789600</v>
      </c>
    </row>
    <row r="5443" spans="1:9" x14ac:dyDescent="0.3">
      <c r="A5443" s="72" t="str">
        <f t="shared" ref="A5443:A5506" si="179">TEXT(C5443,"YYYY")</f>
        <v>2014</v>
      </c>
      <c r="B5443" s="72" t="str">
        <f t="shared" ref="B5443:B5506" si="180">TEXT(C5443,"MMM")</f>
        <v>Apr</v>
      </c>
      <c r="C5443" s="74">
        <v>41757</v>
      </c>
      <c r="D5443" s="47">
        <v>45.200001</v>
      </c>
      <c r="E5443" s="47">
        <v>45.57</v>
      </c>
      <c r="F5443" s="47">
        <v>43.889999000000003</v>
      </c>
      <c r="G5443" s="47">
        <v>44.32</v>
      </c>
      <c r="H5443" s="73">
        <v>39.335357999999999</v>
      </c>
      <c r="I5443" s="73">
        <v>1326700</v>
      </c>
    </row>
    <row r="5444" spans="1:9" x14ac:dyDescent="0.3">
      <c r="A5444" s="72" t="str">
        <f t="shared" si="179"/>
        <v>2014</v>
      </c>
      <c r="B5444" s="72" t="str">
        <f t="shared" si="180"/>
        <v>Apr</v>
      </c>
      <c r="C5444" s="74">
        <v>41758</v>
      </c>
      <c r="D5444" s="47">
        <v>44.540000999999997</v>
      </c>
      <c r="E5444" s="47">
        <v>45.049999</v>
      </c>
      <c r="F5444" s="47">
        <v>44.310001</v>
      </c>
      <c r="G5444" s="47">
        <v>44.880001</v>
      </c>
      <c r="H5444" s="73">
        <v>39.832374999999999</v>
      </c>
      <c r="I5444" s="73">
        <v>754400</v>
      </c>
    </row>
    <row r="5445" spans="1:9" x14ac:dyDescent="0.3">
      <c r="A5445" s="72" t="str">
        <f t="shared" si="179"/>
        <v>2014</v>
      </c>
      <c r="B5445" s="72" t="str">
        <f t="shared" si="180"/>
        <v>Apr</v>
      </c>
      <c r="C5445" s="74">
        <v>41759</v>
      </c>
      <c r="D5445" s="47">
        <v>44.68</v>
      </c>
      <c r="E5445" s="47">
        <v>45.209999000000003</v>
      </c>
      <c r="F5445" s="47">
        <v>44.32</v>
      </c>
      <c r="G5445" s="47">
        <v>44.889999000000003</v>
      </c>
      <c r="H5445" s="73">
        <v>39.841239999999999</v>
      </c>
      <c r="I5445" s="73">
        <v>1118700</v>
      </c>
    </row>
    <row r="5446" spans="1:9" x14ac:dyDescent="0.3">
      <c r="A5446" s="72" t="str">
        <f t="shared" si="179"/>
        <v>2014</v>
      </c>
      <c r="B5446" s="72" t="str">
        <f t="shared" si="180"/>
        <v>May</v>
      </c>
      <c r="C5446" s="74">
        <v>41760</v>
      </c>
      <c r="D5446" s="47">
        <v>45.139999000000003</v>
      </c>
      <c r="E5446" s="47">
        <v>45.639999000000003</v>
      </c>
      <c r="F5446" s="47">
        <v>44.779998999999997</v>
      </c>
      <c r="G5446" s="47">
        <v>45.59</v>
      </c>
      <c r="H5446" s="73">
        <v>40.462521000000002</v>
      </c>
      <c r="I5446" s="73">
        <v>1003000</v>
      </c>
    </row>
    <row r="5447" spans="1:9" x14ac:dyDescent="0.3">
      <c r="A5447" s="72" t="str">
        <f t="shared" si="179"/>
        <v>2014</v>
      </c>
      <c r="B5447" s="72" t="str">
        <f t="shared" si="180"/>
        <v>May</v>
      </c>
      <c r="C5447" s="74">
        <v>41761</v>
      </c>
      <c r="D5447" s="47">
        <v>45.580002</v>
      </c>
      <c r="E5447" s="47">
        <v>46.290000999999997</v>
      </c>
      <c r="F5447" s="47">
        <v>45.330002</v>
      </c>
      <c r="G5447" s="47">
        <v>45.369999</v>
      </c>
      <c r="H5447" s="73">
        <v>40.267257999999998</v>
      </c>
      <c r="I5447" s="73">
        <v>646200</v>
      </c>
    </row>
    <row r="5448" spans="1:9" x14ac:dyDescent="0.3">
      <c r="A5448" s="72" t="str">
        <f t="shared" si="179"/>
        <v>2014</v>
      </c>
      <c r="B5448" s="72" t="str">
        <f t="shared" si="180"/>
        <v>May</v>
      </c>
      <c r="C5448" s="74">
        <v>41764</v>
      </c>
      <c r="D5448" s="47">
        <v>44.799999</v>
      </c>
      <c r="E5448" s="47">
        <v>45.349997999999999</v>
      </c>
      <c r="F5448" s="47">
        <v>44.610000999999997</v>
      </c>
      <c r="G5448" s="47">
        <v>45.080002</v>
      </c>
      <c r="H5448" s="73">
        <v>40.133719999999997</v>
      </c>
      <c r="I5448" s="73">
        <v>622200</v>
      </c>
    </row>
    <row r="5449" spans="1:9" x14ac:dyDescent="0.3">
      <c r="A5449" s="72" t="str">
        <f t="shared" si="179"/>
        <v>2014</v>
      </c>
      <c r="B5449" s="72" t="str">
        <f t="shared" si="180"/>
        <v>May</v>
      </c>
      <c r="C5449" s="74">
        <v>41765</v>
      </c>
      <c r="D5449" s="47">
        <v>44.91</v>
      </c>
      <c r="E5449" s="47">
        <v>45.200001</v>
      </c>
      <c r="F5449" s="47">
        <v>44.450001</v>
      </c>
      <c r="G5449" s="47">
        <v>44.470001000000003</v>
      </c>
      <c r="H5449" s="73">
        <v>39.590656000000003</v>
      </c>
      <c r="I5449" s="73">
        <v>440300</v>
      </c>
    </row>
    <row r="5450" spans="1:9" x14ac:dyDescent="0.3">
      <c r="A5450" s="72" t="str">
        <f t="shared" si="179"/>
        <v>2014</v>
      </c>
      <c r="B5450" s="72" t="str">
        <f t="shared" si="180"/>
        <v>May</v>
      </c>
      <c r="C5450" s="74">
        <v>41766</v>
      </c>
      <c r="D5450" s="47">
        <v>44.48</v>
      </c>
      <c r="E5450" s="47">
        <v>44.810001</v>
      </c>
      <c r="F5450" s="47">
        <v>43.860000999999997</v>
      </c>
      <c r="G5450" s="47">
        <v>44.400002000000001</v>
      </c>
      <c r="H5450" s="73">
        <v>39.528336000000003</v>
      </c>
      <c r="I5450" s="73">
        <v>640100</v>
      </c>
    </row>
    <row r="5451" spans="1:9" x14ac:dyDescent="0.3">
      <c r="A5451" s="72" t="str">
        <f t="shared" si="179"/>
        <v>2014</v>
      </c>
      <c r="B5451" s="72" t="str">
        <f t="shared" si="180"/>
        <v>May</v>
      </c>
      <c r="C5451" s="74">
        <v>41767</v>
      </c>
      <c r="D5451" s="47">
        <v>44.400002000000001</v>
      </c>
      <c r="E5451" s="47">
        <v>44.919998</v>
      </c>
      <c r="F5451" s="47">
        <v>43.939999</v>
      </c>
      <c r="G5451" s="47">
        <v>44.130001</v>
      </c>
      <c r="H5451" s="73">
        <v>39.287964000000002</v>
      </c>
      <c r="I5451" s="73">
        <v>477200</v>
      </c>
    </row>
    <row r="5452" spans="1:9" x14ac:dyDescent="0.3">
      <c r="A5452" s="72" t="str">
        <f t="shared" si="179"/>
        <v>2014</v>
      </c>
      <c r="B5452" s="72" t="str">
        <f t="shared" si="180"/>
        <v>May</v>
      </c>
      <c r="C5452" s="74">
        <v>41768</v>
      </c>
      <c r="D5452" s="47">
        <v>44.02</v>
      </c>
      <c r="E5452" s="47">
        <v>44.32</v>
      </c>
      <c r="F5452" s="47">
        <v>43.73</v>
      </c>
      <c r="G5452" s="47">
        <v>43.91</v>
      </c>
      <c r="H5452" s="73">
        <v>39.092101999999997</v>
      </c>
      <c r="I5452" s="73">
        <v>657200</v>
      </c>
    </row>
    <row r="5453" spans="1:9" x14ac:dyDescent="0.3">
      <c r="A5453" s="72" t="str">
        <f t="shared" si="179"/>
        <v>2014</v>
      </c>
      <c r="B5453" s="72" t="str">
        <f t="shared" si="180"/>
        <v>May</v>
      </c>
      <c r="C5453" s="74">
        <v>41771</v>
      </c>
      <c r="D5453" s="47">
        <v>44.27</v>
      </c>
      <c r="E5453" s="47">
        <v>45.040000999999997</v>
      </c>
      <c r="F5453" s="47">
        <v>44.07</v>
      </c>
      <c r="G5453" s="47">
        <v>44.889999000000003</v>
      </c>
      <c r="H5453" s="73">
        <v>39.964568999999997</v>
      </c>
      <c r="I5453" s="73">
        <v>764300</v>
      </c>
    </row>
    <row r="5454" spans="1:9" x14ac:dyDescent="0.3">
      <c r="A5454" s="72" t="str">
        <f t="shared" si="179"/>
        <v>2014</v>
      </c>
      <c r="B5454" s="72" t="str">
        <f t="shared" si="180"/>
        <v>May</v>
      </c>
      <c r="C5454" s="74">
        <v>41772</v>
      </c>
      <c r="D5454" s="47">
        <v>44.830002</v>
      </c>
      <c r="E5454" s="47">
        <v>45.009998000000003</v>
      </c>
      <c r="F5454" s="47">
        <v>44.400002000000001</v>
      </c>
      <c r="G5454" s="47">
        <v>44.720001000000003</v>
      </c>
      <c r="H5454" s="73">
        <v>39.813225000000003</v>
      </c>
      <c r="I5454" s="73">
        <v>559500</v>
      </c>
    </row>
    <row r="5455" spans="1:9" x14ac:dyDescent="0.3">
      <c r="A5455" s="72" t="str">
        <f t="shared" si="179"/>
        <v>2014</v>
      </c>
      <c r="B5455" s="72" t="str">
        <f t="shared" si="180"/>
        <v>May</v>
      </c>
      <c r="C5455" s="74">
        <v>41773</v>
      </c>
      <c r="D5455" s="47">
        <v>44.77</v>
      </c>
      <c r="E5455" s="47">
        <v>45.029998999999997</v>
      </c>
      <c r="F5455" s="47">
        <v>44.419998</v>
      </c>
      <c r="G5455" s="47">
        <v>44.52</v>
      </c>
      <c r="H5455" s="73">
        <v>39.635170000000002</v>
      </c>
      <c r="I5455" s="73">
        <v>1264900</v>
      </c>
    </row>
    <row r="5456" spans="1:9" x14ac:dyDescent="0.3">
      <c r="A5456" s="72" t="str">
        <f t="shared" si="179"/>
        <v>2014</v>
      </c>
      <c r="B5456" s="72" t="str">
        <f t="shared" si="180"/>
        <v>May</v>
      </c>
      <c r="C5456" s="74">
        <v>41774</v>
      </c>
      <c r="D5456" s="47">
        <v>44.240001999999997</v>
      </c>
      <c r="E5456" s="47">
        <v>44.32</v>
      </c>
      <c r="F5456" s="47">
        <v>43.580002</v>
      </c>
      <c r="G5456" s="47">
        <v>44.27</v>
      </c>
      <c r="H5456" s="73">
        <v>39.412590000000002</v>
      </c>
      <c r="I5456" s="73">
        <v>1056800</v>
      </c>
    </row>
    <row r="5457" spans="1:9" x14ac:dyDescent="0.3">
      <c r="A5457" s="72" t="str">
        <f t="shared" si="179"/>
        <v>2014</v>
      </c>
      <c r="B5457" s="72" t="str">
        <f t="shared" si="180"/>
        <v>May</v>
      </c>
      <c r="C5457" s="74">
        <v>41775</v>
      </c>
      <c r="D5457" s="47">
        <v>44.18</v>
      </c>
      <c r="E5457" s="47">
        <v>44.560001</v>
      </c>
      <c r="F5457" s="47">
        <v>43.700001</v>
      </c>
      <c r="G5457" s="47">
        <v>44.419998</v>
      </c>
      <c r="H5457" s="73">
        <v>39.546138999999997</v>
      </c>
      <c r="I5457" s="73">
        <v>442200</v>
      </c>
    </row>
    <row r="5458" spans="1:9" x14ac:dyDescent="0.3">
      <c r="A5458" s="72" t="str">
        <f t="shared" si="179"/>
        <v>2014</v>
      </c>
      <c r="B5458" s="72" t="str">
        <f t="shared" si="180"/>
        <v>May</v>
      </c>
      <c r="C5458" s="74">
        <v>41778</v>
      </c>
      <c r="D5458" s="47">
        <v>44.27</v>
      </c>
      <c r="E5458" s="47">
        <v>44.549999</v>
      </c>
      <c r="F5458" s="47">
        <v>44.09</v>
      </c>
      <c r="G5458" s="47">
        <v>44.419998</v>
      </c>
      <c r="H5458" s="73">
        <v>39.546138999999997</v>
      </c>
      <c r="I5458" s="73">
        <v>265100</v>
      </c>
    </row>
    <row r="5459" spans="1:9" x14ac:dyDescent="0.3">
      <c r="A5459" s="72" t="str">
        <f t="shared" si="179"/>
        <v>2014</v>
      </c>
      <c r="B5459" s="72" t="str">
        <f t="shared" si="180"/>
        <v>May</v>
      </c>
      <c r="C5459" s="74">
        <v>41779</v>
      </c>
      <c r="D5459" s="47">
        <v>44.400002000000001</v>
      </c>
      <c r="E5459" s="47">
        <v>44.540000999999997</v>
      </c>
      <c r="F5459" s="47">
        <v>43.810001</v>
      </c>
      <c r="G5459" s="47">
        <v>44.220001000000003</v>
      </c>
      <c r="H5459" s="73">
        <v>39.368079999999999</v>
      </c>
      <c r="I5459" s="73">
        <v>587500</v>
      </c>
    </row>
    <row r="5460" spans="1:9" x14ac:dyDescent="0.3">
      <c r="A5460" s="72" t="str">
        <f t="shared" si="179"/>
        <v>2014</v>
      </c>
      <c r="B5460" s="72" t="str">
        <f t="shared" si="180"/>
        <v>May</v>
      </c>
      <c r="C5460" s="74">
        <v>41780</v>
      </c>
      <c r="D5460" s="47">
        <v>44.389999000000003</v>
      </c>
      <c r="E5460" s="47">
        <v>44.650002000000001</v>
      </c>
      <c r="F5460" s="47">
        <v>43.869999</v>
      </c>
      <c r="G5460" s="47">
        <v>44.450001</v>
      </c>
      <c r="H5460" s="73">
        <v>39.572842000000001</v>
      </c>
      <c r="I5460" s="73">
        <v>438900</v>
      </c>
    </row>
    <row r="5461" spans="1:9" x14ac:dyDescent="0.3">
      <c r="A5461" s="72" t="str">
        <f t="shared" si="179"/>
        <v>2014</v>
      </c>
      <c r="B5461" s="72" t="str">
        <f t="shared" si="180"/>
        <v>May</v>
      </c>
      <c r="C5461" s="74">
        <v>41781</v>
      </c>
      <c r="D5461" s="47">
        <v>44.52</v>
      </c>
      <c r="E5461" s="47">
        <v>45.91</v>
      </c>
      <c r="F5461" s="47">
        <v>44.470001000000003</v>
      </c>
      <c r="G5461" s="47">
        <v>45.07</v>
      </c>
      <c r="H5461" s="73">
        <v>40.124820999999997</v>
      </c>
      <c r="I5461" s="73">
        <v>432300</v>
      </c>
    </row>
    <row r="5462" spans="1:9" x14ac:dyDescent="0.3">
      <c r="A5462" s="72" t="str">
        <f t="shared" si="179"/>
        <v>2014</v>
      </c>
      <c r="B5462" s="72" t="str">
        <f t="shared" si="180"/>
        <v>May</v>
      </c>
      <c r="C5462" s="74">
        <v>41782</v>
      </c>
      <c r="D5462" s="47">
        <v>44.990001999999997</v>
      </c>
      <c r="E5462" s="47">
        <v>45.580002</v>
      </c>
      <c r="F5462" s="47">
        <v>44.98</v>
      </c>
      <c r="G5462" s="47">
        <v>45.52</v>
      </c>
      <c r="H5462" s="73">
        <v>40.525440000000003</v>
      </c>
      <c r="I5462" s="73">
        <v>489100</v>
      </c>
    </row>
    <row r="5463" spans="1:9" x14ac:dyDescent="0.3">
      <c r="A5463" s="72" t="str">
        <f t="shared" si="179"/>
        <v>2014</v>
      </c>
      <c r="B5463" s="72" t="str">
        <f t="shared" si="180"/>
        <v>May</v>
      </c>
      <c r="C5463" s="74">
        <v>41786</v>
      </c>
      <c r="D5463" s="47">
        <v>45.849997999999999</v>
      </c>
      <c r="E5463" s="47">
        <v>46.299999</v>
      </c>
      <c r="F5463" s="47">
        <v>45.599997999999999</v>
      </c>
      <c r="G5463" s="47">
        <v>46.099997999999999</v>
      </c>
      <c r="H5463" s="73">
        <v>41.041801</v>
      </c>
      <c r="I5463" s="73">
        <v>581300</v>
      </c>
    </row>
    <row r="5464" spans="1:9" x14ac:dyDescent="0.3">
      <c r="A5464" s="72" t="str">
        <f t="shared" si="179"/>
        <v>2014</v>
      </c>
      <c r="B5464" s="72" t="str">
        <f t="shared" si="180"/>
        <v>May</v>
      </c>
      <c r="C5464" s="74">
        <v>41787</v>
      </c>
      <c r="D5464" s="47">
        <v>46.040000999999997</v>
      </c>
      <c r="E5464" s="47">
        <v>46.610000999999997</v>
      </c>
      <c r="F5464" s="47">
        <v>46.040000999999997</v>
      </c>
      <c r="G5464" s="47">
        <v>46.360000999999997</v>
      </c>
      <c r="H5464" s="73">
        <v>41.273277</v>
      </c>
      <c r="I5464" s="73">
        <v>745500</v>
      </c>
    </row>
    <row r="5465" spans="1:9" x14ac:dyDescent="0.3">
      <c r="A5465" s="72" t="str">
        <f t="shared" si="179"/>
        <v>2014</v>
      </c>
      <c r="B5465" s="72" t="str">
        <f t="shared" si="180"/>
        <v>May</v>
      </c>
      <c r="C5465" s="74">
        <v>41788</v>
      </c>
      <c r="D5465" s="47">
        <v>46.540000999999997</v>
      </c>
      <c r="E5465" s="47">
        <v>46.68</v>
      </c>
      <c r="F5465" s="47">
        <v>45.779998999999997</v>
      </c>
      <c r="G5465" s="47">
        <v>45.889999000000003</v>
      </c>
      <c r="H5465" s="73">
        <v>40.854850999999996</v>
      </c>
      <c r="I5465" s="73">
        <v>509300</v>
      </c>
    </row>
    <row r="5466" spans="1:9" x14ac:dyDescent="0.3">
      <c r="A5466" s="72" t="str">
        <f t="shared" si="179"/>
        <v>2014</v>
      </c>
      <c r="B5466" s="72" t="str">
        <f t="shared" si="180"/>
        <v>May</v>
      </c>
      <c r="C5466" s="74">
        <v>41789</v>
      </c>
      <c r="D5466" s="47">
        <v>46.009998000000003</v>
      </c>
      <c r="E5466" s="47">
        <v>46.009998000000003</v>
      </c>
      <c r="F5466" s="47">
        <v>45.709999000000003</v>
      </c>
      <c r="G5466" s="47">
        <v>45.869999</v>
      </c>
      <c r="H5466" s="73">
        <v>40.837040000000002</v>
      </c>
      <c r="I5466" s="73">
        <v>600700</v>
      </c>
    </row>
    <row r="5467" spans="1:9" x14ac:dyDescent="0.3">
      <c r="A5467" s="72" t="str">
        <f t="shared" si="179"/>
        <v>2014</v>
      </c>
      <c r="B5467" s="72" t="str">
        <f t="shared" si="180"/>
        <v>Jun</v>
      </c>
      <c r="C5467" s="74">
        <v>41792</v>
      </c>
      <c r="D5467" s="47">
        <v>46.09</v>
      </c>
      <c r="E5467" s="47">
        <v>46.09</v>
      </c>
      <c r="F5467" s="47">
        <v>45.439999</v>
      </c>
      <c r="G5467" s="47">
        <v>45.73</v>
      </c>
      <c r="H5467" s="73">
        <v>40.712398999999998</v>
      </c>
      <c r="I5467" s="73">
        <v>572900</v>
      </c>
    </row>
    <row r="5468" spans="1:9" x14ac:dyDescent="0.3">
      <c r="A5468" s="72" t="str">
        <f t="shared" si="179"/>
        <v>2014</v>
      </c>
      <c r="B5468" s="72" t="str">
        <f t="shared" si="180"/>
        <v>Jun</v>
      </c>
      <c r="C5468" s="74">
        <v>41793</v>
      </c>
      <c r="D5468" s="47">
        <v>45.369999</v>
      </c>
      <c r="E5468" s="47">
        <v>45.919998</v>
      </c>
      <c r="F5468" s="47">
        <v>45.369999</v>
      </c>
      <c r="G5468" s="47">
        <v>45.73</v>
      </c>
      <c r="H5468" s="73">
        <v>40.712398999999998</v>
      </c>
      <c r="I5468" s="73">
        <v>724600</v>
      </c>
    </row>
    <row r="5469" spans="1:9" x14ac:dyDescent="0.3">
      <c r="A5469" s="72" t="str">
        <f t="shared" si="179"/>
        <v>2014</v>
      </c>
      <c r="B5469" s="72" t="str">
        <f t="shared" si="180"/>
        <v>Jun</v>
      </c>
      <c r="C5469" s="74">
        <v>41794</v>
      </c>
      <c r="D5469" s="47">
        <v>45.599997999999999</v>
      </c>
      <c r="E5469" s="47">
        <v>45.950001</v>
      </c>
      <c r="F5469" s="47">
        <v>45.450001</v>
      </c>
      <c r="G5469" s="47">
        <v>45.900002000000001</v>
      </c>
      <c r="H5469" s="73">
        <v>40.863762000000001</v>
      </c>
      <c r="I5469" s="73">
        <v>375100</v>
      </c>
    </row>
    <row r="5470" spans="1:9" x14ac:dyDescent="0.3">
      <c r="A5470" s="72" t="str">
        <f t="shared" si="179"/>
        <v>2014</v>
      </c>
      <c r="B5470" s="72" t="str">
        <f t="shared" si="180"/>
        <v>Jun</v>
      </c>
      <c r="C5470" s="74">
        <v>41795</v>
      </c>
      <c r="D5470" s="47">
        <v>45.900002000000001</v>
      </c>
      <c r="E5470" s="47">
        <v>46.709999000000003</v>
      </c>
      <c r="F5470" s="47">
        <v>45.650002000000001</v>
      </c>
      <c r="G5470" s="47">
        <v>46.700001</v>
      </c>
      <c r="H5470" s="73">
        <v>41.575974000000002</v>
      </c>
      <c r="I5470" s="73">
        <v>497000</v>
      </c>
    </row>
    <row r="5471" spans="1:9" x14ac:dyDescent="0.3">
      <c r="A5471" s="72" t="str">
        <f t="shared" si="179"/>
        <v>2014</v>
      </c>
      <c r="B5471" s="72" t="str">
        <f t="shared" si="180"/>
        <v>Jun</v>
      </c>
      <c r="C5471" s="74">
        <v>41796</v>
      </c>
      <c r="D5471" s="47">
        <v>47.009998000000003</v>
      </c>
      <c r="E5471" s="47">
        <v>47.169998</v>
      </c>
      <c r="F5471" s="47">
        <v>46.720001000000003</v>
      </c>
      <c r="G5471" s="47">
        <v>46.970001000000003</v>
      </c>
      <c r="H5471" s="73">
        <v>41.816341000000001</v>
      </c>
      <c r="I5471" s="73">
        <v>500600</v>
      </c>
    </row>
    <row r="5472" spans="1:9" x14ac:dyDescent="0.3">
      <c r="A5472" s="72" t="str">
        <f t="shared" si="179"/>
        <v>2014</v>
      </c>
      <c r="B5472" s="72" t="str">
        <f t="shared" si="180"/>
        <v>Jun</v>
      </c>
      <c r="C5472" s="74">
        <v>41799</v>
      </c>
      <c r="D5472" s="47">
        <v>46.900002000000001</v>
      </c>
      <c r="E5472" s="47">
        <v>47.18</v>
      </c>
      <c r="F5472" s="47">
        <v>46.740001999999997</v>
      </c>
      <c r="G5472" s="47">
        <v>46.970001000000003</v>
      </c>
      <c r="H5472" s="73">
        <v>41.816341000000001</v>
      </c>
      <c r="I5472" s="73">
        <v>263200</v>
      </c>
    </row>
    <row r="5473" spans="1:9" x14ac:dyDescent="0.3">
      <c r="A5473" s="72" t="str">
        <f t="shared" si="179"/>
        <v>2014</v>
      </c>
      <c r="B5473" s="72" t="str">
        <f t="shared" si="180"/>
        <v>Jun</v>
      </c>
      <c r="C5473" s="74">
        <v>41800</v>
      </c>
      <c r="D5473" s="47">
        <v>46.830002</v>
      </c>
      <c r="E5473" s="47">
        <v>46.830002</v>
      </c>
      <c r="F5473" s="47">
        <v>46.299999</v>
      </c>
      <c r="G5473" s="47">
        <v>46.43</v>
      </c>
      <c r="H5473" s="73">
        <v>41.335597999999997</v>
      </c>
      <c r="I5473" s="73">
        <v>336300</v>
      </c>
    </row>
    <row r="5474" spans="1:9" x14ac:dyDescent="0.3">
      <c r="A5474" s="72" t="str">
        <f t="shared" si="179"/>
        <v>2014</v>
      </c>
      <c r="B5474" s="72" t="str">
        <f t="shared" si="180"/>
        <v>Jun</v>
      </c>
      <c r="C5474" s="74">
        <v>41801</v>
      </c>
      <c r="D5474" s="47">
        <v>46.240001999999997</v>
      </c>
      <c r="E5474" s="47">
        <v>46.580002</v>
      </c>
      <c r="F5474" s="47">
        <v>46.110000999999997</v>
      </c>
      <c r="G5474" s="47">
        <v>46.290000999999997</v>
      </c>
      <c r="H5474" s="73">
        <v>41.210963999999997</v>
      </c>
      <c r="I5474" s="73">
        <v>303000</v>
      </c>
    </row>
    <row r="5475" spans="1:9" x14ac:dyDescent="0.3">
      <c r="A5475" s="72" t="str">
        <f t="shared" si="179"/>
        <v>2014</v>
      </c>
      <c r="B5475" s="72" t="str">
        <f t="shared" si="180"/>
        <v>Jun</v>
      </c>
      <c r="C5475" s="74">
        <v>41802</v>
      </c>
      <c r="D5475" s="47">
        <v>46.18</v>
      </c>
      <c r="E5475" s="47">
        <v>46.450001</v>
      </c>
      <c r="F5475" s="47">
        <v>45.990001999999997</v>
      </c>
      <c r="G5475" s="47">
        <v>46.16</v>
      </c>
      <c r="H5475" s="73">
        <v>41.095222</v>
      </c>
      <c r="I5475" s="73">
        <v>483700</v>
      </c>
    </row>
    <row r="5476" spans="1:9" x14ac:dyDescent="0.3">
      <c r="A5476" s="72" t="str">
        <f t="shared" si="179"/>
        <v>2014</v>
      </c>
      <c r="B5476" s="72" t="str">
        <f t="shared" si="180"/>
        <v>Jun</v>
      </c>
      <c r="C5476" s="74">
        <v>41803</v>
      </c>
      <c r="D5476" s="47">
        <v>46.299999</v>
      </c>
      <c r="E5476" s="47">
        <v>46.689999</v>
      </c>
      <c r="F5476" s="47">
        <v>46.009998000000003</v>
      </c>
      <c r="G5476" s="47">
        <v>46.630001</v>
      </c>
      <c r="H5476" s="73">
        <v>41.513649000000001</v>
      </c>
      <c r="I5476" s="73">
        <v>648600</v>
      </c>
    </row>
    <row r="5477" spans="1:9" x14ac:dyDescent="0.3">
      <c r="A5477" s="72" t="str">
        <f t="shared" si="179"/>
        <v>2014</v>
      </c>
      <c r="B5477" s="72" t="str">
        <f t="shared" si="180"/>
        <v>Jun</v>
      </c>
      <c r="C5477" s="74">
        <v>41806</v>
      </c>
      <c r="D5477" s="47">
        <v>46.5</v>
      </c>
      <c r="E5477" s="47">
        <v>46.799999</v>
      </c>
      <c r="F5477" s="47">
        <v>46.5</v>
      </c>
      <c r="G5477" s="47">
        <v>46.68</v>
      </c>
      <c r="H5477" s="73">
        <v>41.558166999999997</v>
      </c>
      <c r="I5477" s="73">
        <v>762800</v>
      </c>
    </row>
    <row r="5478" spans="1:9" x14ac:dyDescent="0.3">
      <c r="A5478" s="72" t="str">
        <f t="shared" si="179"/>
        <v>2014</v>
      </c>
      <c r="B5478" s="72" t="str">
        <f t="shared" si="180"/>
        <v>Jun</v>
      </c>
      <c r="C5478" s="74">
        <v>41807</v>
      </c>
      <c r="D5478" s="47">
        <v>46.330002</v>
      </c>
      <c r="E5478" s="47">
        <v>46.84</v>
      </c>
      <c r="F5478" s="47">
        <v>46.189999</v>
      </c>
      <c r="G5478" s="47">
        <v>46.310001</v>
      </c>
      <c r="H5478" s="73">
        <v>41.228779000000003</v>
      </c>
      <c r="I5478" s="73">
        <v>1151000</v>
      </c>
    </row>
    <row r="5479" spans="1:9" x14ac:dyDescent="0.3">
      <c r="A5479" s="72" t="str">
        <f t="shared" si="179"/>
        <v>2014</v>
      </c>
      <c r="B5479" s="72" t="str">
        <f t="shared" si="180"/>
        <v>Jun</v>
      </c>
      <c r="C5479" s="74">
        <v>41808</v>
      </c>
      <c r="D5479" s="47">
        <v>46.299999</v>
      </c>
      <c r="E5479" s="47">
        <v>46.459999000000003</v>
      </c>
      <c r="F5479" s="47">
        <v>45.599997999999999</v>
      </c>
      <c r="G5479" s="47">
        <v>46.060001</v>
      </c>
      <c r="H5479" s="73">
        <v>41.006194999999998</v>
      </c>
      <c r="I5479" s="73">
        <v>829100</v>
      </c>
    </row>
    <row r="5480" spans="1:9" x14ac:dyDescent="0.3">
      <c r="A5480" s="72" t="str">
        <f t="shared" si="179"/>
        <v>2014</v>
      </c>
      <c r="B5480" s="72" t="str">
        <f t="shared" si="180"/>
        <v>Jun</v>
      </c>
      <c r="C5480" s="74">
        <v>41809</v>
      </c>
      <c r="D5480" s="47">
        <v>46.200001</v>
      </c>
      <c r="E5480" s="47">
        <v>46.630001</v>
      </c>
      <c r="F5480" s="47">
        <v>46.119999</v>
      </c>
      <c r="G5480" s="47">
        <v>46.25</v>
      </c>
      <c r="H5480" s="73">
        <v>41.175353999999999</v>
      </c>
      <c r="I5480" s="73">
        <v>767800</v>
      </c>
    </row>
    <row r="5481" spans="1:9" x14ac:dyDescent="0.3">
      <c r="A5481" s="72" t="str">
        <f t="shared" si="179"/>
        <v>2014</v>
      </c>
      <c r="B5481" s="72" t="str">
        <f t="shared" si="180"/>
        <v>Jun</v>
      </c>
      <c r="C5481" s="74">
        <v>41810</v>
      </c>
      <c r="D5481" s="47">
        <v>46.369999</v>
      </c>
      <c r="E5481" s="47">
        <v>46.400002000000001</v>
      </c>
      <c r="F5481" s="47">
        <v>45.869999</v>
      </c>
      <c r="G5481" s="47">
        <v>46.310001</v>
      </c>
      <c r="H5481" s="73">
        <v>41.228779000000003</v>
      </c>
      <c r="I5481" s="73">
        <v>906900</v>
      </c>
    </row>
    <row r="5482" spans="1:9" x14ac:dyDescent="0.3">
      <c r="A5482" s="72" t="str">
        <f t="shared" si="179"/>
        <v>2014</v>
      </c>
      <c r="B5482" s="72" t="str">
        <f t="shared" si="180"/>
        <v>Jun</v>
      </c>
      <c r="C5482" s="74">
        <v>41813</v>
      </c>
      <c r="D5482" s="47">
        <v>46.400002000000001</v>
      </c>
      <c r="E5482" s="47">
        <v>46.740001999999997</v>
      </c>
      <c r="F5482" s="47">
        <v>46.139999000000003</v>
      </c>
      <c r="G5482" s="47">
        <v>46.700001</v>
      </c>
      <c r="H5482" s="73">
        <v>41.575974000000002</v>
      </c>
      <c r="I5482" s="73">
        <v>628600</v>
      </c>
    </row>
    <row r="5483" spans="1:9" x14ac:dyDescent="0.3">
      <c r="A5483" s="72" t="str">
        <f t="shared" si="179"/>
        <v>2014</v>
      </c>
      <c r="B5483" s="72" t="str">
        <f t="shared" si="180"/>
        <v>Jun</v>
      </c>
      <c r="C5483" s="74">
        <v>41814</v>
      </c>
      <c r="D5483" s="47">
        <v>46.650002000000001</v>
      </c>
      <c r="E5483" s="47">
        <v>47.110000999999997</v>
      </c>
      <c r="F5483" s="47">
        <v>46.470001000000003</v>
      </c>
      <c r="G5483" s="47">
        <v>46.599997999999999</v>
      </c>
      <c r="H5483" s="73">
        <v>41.486938000000002</v>
      </c>
      <c r="I5483" s="73">
        <v>892200</v>
      </c>
    </row>
    <row r="5484" spans="1:9" x14ac:dyDescent="0.3">
      <c r="A5484" s="72" t="str">
        <f t="shared" si="179"/>
        <v>2014</v>
      </c>
      <c r="B5484" s="72" t="str">
        <f t="shared" si="180"/>
        <v>Jun</v>
      </c>
      <c r="C5484" s="74">
        <v>41815</v>
      </c>
      <c r="D5484" s="47">
        <v>46.490001999999997</v>
      </c>
      <c r="E5484" s="47">
        <v>47.130001</v>
      </c>
      <c r="F5484" s="47">
        <v>46.369999</v>
      </c>
      <c r="G5484" s="47">
        <v>47.099997999999999</v>
      </c>
      <c r="H5484" s="73">
        <v>41.932079000000002</v>
      </c>
      <c r="I5484" s="73">
        <v>597500</v>
      </c>
    </row>
    <row r="5485" spans="1:9" x14ac:dyDescent="0.3">
      <c r="A5485" s="72" t="str">
        <f t="shared" si="179"/>
        <v>2014</v>
      </c>
      <c r="B5485" s="72" t="str">
        <f t="shared" si="180"/>
        <v>Jun</v>
      </c>
      <c r="C5485" s="74">
        <v>41816</v>
      </c>
      <c r="D5485" s="47">
        <v>47.02</v>
      </c>
      <c r="E5485" s="47">
        <v>47.150002000000001</v>
      </c>
      <c r="F5485" s="47">
        <v>46.740001999999997</v>
      </c>
      <c r="G5485" s="47">
        <v>47.119999</v>
      </c>
      <c r="H5485" s="73">
        <v>41.949885999999999</v>
      </c>
      <c r="I5485" s="73">
        <v>745900</v>
      </c>
    </row>
    <row r="5486" spans="1:9" x14ac:dyDescent="0.3">
      <c r="A5486" s="72" t="str">
        <f t="shared" si="179"/>
        <v>2014</v>
      </c>
      <c r="B5486" s="72" t="str">
        <f t="shared" si="180"/>
        <v>Jun</v>
      </c>
      <c r="C5486" s="74">
        <v>41817</v>
      </c>
      <c r="D5486" s="47">
        <v>46.93</v>
      </c>
      <c r="E5486" s="47">
        <v>47.27</v>
      </c>
      <c r="F5486" s="47">
        <v>46.720001000000003</v>
      </c>
      <c r="G5486" s="47">
        <v>47.16</v>
      </c>
      <c r="H5486" s="73">
        <v>41.985497000000002</v>
      </c>
      <c r="I5486" s="73">
        <v>695400</v>
      </c>
    </row>
    <row r="5487" spans="1:9" x14ac:dyDescent="0.3">
      <c r="A5487" s="72" t="str">
        <f t="shared" si="179"/>
        <v>2014</v>
      </c>
      <c r="B5487" s="72" t="str">
        <f t="shared" si="180"/>
        <v>Jun</v>
      </c>
      <c r="C5487" s="74">
        <v>41820</v>
      </c>
      <c r="D5487" s="47">
        <v>47.029998999999997</v>
      </c>
      <c r="E5487" s="47">
        <v>47.080002</v>
      </c>
      <c r="F5487" s="47">
        <v>46.259998000000003</v>
      </c>
      <c r="G5487" s="47">
        <v>46.419998</v>
      </c>
      <c r="H5487" s="73">
        <v>41.326683000000003</v>
      </c>
      <c r="I5487" s="73">
        <v>596800</v>
      </c>
    </row>
    <row r="5488" spans="1:9" x14ac:dyDescent="0.3">
      <c r="A5488" s="72" t="str">
        <f t="shared" si="179"/>
        <v>2014</v>
      </c>
      <c r="B5488" s="72" t="str">
        <f t="shared" si="180"/>
        <v>Jul</v>
      </c>
      <c r="C5488" s="74">
        <v>41821</v>
      </c>
      <c r="D5488" s="47">
        <v>46.450001</v>
      </c>
      <c r="E5488" s="47">
        <v>47.200001</v>
      </c>
      <c r="F5488" s="47">
        <v>46.450001</v>
      </c>
      <c r="G5488" s="47">
        <v>46.849997999999999</v>
      </c>
      <c r="H5488" s="73">
        <v>41.709518000000003</v>
      </c>
      <c r="I5488" s="73">
        <v>708300</v>
      </c>
    </row>
    <row r="5489" spans="1:9" x14ac:dyDescent="0.3">
      <c r="A5489" s="72" t="str">
        <f t="shared" si="179"/>
        <v>2014</v>
      </c>
      <c r="B5489" s="72" t="str">
        <f t="shared" si="180"/>
        <v>Jul</v>
      </c>
      <c r="C5489" s="74">
        <v>41822</v>
      </c>
      <c r="D5489" s="47">
        <v>46.790000999999997</v>
      </c>
      <c r="E5489" s="47">
        <v>46.990001999999997</v>
      </c>
      <c r="F5489" s="47">
        <v>46.450001</v>
      </c>
      <c r="G5489" s="47">
        <v>46.540000999999997</v>
      </c>
      <c r="H5489" s="73">
        <v>41.433520999999999</v>
      </c>
      <c r="I5489" s="73">
        <v>342800</v>
      </c>
    </row>
    <row r="5490" spans="1:9" x14ac:dyDescent="0.3">
      <c r="A5490" s="72" t="str">
        <f t="shared" si="179"/>
        <v>2014</v>
      </c>
      <c r="B5490" s="72" t="str">
        <f t="shared" si="180"/>
        <v>Jul</v>
      </c>
      <c r="C5490" s="74">
        <v>41823</v>
      </c>
      <c r="D5490" s="47">
        <v>46.529998999999997</v>
      </c>
      <c r="E5490" s="47">
        <v>47.09</v>
      </c>
      <c r="F5490" s="47">
        <v>46.34</v>
      </c>
      <c r="G5490" s="47">
        <v>46.869999</v>
      </c>
      <c r="H5490" s="73">
        <v>41.727322000000001</v>
      </c>
      <c r="I5490" s="73">
        <v>269900</v>
      </c>
    </row>
    <row r="5491" spans="1:9" x14ac:dyDescent="0.3">
      <c r="A5491" s="72" t="str">
        <f t="shared" si="179"/>
        <v>2014</v>
      </c>
      <c r="B5491" s="72" t="str">
        <f t="shared" si="180"/>
        <v>Jul</v>
      </c>
      <c r="C5491" s="74">
        <v>41827</v>
      </c>
      <c r="D5491" s="47">
        <v>46.830002</v>
      </c>
      <c r="E5491" s="47">
        <v>46.900002000000001</v>
      </c>
      <c r="F5491" s="47">
        <v>46.549999</v>
      </c>
      <c r="G5491" s="47">
        <v>46.799999</v>
      </c>
      <c r="H5491" s="73">
        <v>41.664997</v>
      </c>
      <c r="I5491" s="73">
        <v>709200</v>
      </c>
    </row>
    <row r="5492" spans="1:9" x14ac:dyDescent="0.3">
      <c r="A5492" s="72" t="str">
        <f t="shared" si="179"/>
        <v>2014</v>
      </c>
      <c r="B5492" s="72" t="str">
        <f t="shared" si="180"/>
        <v>Jul</v>
      </c>
      <c r="C5492" s="74">
        <v>41828</v>
      </c>
      <c r="D5492" s="47">
        <v>46.73</v>
      </c>
      <c r="E5492" s="47">
        <v>46.779998999999997</v>
      </c>
      <c r="F5492" s="47">
        <v>46.139999000000003</v>
      </c>
      <c r="G5492" s="47">
        <v>46.25</v>
      </c>
      <c r="H5492" s="73">
        <v>41.175353999999999</v>
      </c>
      <c r="I5492" s="73">
        <v>625300</v>
      </c>
    </row>
    <row r="5493" spans="1:9" x14ac:dyDescent="0.3">
      <c r="A5493" s="72" t="str">
        <f t="shared" si="179"/>
        <v>2014</v>
      </c>
      <c r="B5493" s="72" t="str">
        <f t="shared" si="180"/>
        <v>Jul</v>
      </c>
      <c r="C5493" s="74">
        <v>41829</v>
      </c>
      <c r="D5493" s="47">
        <v>45.439999</v>
      </c>
      <c r="E5493" s="47">
        <v>46.779998999999997</v>
      </c>
      <c r="F5493" s="47">
        <v>45.439999</v>
      </c>
      <c r="G5493" s="47">
        <v>46.75</v>
      </c>
      <c r="H5493" s="73">
        <v>41.620475999999996</v>
      </c>
      <c r="I5493" s="73">
        <v>654500</v>
      </c>
    </row>
    <row r="5494" spans="1:9" x14ac:dyDescent="0.3">
      <c r="A5494" s="72" t="str">
        <f t="shared" si="179"/>
        <v>2014</v>
      </c>
      <c r="B5494" s="72" t="str">
        <f t="shared" si="180"/>
        <v>Jul</v>
      </c>
      <c r="C5494" s="74">
        <v>41830</v>
      </c>
      <c r="D5494" s="47">
        <v>46.150002000000001</v>
      </c>
      <c r="E5494" s="47">
        <v>46.549999</v>
      </c>
      <c r="F5494" s="47">
        <v>46</v>
      </c>
      <c r="G5494" s="47">
        <v>46.34</v>
      </c>
      <c r="H5494" s="73">
        <v>41.255470000000003</v>
      </c>
      <c r="I5494" s="73">
        <v>696000</v>
      </c>
    </row>
    <row r="5495" spans="1:9" x14ac:dyDescent="0.3">
      <c r="A5495" s="72" t="str">
        <f t="shared" si="179"/>
        <v>2014</v>
      </c>
      <c r="B5495" s="72" t="str">
        <f t="shared" si="180"/>
        <v>Jul</v>
      </c>
      <c r="C5495" s="74">
        <v>41831</v>
      </c>
      <c r="D5495" s="47">
        <v>45.990001999999997</v>
      </c>
      <c r="E5495" s="47">
        <v>46.25</v>
      </c>
      <c r="F5495" s="47">
        <v>45.560001</v>
      </c>
      <c r="G5495" s="47">
        <v>45.900002000000001</v>
      </c>
      <c r="H5495" s="73">
        <v>40.863762000000001</v>
      </c>
      <c r="I5495" s="73">
        <v>884400</v>
      </c>
    </row>
    <row r="5496" spans="1:9" x14ac:dyDescent="0.3">
      <c r="A5496" s="72" t="str">
        <f t="shared" si="179"/>
        <v>2014</v>
      </c>
      <c r="B5496" s="72" t="str">
        <f t="shared" si="180"/>
        <v>Jul</v>
      </c>
      <c r="C5496" s="74">
        <v>41834</v>
      </c>
      <c r="D5496" s="47">
        <v>46.290000999999997</v>
      </c>
      <c r="E5496" s="47">
        <v>46.290000999999997</v>
      </c>
      <c r="F5496" s="47">
        <v>45.650002000000001</v>
      </c>
      <c r="G5496" s="47">
        <v>45.950001</v>
      </c>
      <c r="H5496" s="73">
        <v>40.908259999999999</v>
      </c>
      <c r="I5496" s="73">
        <v>985600</v>
      </c>
    </row>
    <row r="5497" spans="1:9" x14ac:dyDescent="0.3">
      <c r="A5497" s="72" t="str">
        <f t="shared" si="179"/>
        <v>2014</v>
      </c>
      <c r="B5497" s="72" t="str">
        <f t="shared" si="180"/>
        <v>Jul</v>
      </c>
      <c r="C5497" s="74">
        <v>41835</v>
      </c>
      <c r="D5497" s="47">
        <v>45.720001000000003</v>
      </c>
      <c r="E5497" s="47">
        <v>45.740001999999997</v>
      </c>
      <c r="F5497" s="47">
        <v>44.77</v>
      </c>
      <c r="G5497" s="47">
        <v>44.880001</v>
      </c>
      <c r="H5497" s="73">
        <v>39.955666000000001</v>
      </c>
      <c r="I5497" s="73">
        <v>1369900</v>
      </c>
    </row>
    <row r="5498" spans="1:9" x14ac:dyDescent="0.3">
      <c r="A5498" s="72" t="str">
        <f t="shared" si="179"/>
        <v>2014</v>
      </c>
      <c r="B5498" s="72" t="str">
        <f t="shared" si="180"/>
        <v>Jul</v>
      </c>
      <c r="C5498" s="74">
        <v>41836</v>
      </c>
      <c r="D5498" s="47">
        <v>45.189999</v>
      </c>
      <c r="E5498" s="47">
        <v>45.189999</v>
      </c>
      <c r="F5498" s="47">
        <v>44.25</v>
      </c>
      <c r="G5498" s="47">
        <v>44.849997999999999</v>
      </c>
      <c r="H5498" s="73">
        <v>39.928944000000001</v>
      </c>
      <c r="I5498" s="73">
        <v>1233500</v>
      </c>
    </row>
    <row r="5499" spans="1:9" x14ac:dyDescent="0.3">
      <c r="A5499" s="72" t="str">
        <f t="shared" si="179"/>
        <v>2014</v>
      </c>
      <c r="B5499" s="72" t="str">
        <f t="shared" si="180"/>
        <v>Jul</v>
      </c>
      <c r="C5499" s="74">
        <v>41837</v>
      </c>
      <c r="D5499" s="47">
        <v>44.689999</v>
      </c>
      <c r="E5499" s="47">
        <v>44.990001999999997</v>
      </c>
      <c r="F5499" s="47">
        <v>43.849997999999999</v>
      </c>
      <c r="G5499" s="47">
        <v>44.060001</v>
      </c>
      <c r="H5499" s="73">
        <v>39.225647000000002</v>
      </c>
      <c r="I5499" s="73">
        <v>984500</v>
      </c>
    </row>
    <row r="5500" spans="1:9" x14ac:dyDescent="0.3">
      <c r="A5500" s="72" t="str">
        <f t="shared" si="179"/>
        <v>2014</v>
      </c>
      <c r="B5500" s="72" t="str">
        <f t="shared" si="180"/>
        <v>Jul</v>
      </c>
      <c r="C5500" s="74">
        <v>41838</v>
      </c>
      <c r="D5500" s="47">
        <v>44.049999</v>
      </c>
      <c r="E5500" s="47">
        <v>44.860000999999997</v>
      </c>
      <c r="F5500" s="47">
        <v>43.93</v>
      </c>
      <c r="G5500" s="47">
        <v>44.439999</v>
      </c>
      <c r="H5500" s="73">
        <v>39.563946000000001</v>
      </c>
      <c r="I5500" s="73">
        <v>737100</v>
      </c>
    </row>
    <row r="5501" spans="1:9" x14ac:dyDescent="0.3">
      <c r="A5501" s="72" t="str">
        <f t="shared" si="179"/>
        <v>2014</v>
      </c>
      <c r="B5501" s="72" t="str">
        <f t="shared" si="180"/>
        <v>Jul</v>
      </c>
      <c r="C5501" s="74">
        <v>41841</v>
      </c>
      <c r="D5501" s="47">
        <v>44.18</v>
      </c>
      <c r="E5501" s="47">
        <v>44.419998</v>
      </c>
      <c r="F5501" s="47">
        <v>43.849997999999999</v>
      </c>
      <c r="G5501" s="47">
        <v>43.939999</v>
      </c>
      <c r="H5501" s="73">
        <v>39.118800999999998</v>
      </c>
      <c r="I5501" s="73">
        <v>567900</v>
      </c>
    </row>
    <row r="5502" spans="1:9" x14ac:dyDescent="0.3">
      <c r="A5502" s="72" t="str">
        <f t="shared" si="179"/>
        <v>2014</v>
      </c>
      <c r="B5502" s="72" t="str">
        <f t="shared" si="180"/>
        <v>Jul</v>
      </c>
      <c r="C5502" s="74">
        <v>41842</v>
      </c>
      <c r="D5502" s="47">
        <v>44.290000999999997</v>
      </c>
      <c r="E5502" s="47">
        <v>44.540000999999997</v>
      </c>
      <c r="F5502" s="47">
        <v>44</v>
      </c>
      <c r="G5502" s="47">
        <v>44.32</v>
      </c>
      <c r="H5502" s="73">
        <v>39.457118999999999</v>
      </c>
      <c r="I5502" s="73">
        <v>767600</v>
      </c>
    </row>
    <row r="5503" spans="1:9" x14ac:dyDescent="0.3">
      <c r="A5503" s="72" t="str">
        <f t="shared" si="179"/>
        <v>2014</v>
      </c>
      <c r="B5503" s="72" t="str">
        <f t="shared" si="180"/>
        <v>Jul</v>
      </c>
      <c r="C5503" s="74">
        <v>41843</v>
      </c>
      <c r="D5503" s="47">
        <v>44.349997999999999</v>
      </c>
      <c r="E5503" s="47">
        <v>44.52</v>
      </c>
      <c r="F5503" s="47">
        <v>43.700001</v>
      </c>
      <c r="G5503" s="47">
        <v>43.959999000000003</v>
      </c>
      <c r="H5503" s="73">
        <v>39.136620000000001</v>
      </c>
      <c r="I5503" s="73">
        <v>1449600</v>
      </c>
    </row>
    <row r="5504" spans="1:9" x14ac:dyDescent="0.3">
      <c r="A5504" s="72" t="str">
        <f t="shared" si="179"/>
        <v>2014</v>
      </c>
      <c r="B5504" s="72" t="str">
        <f t="shared" si="180"/>
        <v>Jul</v>
      </c>
      <c r="C5504" s="74">
        <v>41844</v>
      </c>
      <c r="D5504" s="47">
        <v>43.470001000000003</v>
      </c>
      <c r="E5504" s="47">
        <v>43.98</v>
      </c>
      <c r="F5504" s="47">
        <v>42.709999000000003</v>
      </c>
      <c r="G5504" s="47">
        <v>43.41</v>
      </c>
      <c r="H5504" s="73">
        <v>38.646946</v>
      </c>
      <c r="I5504" s="73">
        <v>2360600</v>
      </c>
    </row>
    <row r="5505" spans="1:9" x14ac:dyDescent="0.3">
      <c r="A5505" s="72" t="str">
        <f t="shared" si="179"/>
        <v>2014</v>
      </c>
      <c r="B5505" s="72" t="str">
        <f t="shared" si="180"/>
        <v>Jul</v>
      </c>
      <c r="C5505" s="74">
        <v>41845</v>
      </c>
      <c r="D5505" s="47">
        <v>43.119999</v>
      </c>
      <c r="E5505" s="47">
        <v>43.529998999999997</v>
      </c>
      <c r="F5505" s="47">
        <v>43.119999</v>
      </c>
      <c r="G5505" s="47">
        <v>43.330002</v>
      </c>
      <c r="H5505" s="73">
        <v>38.575733</v>
      </c>
      <c r="I5505" s="73">
        <v>947900</v>
      </c>
    </row>
    <row r="5506" spans="1:9" x14ac:dyDescent="0.3">
      <c r="A5506" s="72" t="str">
        <f t="shared" si="179"/>
        <v>2014</v>
      </c>
      <c r="B5506" s="72" t="str">
        <f t="shared" si="180"/>
        <v>Jul</v>
      </c>
      <c r="C5506" s="74">
        <v>41848</v>
      </c>
      <c r="D5506" s="47">
        <v>43.43</v>
      </c>
      <c r="E5506" s="47">
        <v>43.560001</v>
      </c>
      <c r="F5506" s="47">
        <v>43.220001000000003</v>
      </c>
      <c r="G5506" s="47">
        <v>43.299999</v>
      </c>
      <c r="H5506" s="73">
        <v>38.549025999999998</v>
      </c>
      <c r="I5506" s="73">
        <v>737800</v>
      </c>
    </row>
    <row r="5507" spans="1:9" x14ac:dyDescent="0.3">
      <c r="A5507" s="72" t="str">
        <f t="shared" ref="A5507:A5570" si="181">TEXT(C5507,"YYYY")</f>
        <v>2014</v>
      </c>
      <c r="B5507" s="72" t="str">
        <f t="shared" ref="B5507:B5570" si="182">TEXT(C5507,"MMM")</f>
        <v>Jul</v>
      </c>
      <c r="C5507" s="74">
        <v>41849</v>
      </c>
      <c r="D5507" s="47">
        <v>43.439999</v>
      </c>
      <c r="E5507" s="47">
        <v>43.799999</v>
      </c>
      <c r="F5507" s="47">
        <v>43.400002000000001</v>
      </c>
      <c r="G5507" s="47">
        <v>43.540000999999997</v>
      </c>
      <c r="H5507" s="73">
        <v>38.762695000000001</v>
      </c>
      <c r="I5507" s="73">
        <v>915000</v>
      </c>
    </row>
    <row r="5508" spans="1:9" x14ac:dyDescent="0.3">
      <c r="A5508" s="72" t="str">
        <f t="shared" si="181"/>
        <v>2014</v>
      </c>
      <c r="B5508" s="72" t="str">
        <f t="shared" si="182"/>
        <v>Jul</v>
      </c>
      <c r="C5508" s="74">
        <v>41850</v>
      </c>
      <c r="D5508" s="47">
        <v>43.779998999999997</v>
      </c>
      <c r="E5508" s="47">
        <v>43.84</v>
      </c>
      <c r="F5508" s="47">
        <v>43.139999000000003</v>
      </c>
      <c r="G5508" s="47">
        <v>43.48</v>
      </c>
      <c r="H5508" s="73">
        <v>38.709277999999998</v>
      </c>
      <c r="I5508" s="73">
        <v>587800</v>
      </c>
    </row>
    <row r="5509" spans="1:9" x14ac:dyDescent="0.3">
      <c r="A5509" s="72" t="str">
        <f t="shared" si="181"/>
        <v>2014</v>
      </c>
      <c r="B5509" s="72" t="str">
        <f t="shared" si="182"/>
        <v>Jul</v>
      </c>
      <c r="C5509" s="74">
        <v>41851</v>
      </c>
      <c r="D5509" s="47">
        <v>42.970001000000003</v>
      </c>
      <c r="E5509" s="47">
        <v>43.41</v>
      </c>
      <c r="F5509" s="47">
        <v>42.869999</v>
      </c>
      <c r="G5509" s="47">
        <v>42.880001</v>
      </c>
      <c r="H5509" s="73">
        <v>38.175114000000001</v>
      </c>
      <c r="I5509" s="73">
        <v>681600</v>
      </c>
    </row>
    <row r="5510" spans="1:9" x14ac:dyDescent="0.3">
      <c r="A5510" s="72" t="str">
        <f t="shared" si="181"/>
        <v>2014</v>
      </c>
      <c r="B5510" s="72" t="str">
        <f t="shared" si="182"/>
        <v>Aug</v>
      </c>
      <c r="C5510" s="74">
        <v>41852</v>
      </c>
      <c r="D5510" s="47">
        <v>42.91</v>
      </c>
      <c r="E5510" s="47">
        <v>43.040000999999997</v>
      </c>
      <c r="F5510" s="47">
        <v>42.549999</v>
      </c>
      <c r="G5510" s="47">
        <v>42.889999000000003</v>
      </c>
      <c r="H5510" s="73">
        <v>38.184013</v>
      </c>
      <c r="I5510" s="73">
        <v>788000</v>
      </c>
    </row>
    <row r="5511" spans="1:9" x14ac:dyDescent="0.3">
      <c r="A5511" s="72" t="str">
        <f t="shared" si="181"/>
        <v>2014</v>
      </c>
      <c r="B5511" s="72" t="str">
        <f t="shared" si="182"/>
        <v>Aug</v>
      </c>
      <c r="C5511" s="74">
        <v>41855</v>
      </c>
      <c r="D5511" s="47">
        <v>42.799999</v>
      </c>
      <c r="E5511" s="47">
        <v>43.220001000000003</v>
      </c>
      <c r="F5511" s="47">
        <v>42.540000999999997</v>
      </c>
      <c r="G5511" s="47">
        <v>43.130001</v>
      </c>
      <c r="H5511" s="73">
        <v>38.545971000000002</v>
      </c>
      <c r="I5511" s="73">
        <v>824800</v>
      </c>
    </row>
    <row r="5512" spans="1:9" x14ac:dyDescent="0.3">
      <c r="A5512" s="72" t="str">
        <f t="shared" si="181"/>
        <v>2014</v>
      </c>
      <c r="B5512" s="72" t="str">
        <f t="shared" si="182"/>
        <v>Aug</v>
      </c>
      <c r="C5512" s="74">
        <v>41856</v>
      </c>
      <c r="D5512" s="47">
        <v>42.849997999999999</v>
      </c>
      <c r="E5512" s="47">
        <v>43.25</v>
      </c>
      <c r="F5512" s="47">
        <v>42.709999000000003</v>
      </c>
      <c r="G5512" s="47">
        <v>42.900002000000001</v>
      </c>
      <c r="H5512" s="73">
        <v>38.340415999999998</v>
      </c>
      <c r="I5512" s="73">
        <v>592500</v>
      </c>
    </row>
    <row r="5513" spans="1:9" x14ac:dyDescent="0.3">
      <c r="A5513" s="72" t="str">
        <f t="shared" si="181"/>
        <v>2014</v>
      </c>
      <c r="B5513" s="72" t="str">
        <f t="shared" si="182"/>
        <v>Aug</v>
      </c>
      <c r="C5513" s="74">
        <v>41857</v>
      </c>
      <c r="D5513" s="47">
        <v>42.720001000000003</v>
      </c>
      <c r="E5513" s="47">
        <v>43.439999</v>
      </c>
      <c r="F5513" s="47">
        <v>42.68</v>
      </c>
      <c r="G5513" s="47">
        <v>43.25</v>
      </c>
      <c r="H5513" s="73">
        <v>38.653221000000002</v>
      </c>
      <c r="I5513" s="73">
        <v>458000</v>
      </c>
    </row>
    <row r="5514" spans="1:9" x14ac:dyDescent="0.3">
      <c r="A5514" s="72" t="str">
        <f t="shared" si="181"/>
        <v>2014</v>
      </c>
      <c r="B5514" s="72" t="str">
        <f t="shared" si="182"/>
        <v>Aug</v>
      </c>
      <c r="C5514" s="74">
        <v>41858</v>
      </c>
      <c r="D5514" s="47">
        <v>43.490001999999997</v>
      </c>
      <c r="E5514" s="47">
        <v>43.779998999999997</v>
      </c>
      <c r="F5514" s="47">
        <v>43.23</v>
      </c>
      <c r="G5514" s="47">
        <v>43.41</v>
      </c>
      <c r="H5514" s="73">
        <v>38.796204000000003</v>
      </c>
      <c r="I5514" s="73">
        <v>581600</v>
      </c>
    </row>
    <row r="5515" spans="1:9" x14ac:dyDescent="0.3">
      <c r="A5515" s="72" t="str">
        <f t="shared" si="181"/>
        <v>2014</v>
      </c>
      <c r="B5515" s="72" t="str">
        <f t="shared" si="182"/>
        <v>Aug</v>
      </c>
      <c r="C5515" s="74">
        <v>41859</v>
      </c>
      <c r="D5515" s="47">
        <v>43.389999000000003</v>
      </c>
      <c r="E5515" s="47">
        <v>43.66</v>
      </c>
      <c r="F5515" s="47">
        <v>43.310001</v>
      </c>
      <c r="G5515" s="47">
        <v>43.450001</v>
      </c>
      <c r="H5515" s="73">
        <v>38.831958999999998</v>
      </c>
      <c r="I5515" s="73">
        <v>534500</v>
      </c>
    </row>
    <row r="5516" spans="1:9" x14ac:dyDescent="0.3">
      <c r="A5516" s="72" t="str">
        <f t="shared" si="181"/>
        <v>2014</v>
      </c>
      <c r="B5516" s="72" t="str">
        <f t="shared" si="182"/>
        <v>Aug</v>
      </c>
      <c r="C5516" s="74">
        <v>41862</v>
      </c>
      <c r="D5516" s="47">
        <v>43.689999</v>
      </c>
      <c r="E5516" s="47">
        <v>43.919998</v>
      </c>
      <c r="F5516" s="47">
        <v>43.400002000000001</v>
      </c>
      <c r="G5516" s="47">
        <v>43.799999</v>
      </c>
      <c r="H5516" s="73">
        <v>39.144756000000001</v>
      </c>
      <c r="I5516" s="73">
        <v>388700</v>
      </c>
    </row>
    <row r="5517" spans="1:9" x14ac:dyDescent="0.3">
      <c r="A5517" s="72" t="str">
        <f t="shared" si="181"/>
        <v>2014</v>
      </c>
      <c r="B5517" s="72" t="str">
        <f t="shared" si="182"/>
        <v>Aug</v>
      </c>
      <c r="C5517" s="74">
        <v>41863</v>
      </c>
      <c r="D5517" s="47">
        <v>43.73</v>
      </c>
      <c r="E5517" s="47">
        <v>43.73</v>
      </c>
      <c r="F5517" s="47">
        <v>43.450001</v>
      </c>
      <c r="G5517" s="47">
        <v>43.669998</v>
      </c>
      <c r="H5517" s="73">
        <v>39.028571999999997</v>
      </c>
      <c r="I5517" s="73">
        <v>447300</v>
      </c>
    </row>
    <row r="5518" spans="1:9" x14ac:dyDescent="0.3">
      <c r="A5518" s="72" t="str">
        <f t="shared" si="181"/>
        <v>2014</v>
      </c>
      <c r="B5518" s="72" t="str">
        <f t="shared" si="182"/>
        <v>Aug</v>
      </c>
      <c r="C5518" s="74">
        <v>41864</v>
      </c>
      <c r="D5518" s="47">
        <v>43.759998000000003</v>
      </c>
      <c r="E5518" s="47">
        <v>44.389999000000003</v>
      </c>
      <c r="F5518" s="47">
        <v>43.689999</v>
      </c>
      <c r="G5518" s="47">
        <v>44.18</v>
      </c>
      <c r="H5518" s="73">
        <v>39.484363999999999</v>
      </c>
      <c r="I5518" s="73">
        <v>478500</v>
      </c>
    </row>
    <row r="5519" spans="1:9" x14ac:dyDescent="0.3">
      <c r="A5519" s="72" t="str">
        <f t="shared" si="181"/>
        <v>2014</v>
      </c>
      <c r="B5519" s="72" t="str">
        <f t="shared" si="182"/>
        <v>Aug</v>
      </c>
      <c r="C5519" s="74">
        <v>41865</v>
      </c>
      <c r="D5519" s="47">
        <v>44.18</v>
      </c>
      <c r="E5519" s="47">
        <v>44.470001000000003</v>
      </c>
      <c r="F5519" s="47">
        <v>44</v>
      </c>
      <c r="G5519" s="47">
        <v>44.299999</v>
      </c>
      <c r="H5519" s="73">
        <v>39.591617999999997</v>
      </c>
      <c r="I5519" s="73">
        <v>515000</v>
      </c>
    </row>
    <row r="5520" spans="1:9" x14ac:dyDescent="0.3">
      <c r="A5520" s="72" t="str">
        <f t="shared" si="181"/>
        <v>2014</v>
      </c>
      <c r="B5520" s="72" t="str">
        <f t="shared" si="182"/>
        <v>Aug</v>
      </c>
      <c r="C5520" s="74">
        <v>41866</v>
      </c>
      <c r="D5520" s="47">
        <v>44.540000999999997</v>
      </c>
      <c r="E5520" s="47">
        <v>44.540000999999997</v>
      </c>
      <c r="F5520" s="47">
        <v>43.880001</v>
      </c>
      <c r="G5520" s="47">
        <v>44.16</v>
      </c>
      <c r="H5520" s="73">
        <v>39.466495999999999</v>
      </c>
      <c r="I5520" s="73">
        <v>732900</v>
      </c>
    </row>
    <row r="5521" spans="1:9" x14ac:dyDescent="0.3">
      <c r="A5521" s="72" t="str">
        <f t="shared" si="181"/>
        <v>2014</v>
      </c>
      <c r="B5521" s="72" t="str">
        <f t="shared" si="182"/>
        <v>Aug</v>
      </c>
      <c r="C5521" s="74">
        <v>41869</v>
      </c>
      <c r="D5521" s="47">
        <v>44.470001000000003</v>
      </c>
      <c r="E5521" s="47">
        <v>44.75</v>
      </c>
      <c r="F5521" s="47">
        <v>44.450001</v>
      </c>
      <c r="G5521" s="47">
        <v>44.68</v>
      </c>
      <c r="H5521" s="73">
        <v>39.931232000000001</v>
      </c>
      <c r="I5521" s="73">
        <v>367800</v>
      </c>
    </row>
    <row r="5522" spans="1:9" x14ac:dyDescent="0.3">
      <c r="A5522" s="72" t="str">
        <f t="shared" si="181"/>
        <v>2014</v>
      </c>
      <c r="B5522" s="72" t="str">
        <f t="shared" si="182"/>
        <v>Aug</v>
      </c>
      <c r="C5522" s="74">
        <v>41870</v>
      </c>
      <c r="D5522" s="47">
        <v>44.689999</v>
      </c>
      <c r="E5522" s="47">
        <v>45.130001</v>
      </c>
      <c r="F5522" s="47">
        <v>44.689999</v>
      </c>
      <c r="G5522" s="47">
        <v>45.040000999999997</v>
      </c>
      <c r="H5522" s="73">
        <v>40.252963999999999</v>
      </c>
      <c r="I5522" s="73">
        <v>467600</v>
      </c>
    </row>
    <row r="5523" spans="1:9" x14ac:dyDescent="0.3">
      <c r="A5523" s="72" t="str">
        <f t="shared" si="181"/>
        <v>2014</v>
      </c>
      <c r="B5523" s="72" t="str">
        <f t="shared" si="182"/>
        <v>Aug</v>
      </c>
      <c r="C5523" s="74">
        <v>41871</v>
      </c>
      <c r="D5523" s="47">
        <v>44.400002000000001</v>
      </c>
      <c r="E5523" s="47">
        <v>44.700001</v>
      </c>
      <c r="F5523" s="47">
        <v>43.880001</v>
      </c>
      <c r="G5523" s="47">
        <v>44.470001000000003</v>
      </c>
      <c r="H5523" s="73">
        <v>39.743552999999999</v>
      </c>
      <c r="I5523" s="73">
        <v>974600</v>
      </c>
    </row>
    <row r="5524" spans="1:9" x14ac:dyDescent="0.3">
      <c r="A5524" s="72" t="str">
        <f t="shared" si="181"/>
        <v>2014</v>
      </c>
      <c r="B5524" s="72" t="str">
        <f t="shared" si="182"/>
        <v>Aug</v>
      </c>
      <c r="C5524" s="74">
        <v>41872</v>
      </c>
      <c r="D5524" s="47">
        <v>43.529998999999997</v>
      </c>
      <c r="E5524" s="47">
        <v>44.610000999999997</v>
      </c>
      <c r="F5524" s="47">
        <v>43.5</v>
      </c>
      <c r="G5524" s="47">
        <v>44.599997999999999</v>
      </c>
      <c r="H5524" s="73">
        <v>39.859721999999998</v>
      </c>
      <c r="I5524" s="73">
        <v>964000</v>
      </c>
    </row>
    <row r="5525" spans="1:9" x14ac:dyDescent="0.3">
      <c r="A5525" s="72" t="str">
        <f t="shared" si="181"/>
        <v>2014</v>
      </c>
      <c r="B5525" s="72" t="str">
        <f t="shared" si="182"/>
        <v>Aug</v>
      </c>
      <c r="C5525" s="74">
        <v>41873</v>
      </c>
      <c r="D5525" s="47">
        <v>44.619999</v>
      </c>
      <c r="E5525" s="47">
        <v>44.830002</v>
      </c>
      <c r="F5525" s="47">
        <v>44.450001</v>
      </c>
      <c r="G5525" s="47">
        <v>44.48</v>
      </c>
      <c r="H5525" s="73">
        <v>39.752487000000002</v>
      </c>
      <c r="I5525" s="73">
        <v>416900</v>
      </c>
    </row>
    <row r="5526" spans="1:9" x14ac:dyDescent="0.3">
      <c r="A5526" s="72" t="str">
        <f t="shared" si="181"/>
        <v>2014</v>
      </c>
      <c r="B5526" s="72" t="str">
        <f t="shared" si="182"/>
        <v>Aug</v>
      </c>
      <c r="C5526" s="74">
        <v>41876</v>
      </c>
      <c r="D5526" s="47">
        <v>44.799999</v>
      </c>
      <c r="E5526" s="47">
        <v>45.25</v>
      </c>
      <c r="F5526" s="47">
        <v>44.599997999999999</v>
      </c>
      <c r="G5526" s="47">
        <v>45.209999000000003</v>
      </c>
      <c r="H5526" s="73">
        <v>40.404896000000001</v>
      </c>
      <c r="I5526" s="73">
        <v>497800</v>
      </c>
    </row>
    <row r="5527" spans="1:9" x14ac:dyDescent="0.3">
      <c r="A5527" s="72" t="str">
        <f t="shared" si="181"/>
        <v>2014</v>
      </c>
      <c r="B5527" s="72" t="str">
        <f t="shared" si="182"/>
        <v>Aug</v>
      </c>
      <c r="C5527" s="74">
        <v>41877</v>
      </c>
      <c r="D5527" s="47">
        <v>45.220001000000003</v>
      </c>
      <c r="E5527" s="47">
        <v>45.57</v>
      </c>
      <c r="F5527" s="47">
        <v>45.049999</v>
      </c>
      <c r="G5527" s="47">
        <v>45.150002000000001</v>
      </c>
      <c r="H5527" s="73">
        <v>40.351284</v>
      </c>
      <c r="I5527" s="73">
        <v>457200</v>
      </c>
    </row>
    <row r="5528" spans="1:9" x14ac:dyDescent="0.3">
      <c r="A5528" s="72" t="str">
        <f t="shared" si="181"/>
        <v>2014</v>
      </c>
      <c r="B5528" s="72" t="str">
        <f t="shared" si="182"/>
        <v>Aug</v>
      </c>
      <c r="C5528" s="74">
        <v>41878</v>
      </c>
      <c r="D5528" s="47">
        <v>45.16</v>
      </c>
      <c r="E5528" s="47">
        <v>45.25</v>
      </c>
      <c r="F5528" s="47">
        <v>44.73</v>
      </c>
      <c r="G5528" s="47">
        <v>44.830002</v>
      </c>
      <c r="H5528" s="73">
        <v>40.065291999999999</v>
      </c>
      <c r="I5528" s="73">
        <v>297400</v>
      </c>
    </row>
    <row r="5529" spans="1:9" x14ac:dyDescent="0.3">
      <c r="A5529" s="72" t="str">
        <f t="shared" si="181"/>
        <v>2014</v>
      </c>
      <c r="B5529" s="72" t="str">
        <f t="shared" si="182"/>
        <v>Aug</v>
      </c>
      <c r="C5529" s="74">
        <v>41879</v>
      </c>
      <c r="D5529" s="47">
        <v>44.799999</v>
      </c>
      <c r="E5529" s="47">
        <v>45.310001</v>
      </c>
      <c r="F5529" s="47">
        <v>44.549999</v>
      </c>
      <c r="G5529" s="47">
        <v>45.07</v>
      </c>
      <c r="H5529" s="73">
        <v>40.279778</v>
      </c>
      <c r="I5529" s="73">
        <v>671900</v>
      </c>
    </row>
    <row r="5530" spans="1:9" x14ac:dyDescent="0.3">
      <c r="A5530" s="72" t="str">
        <f t="shared" si="181"/>
        <v>2014</v>
      </c>
      <c r="B5530" s="72" t="str">
        <f t="shared" si="182"/>
        <v>Aug</v>
      </c>
      <c r="C5530" s="74">
        <v>41880</v>
      </c>
      <c r="D5530" s="47">
        <v>45.110000999999997</v>
      </c>
      <c r="E5530" s="47">
        <v>45.25</v>
      </c>
      <c r="F5530" s="47">
        <v>44.700001</v>
      </c>
      <c r="G5530" s="47">
        <v>44.950001</v>
      </c>
      <c r="H5530" s="73">
        <v>40.172539</v>
      </c>
      <c r="I5530" s="73">
        <v>361500</v>
      </c>
    </row>
    <row r="5531" spans="1:9" x14ac:dyDescent="0.3">
      <c r="A5531" s="72" t="str">
        <f t="shared" si="181"/>
        <v>2014</v>
      </c>
      <c r="B5531" s="72" t="str">
        <f t="shared" si="182"/>
        <v>Sep</v>
      </c>
      <c r="C5531" s="74">
        <v>41884</v>
      </c>
      <c r="D5531" s="47">
        <v>44.84</v>
      </c>
      <c r="E5531" s="47">
        <v>45.09</v>
      </c>
      <c r="F5531" s="47">
        <v>44.310001</v>
      </c>
      <c r="G5531" s="47">
        <v>44.790000999999997</v>
      </c>
      <c r="H5531" s="73">
        <v>40.029533000000001</v>
      </c>
      <c r="I5531" s="73">
        <v>825200</v>
      </c>
    </row>
    <row r="5532" spans="1:9" x14ac:dyDescent="0.3">
      <c r="A5532" s="72" t="str">
        <f t="shared" si="181"/>
        <v>2014</v>
      </c>
      <c r="B5532" s="72" t="str">
        <f t="shared" si="182"/>
        <v>Sep</v>
      </c>
      <c r="C5532" s="74">
        <v>41885</v>
      </c>
      <c r="D5532" s="47">
        <v>44.900002000000001</v>
      </c>
      <c r="E5532" s="47">
        <v>44.990001999999997</v>
      </c>
      <c r="F5532" s="47">
        <v>44.549999</v>
      </c>
      <c r="G5532" s="47">
        <v>44.720001000000003</v>
      </c>
      <c r="H5532" s="73">
        <v>39.966983999999997</v>
      </c>
      <c r="I5532" s="73">
        <v>547600</v>
      </c>
    </row>
    <row r="5533" spans="1:9" x14ac:dyDescent="0.3">
      <c r="A5533" s="72" t="str">
        <f t="shared" si="181"/>
        <v>2014</v>
      </c>
      <c r="B5533" s="72" t="str">
        <f t="shared" si="182"/>
        <v>Sep</v>
      </c>
      <c r="C5533" s="74">
        <v>41886</v>
      </c>
      <c r="D5533" s="47">
        <v>44.740001999999997</v>
      </c>
      <c r="E5533" s="47">
        <v>45.220001000000003</v>
      </c>
      <c r="F5533" s="47">
        <v>44.560001</v>
      </c>
      <c r="G5533" s="47">
        <v>45.16</v>
      </c>
      <c r="H5533" s="73">
        <v>40.360213999999999</v>
      </c>
      <c r="I5533" s="73">
        <v>361300</v>
      </c>
    </row>
    <row r="5534" spans="1:9" x14ac:dyDescent="0.3">
      <c r="A5534" s="72" t="str">
        <f t="shared" si="181"/>
        <v>2014</v>
      </c>
      <c r="B5534" s="72" t="str">
        <f t="shared" si="182"/>
        <v>Sep</v>
      </c>
      <c r="C5534" s="74">
        <v>41887</v>
      </c>
      <c r="D5534" s="47">
        <v>45.009998000000003</v>
      </c>
      <c r="E5534" s="47">
        <v>45.439999</v>
      </c>
      <c r="F5534" s="47">
        <v>44.869999</v>
      </c>
      <c r="G5534" s="47">
        <v>45.32</v>
      </c>
      <c r="H5534" s="73">
        <v>40.503200999999997</v>
      </c>
      <c r="I5534" s="73">
        <v>442800</v>
      </c>
    </row>
    <row r="5535" spans="1:9" x14ac:dyDescent="0.3">
      <c r="A5535" s="72" t="str">
        <f t="shared" si="181"/>
        <v>2014</v>
      </c>
      <c r="B5535" s="72" t="str">
        <f t="shared" si="182"/>
        <v>Sep</v>
      </c>
      <c r="C5535" s="74">
        <v>41890</v>
      </c>
      <c r="D5535" s="47">
        <v>45.299999</v>
      </c>
      <c r="E5535" s="47">
        <v>45.529998999999997</v>
      </c>
      <c r="F5535" s="47">
        <v>45.119999</v>
      </c>
      <c r="G5535" s="47">
        <v>45.25</v>
      </c>
      <c r="H5535" s="73">
        <v>40.440646999999998</v>
      </c>
      <c r="I5535" s="73">
        <v>376800</v>
      </c>
    </row>
    <row r="5536" spans="1:9" x14ac:dyDescent="0.3">
      <c r="A5536" s="72" t="str">
        <f t="shared" si="181"/>
        <v>2014</v>
      </c>
      <c r="B5536" s="72" t="str">
        <f t="shared" si="182"/>
        <v>Sep</v>
      </c>
      <c r="C5536" s="74">
        <v>41891</v>
      </c>
      <c r="D5536" s="47">
        <v>45.200001</v>
      </c>
      <c r="E5536" s="47">
        <v>45.330002</v>
      </c>
      <c r="F5536" s="47">
        <v>44.950001</v>
      </c>
      <c r="G5536" s="47">
        <v>45.029998999999997</v>
      </c>
      <c r="H5536" s="73">
        <v>40.244025999999998</v>
      </c>
      <c r="I5536" s="73">
        <v>257700</v>
      </c>
    </row>
    <row r="5537" spans="1:9" x14ac:dyDescent="0.3">
      <c r="A5537" s="72" t="str">
        <f t="shared" si="181"/>
        <v>2014</v>
      </c>
      <c r="B5537" s="72" t="str">
        <f t="shared" si="182"/>
        <v>Sep</v>
      </c>
      <c r="C5537" s="74">
        <v>41892</v>
      </c>
      <c r="D5537" s="47">
        <v>45.009998000000003</v>
      </c>
      <c r="E5537" s="47">
        <v>45.73</v>
      </c>
      <c r="F5537" s="47">
        <v>44.93</v>
      </c>
      <c r="G5537" s="47">
        <v>45.630001</v>
      </c>
      <c r="H5537" s="73">
        <v>40.780265999999997</v>
      </c>
      <c r="I5537" s="73">
        <v>494000</v>
      </c>
    </row>
    <row r="5538" spans="1:9" x14ac:dyDescent="0.3">
      <c r="A5538" s="72" t="str">
        <f t="shared" si="181"/>
        <v>2014</v>
      </c>
      <c r="B5538" s="72" t="str">
        <f t="shared" si="182"/>
        <v>Sep</v>
      </c>
      <c r="C5538" s="74">
        <v>41893</v>
      </c>
      <c r="D5538" s="47">
        <v>45.52</v>
      </c>
      <c r="E5538" s="47">
        <v>45.73</v>
      </c>
      <c r="F5538" s="47">
        <v>45.23</v>
      </c>
      <c r="G5538" s="47">
        <v>45.66</v>
      </c>
      <c r="H5538" s="73">
        <v>40.807076000000002</v>
      </c>
      <c r="I5538" s="73">
        <v>497600</v>
      </c>
    </row>
    <row r="5539" spans="1:9" x14ac:dyDescent="0.3">
      <c r="A5539" s="72" t="str">
        <f t="shared" si="181"/>
        <v>2014</v>
      </c>
      <c r="B5539" s="72" t="str">
        <f t="shared" si="182"/>
        <v>Sep</v>
      </c>
      <c r="C5539" s="74">
        <v>41894</v>
      </c>
      <c r="D5539" s="47">
        <v>45.759998000000003</v>
      </c>
      <c r="E5539" s="47">
        <v>45.880001</v>
      </c>
      <c r="F5539" s="47">
        <v>45.18</v>
      </c>
      <c r="G5539" s="47">
        <v>45.380001</v>
      </c>
      <c r="H5539" s="73">
        <v>40.556823999999999</v>
      </c>
      <c r="I5539" s="73">
        <v>356500</v>
      </c>
    </row>
    <row r="5540" spans="1:9" x14ac:dyDescent="0.3">
      <c r="A5540" s="72" t="str">
        <f t="shared" si="181"/>
        <v>2014</v>
      </c>
      <c r="B5540" s="72" t="str">
        <f t="shared" si="182"/>
        <v>Sep</v>
      </c>
      <c r="C5540" s="74">
        <v>41897</v>
      </c>
      <c r="D5540" s="47">
        <v>45.360000999999997</v>
      </c>
      <c r="E5540" s="47">
        <v>45.450001</v>
      </c>
      <c r="F5540" s="47">
        <v>45.060001</v>
      </c>
      <c r="G5540" s="47">
        <v>45.23</v>
      </c>
      <c r="H5540" s="73">
        <v>40.422770999999997</v>
      </c>
      <c r="I5540" s="73">
        <v>212600</v>
      </c>
    </row>
    <row r="5541" spans="1:9" x14ac:dyDescent="0.3">
      <c r="A5541" s="72" t="str">
        <f t="shared" si="181"/>
        <v>2014</v>
      </c>
      <c r="B5541" s="72" t="str">
        <f t="shared" si="182"/>
        <v>Sep</v>
      </c>
      <c r="C5541" s="74">
        <v>41898</v>
      </c>
      <c r="D5541" s="47">
        <v>45.119999</v>
      </c>
      <c r="E5541" s="47">
        <v>45.610000999999997</v>
      </c>
      <c r="F5541" s="47">
        <v>44.959999000000003</v>
      </c>
      <c r="G5541" s="47">
        <v>45.389999000000003</v>
      </c>
      <c r="H5541" s="73">
        <v>40.565764999999999</v>
      </c>
      <c r="I5541" s="73">
        <v>478000</v>
      </c>
    </row>
    <row r="5542" spans="1:9" x14ac:dyDescent="0.3">
      <c r="A5542" s="72" t="str">
        <f t="shared" si="181"/>
        <v>2014</v>
      </c>
      <c r="B5542" s="72" t="str">
        <f t="shared" si="182"/>
        <v>Sep</v>
      </c>
      <c r="C5542" s="74">
        <v>41899</v>
      </c>
      <c r="D5542" s="47">
        <v>45.389999000000003</v>
      </c>
      <c r="E5542" s="47">
        <v>45.700001</v>
      </c>
      <c r="F5542" s="47">
        <v>44.959999000000003</v>
      </c>
      <c r="G5542" s="47">
        <v>45.650002000000001</v>
      </c>
      <c r="H5542" s="73">
        <v>40.798133999999997</v>
      </c>
      <c r="I5542" s="73">
        <v>445700</v>
      </c>
    </row>
    <row r="5543" spans="1:9" x14ac:dyDescent="0.3">
      <c r="A5543" s="72" t="str">
        <f t="shared" si="181"/>
        <v>2014</v>
      </c>
      <c r="B5543" s="72" t="str">
        <f t="shared" si="182"/>
        <v>Sep</v>
      </c>
      <c r="C5543" s="74">
        <v>41900</v>
      </c>
      <c r="D5543" s="47">
        <v>45.869999</v>
      </c>
      <c r="E5543" s="47">
        <v>46.459999000000003</v>
      </c>
      <c r="F5543" s="47">
        <v>45.650002000000001</v>
      </c>
      <c r="G5543" s="47">
        <v>46.16</v>
      </c>
      <c r="H5543" s="73">
        <v>41.253922000000003</v>
      </c>
      <c r="I5543" s="73">
        <v>591800</v>
      </c>
    </row>
    <row r="5544" spans="1:9" x14ac:dyDescent="0.3">
      <c r="A5544" s="72" t="str">
        <f t="shared" si="181"/>
        <v>2014</v>
      </c>
      <c r="B5544" s="72" t="str">
        <f t="shared" si="182"/>
        <v>Sep</v>
      </c>
      <c r="C5544" s="74">
        <v>41901</v>
      </c>
      <c r="D5544" s="47">
        <v>46.25</v>
      </c>
      <c r="E5544" s="47">
        <v>46.599997999999999</v>
      </c>
      <c r="F5544" s="47">
        <v>45.84</v>
      </c>
      <c r="G5544" s="47">
        <v>45.869999</v>
      </c>
      <c r="H5544" s="73">
        <v>40.994743</v>
      </c>
      <c r="I5544" s="73">
        <v>628400</v>
      </c>
    </row>
    <row r="5545" spans="1:9" x14ac:dyDescent="0.3">
      <c r="A5545" s="72" t="str">
        <f t="shared" si="181"/>
        <v>2014</v>
      </c>
      <c r="B5545" s="72" t="str">
        <f t="shared" si="182"/>
        <v>Sep</v>
      </c>
      <c r="C5545" s="74">
        <v>41904</v>
      </c>
      <c r="D5545" s="47">
        <v>45.73</v>
      </c>
      <c r="E5545" s="47">
        <v>45.77</v>
      </c>
      <c r="F5545" s="47">
        <v>45.310001</v>
      </c>
      <c r="G5545" s="47">
        <v>45.419998</v>
      </c>
      <c r="H5545" s="73">
        <v>40.592579000000001</v>
      </c>
      <c r="I5545" s="73">
        <v>313800</v>
      </c>
    </row>
    <row r="5546" spans="1:9" x14ac:dyDescent="0.3">
      <c r="A5546" s="72" t="str">
        <f t="shared" si="181"/>
        <v>2014</v>
      </c>
      <c r="B5546" s="72" t="str">
        <f t="shared" si="182"/>
        <v>Sep</v>
      </c>
      <c r="C5546" s="74">
        <v>41905</v>
      </c>
      <c r="D5546" s="47">
        <v>45.349997999999999</v>
      </c>
      <c r="E5546" s="47">
        <v>45.529998999999997</v>
      </c>
      <c r="F5546" s="47">
        <v>45.189999</v>
      </c>
      <c r="G5546" s="47">
        <v>45.259998000000003</v>
      </c>
      <c r="H5546" s="73">
        <v>40.449593</v>
      </c>
      <c r="I5546" s="73">
        <v>417500</v>
      </c>
    </row>
    <row r="5547" spans="1:9" x14ac:dyDescent="0.3">
      <c r="A5547" s="72" t="str">
        <f t="shared" si="181"/>
        <v>2014</v>
      </c>
      <c r="B5547" s="72" t="str">
        <f t="shared" si="182"/>
        <v>Sep</v>
      </c>
      <c r="C5547" s="74">
        <v>41906</v>
      </c>
      <c r="D5547" s="47">
        <v>45.23</v>
      </c>
      <c r="E5547" s="47">
        <v>45.75</v>
      </c>
      <c r="F5547" s="47">
        <v>45.23</v>
      </c>
      <c r="G5547" s="47">
        <v>45.66</v>
      </c>
      <c r="H5547" s="73">
        <v>40.807076000000002</v>
      </c>
      <c r="I5547" s="73">
        <v>485600</v>
      </c>
    </row>
    <row r="5548" spans="1:9" x14ac:dyDescent="0.3">
      <c r="A5548" s="72" t="str">
        <f t="shared" si="181"/>
        <v>2014</v>
      </c>
      <c r="B5548" s="72" t="str">
        <f t="shared" si="182"/>
        <v>Sep</v>
      </c>
      <c r="C5548" s="74">
        <v>41907</v>
      </c>
      <c r="D5548" s="47">
        <v>45.619999</v>
      </c>
      <c r="E5548" s="47">
        <v>45.830002</v>
      </c>
      <c r="F5548" s="47">
        <v>45.119999</v>
      </c>
      <c r="G5548" s="47">
        <v>45.299999</v>
      </c>
      <c r="H5548" s="73">
        <v>40.485329</v>
      </c>
      <c r="I5548" s="73">
        <v>373800</v>
      </c>
    </row>
    <row r="5549" spans="1:9" x14ac:dyDescent="0.3">
      <c r="A5549" s="72" t="str">
        <f t="shared" si="181"/>
        <v>2014</v>
      </c>
      <c r="B5549" s="72" t="str">
        <f t="shared" si="182"/>
        <v>Sep</v>
      </c>
      <c r="C5549" s="74">
        <v>41908</v>
      </c>
      <c r="D5549" s="47">
        <v>43.889999000000003</v>
      </c>
      <c r="E5549" s="47">
        <v>45.689999</v>
      </c>
      <c r="F5549" s="47">
        <v>43.889999000000003</v>
      </c>
      <c r="G5549" s="47">
        <v>45.650002000000001</v>
      </c>
      <c r="H5549" s="73">
        <v>40.798133999999997</v>
      </c>
      <c r="I5549" s="73">
        <v>562600</v>
      </c>
    </row>
    <row r="5550" spans="1:9" x14ac:dyDescent="0.3">
      <c r="A5550" s="72" t="str">
        <f t="shared" si="181"/>
        <v>2014</v>
      </c>
      <c r="B5550" s="72" t="str">
        <f t="shared" si="182"/>
        <v>Sep</v>
      </c>
      <c r="C5550" s="74">
        <v>41911</v>
      </c>
      <c r="D5550" s="47">
        <v>45.34</v>
      </c>
      <c r="E5550" s="47">
        <v>45.98</v>
      </c>
      <c r="F5550" s="47">
        <v>45.029998999999997</v>
      </c>
      <c r="G5550" s="47">
        <v>45.959999000000003</v>
      </c>
      <c r="H5550" s="73">
        <v>41.075184</v>
      </c>
      <c r="I5550" s="73">
        <v>594700</v>
      </c>
    </row>
    <row r="5551" spans="1:9" x14ac:dyDescent="0.3">
      <c r="A5551" s="72" t="str">
        <f t="shared" si="181"/>
        <v>2014</v>
      </c>
      <c r="B5551" s="72" t="str">
        <f t="shared" si="182"/>
        <v>Sep</v>
      </c>
      <c r="C5551" s="74">
        <v>41912</v>
      </c>
      <c r="D5551" s="47">
        <v>46</v>
      </c>
      <c r="E5551" s="47">
        <v>46.290000999999997</v>
      </c>
      <c r="F5551" s="47">
        <v>45.490001999999997</v>
      </c>
      <c r="G5551" s="47">
        <v>45.5</v>
      </c>
      <c r="H5551" s="73">
        <v>40.664073999999999</v>
      </c>
      <c r="I5551" s="73">
        <v>536100</v>
      </c>
    </row>
    <row r="5552" spans="1:9" x14ac:dyDescent="0.3">
      <c r="A5552" s="72" t="str">
        <f t="shared" si="181"/>
        <v>2014</v>
      </c>
      <c r="B5552" s="72" t="str">
        <f t="shared" si="182"/>
        <v>Oct</v>
      </c>
      <c r="C5552" s="74">
        <v>41913</v>
      </c>
      <c r="D5552" s="47">
        <v>45.689999</v>
      </c>
      <c r="E5552" s="47">
        <v>45.860000999999997</v>
      </c>
      <c r="F5552" s="47">
        <v>44.900002000000001</v>
      </c>
      <c r="G5552" s="47">
        <v>44.98</v>
      </c>
      <c r="H5552" s="73">
        <v>40.199340999999997</v>
      </c>
      <c r="I5552" s="73">
        <v>591300</v>
      </c>
    </row>
    <row r="5553" spans="1:9" x14ac:dyDescent="0.3">
      <c r="A5553" s="72" t="str">
        <f t="shared" si="181"/>
        <v>2014</v>
      </c>
      <c r="B5553" s="72" t="str">
        <f t="shared" si="182"/>
        <v>Oct</v>
      </c>
      <c r="C5553" s="74">
        <v>41914</v>
      </c>
      <c r="D5553" s="47">
        <v>45.049999</v>
      </c>
      <c r="E5553" s="47">
        <v>45.639999000000003</v>
      </c>
      <c r="F5553" s="47">
        <v>44.93</v>
      </c>
      <c r="G5553" s="47">
        <v>45.330002</v>
      </c>
      <c r="H5553" s="73">
        <v>40.512146000000001</v>
      </c>
      <c r="I5553" s="73">
        <v>593600</v>
      </c>
    </row>
    <row r="5554" spans="1:9" x14ac:dyDescent="0.3">
      <c r="A5554" s="72" t="str">
        <f t="shared" si="181"/>
        <v>2014</v>
      </c>
      <c r="B5554" s="72" t="str">
        <f t="shared" si="182"/>
        <v>Oct</v>
      </c>
      <c r="C5554" s="74">
        <v>41915</v>
      </c>
      <c r="D5554" s="47">
        <v>45.709999000000003</v>
      </c>
      <c r="E5554" s="47">
        <v>46.290000999999997</v>
      </c>
      <c r="F5554" s="47">
        <v>45.619999</v>
      </c>
      <c r="G5554" s="47">
        <v>45.810001</v>
      </c>
      <c r="H5554" s="73">
        <v>40.941132000000003</v>
      </c>
      <c r="I5554" s="73">
        <v>483400</v>
      </c>
    </row>
    <row r="5555" spans="1:9" x14ac:dyDescent="0.3">
      <c r="A5555" s="72" t="str">
        <f t="shared" si="181"/>
        <v>2014</v>
      </c>
      <c r="B5555" s="72" t="str">
        <f t="shared" si="182"/>
        <v>Oct</v>
      </c>
      <c r="C5555" s="74">
        <v>41918</v>
      </c>
      <c r="D5555" s="47">
        <v>45.900002000000001</v>
      </c>
      <c r="E5555" s="47">
        <v>46.060001</v>
      </c>
      <c r="F5555" s="47">
        <v>45.360000999999997</v>
      </c>
      <c r="G5555" s="47">
        <v>45.380001</v>
      </c>
      <c r="H5555" s="73">
        <v>40.556823999999999</v>
      </c>
      <c r="I5555" s="73">
        <v>378700</v>
      </c>
    </row>
    <row r="5556" spans="1:9" x14ac:dyDescent="0.3">
      <c r="A5556" s="72" t="str">
        <f t="shared" si="181"/>
        <v>2014</v>
      </c>
      <c r="B5556" s="72" t="str">
        <f t="shared" si="182"/>
        <v>Oct</v>
      </c>
      <c r="C5556" s="74">
        <v>41919</v>
      </c>
      <c r="D5556" s="47">
        <v>45.029998999999997</v>
      </c>
      <c r="E5556" s="47">
        <v>45.110000999999997</v>
      </c>
      <c r="F5556" s="47">
        <v>44.470001000000003</v>
      </c>
      <c r="G5556" s="47">
        <v>44.490001999999997</v>
      </c>
      <c r="H5556" s="73">
        <v>39.761429</v>
      </c>
      <c r="I5556" s="73">
        <v>734600</v>
      </c>
    </row>
    <row r="5557" spans="1:9" x14ac:dyDescent="0.3">
      <c r="A5557" s="72" t="str">
        <f t="shared" si="181"/>
        <v>2014</v>
      </c>
      <c r="B5557" s="72" t="str">
        <f t="shared" si="182"/>
        <v>Oct</v>
      </c>
      <c r="C5557" s="74">
        <v>41920</v>
      </c>
      <c r="D5557" s="47">
        <v>44.470001000000003</v>
      </c>
      <c r="E5557" s="47">
        <v>45.779998999999997</v>
      </c>
      <c r="F5557" s="47">
        <v>44.400002000000001</v>
      </c>
      <c r="G5557" s="47">
        <v>45.720001000000003</v>
      </c>
      <c r="H5557" s="73">
        <v>40.860698999999997</v>
      </c>
      <c r="I5557" s="73">
        <v>688600</v>
      </c>
    </row>
    <row r="5558" spans="1:9" x14ac:dyDescent="0.3">
      <c r="A5558" s="72" t="str">
        <f t="shared" si="181"/>
        <v>2014</v>
      </c>
      <c r="B5558" s="72" t="str">
        <f t="shared" si="182"/>
        <v>Oct</v>
      </c>
      <c r="C5558" s="74">
        <v>41921</v>
      </c>
      <c r="D5558" s="47">
        <v>44.509998000000003</v>
      </c>
      <c r="E5558" s="47">
        <v>46.049999</v>
      </c>
      <c r="F5558" s="47">
        <v>44.509998000000003</v>
      </c>
      <c r="G5558" s="47">
        <v>45.080002</v>
      </c>
      <c r="H5558" s="73">
        <v>40.288722999999997</v>
      </c>
      <c r="I5558" s="73">
        <v>636800</v>
      </c>
    </row>
    <row r="5559" spans="1:9" x14ac:dyDescent="0.3">
      <c r="A5559" s="72" t="str">
        <f t="shared" si="181"/>
        <v>2014</v>
      </c>
      <c r="B5559" s="72" t="str">
        <f t="shared" si="182"/>
        <v>Oct</v>
      </c>
      <c r="C5559" s="74">
        <v>41922</v>
      </c>
      <c r="D5559" s="47">
        <v>44.889999000000003</v>
      </c>
      <c r="E5559" s="47">
        <v>45.75</v>
      </c>
      <c r="F5559" s="47">
        <v>44.59</v>
      </c>
      <c r="G5559" s="47">
        <v>45.25</v>
      </c>
      <c r="H5559" s="73">
        <v>40.440646999999998</v>
      </c>
      <c r="I5559" s="73">
        <v>1049500</v>
      </c>
    </row>
    <row r="5560" spans="1:9" x14ac:dyDescent="0.3">
      <c r="A5560" s="72" t="str">
        <f t="shared" si="181"/>
        <v>2014</v>
      </c>
      <c r="B5560" s="72" t="str">
        <f t="shared" si="182"/>
        <v>Oct</v>
      </c>
      <c r="C5560" s="74">
        <v>41925</v>
      </c>
      <c r="D5560" s="47">
        <v>45.349997999999999</v>
      </c>
      <c r="E5560" s="47">
        <v>45.779998999999997</v>
      </c>
      <c r="F5560" s="47">
        <v>44.91</v>
      </c>
      <c r="G5560" s="47">
        <v>44.98</v>
      </c>
      <c r="H5560" s="73">
        <v>40.199340999999997</v>
      </c>
      <c r="I5560" s="73">
        <v>752600</v>
      </c>
    </row>
    <row r="5561" spans="1:9" x14ac:dyDescent="0.3">
      <c r="A5561" s="72" t="str">
        <f t="shared" si="181"/>
        <v>2014</v>
      </c>
      <c r="B5561" s="72" t="str">
        <f t="shared" si="182"/>
        <v>Oct</v>
      </c>
      <c r="C5561" s="74">
        <v>41926</v>
      </c>
      <c r="D5561" s="47">
        <v>45.290000999999997</v>
      </c>
      <c r="E5561" s="47">
        <v>46.599997999999999</v>
      </c>
      <c r="F5561" s="47">
        <v>45.049999</v>
      </c>
      <c r="G5561" s="47">
        <v>46.529998999999997</v>
      </c>
      <c r="H5561" s="73">
        <v>41.584601999999997</v>
      </c>
      <c r="I5561" s="73">
        <v>1021300</v>
      </c>
    </row>
    <row r="5562" spans="1:9" x14ac:dyDescent="0.3">
      <c r="A5562" s="72" t="str">
        <f t="shared" si="181"/>
        <v>2014</v>
      </c>
      <c r="B5562" s="72" t="str">
        <f t="shared" si="182"/>
        <v>Oct</v>
      </c>
      <c r="C5562" s="74">
        <v>41927</v>
      </c>
      <c r="D5562" s="47">
        <v>46.220001000000003</v>
      </c>
      <c r="E5562" s="47">
        <v>47.029998999999997</v>
      </c>
      <c r="F5562" s="47">
        <v>45.57</v>
      </c>
      <c r="G5562" s="47">
        <v>46.720001000000003</v>
      </c>
      <c r="H5562" s="73">
        <v>41.754406000000003</v>
      </c>
      <c r="I5562" s="73">
        <v>1128500</v>
      </c>
    </row>
    <row r="5563" spans="1:9" x14ac:dyDescent="0.3">
      <c r="A5563" s="72" t="str">
        <f t="shared" si="181"/>
        <v>2014</v>
      </c>
      <c r="B5563" s="72" t="str">
        <f t="shared" si="182"/>
        <v>Oct</v>
      </c>
      <c r="C5563" s="74">
        <v>41928</v>
      </c>
      <c r="D5563" s="47">
        <v>45.939999</v>
      </c>
      <c r="E5563" s="47">
        <v>47</v>
      </c>
      <c r="F5563" s="47">
        <v>45.939999</v>
      </c>
      <c r="G5563" s="47">
        <v>46.77</v>
      </c>
      <c r="H5563" s="73">
        <v>41.799090999999997</v>
      </c>
      <c r="I5563" s="73">
        <v>747600</v>
      </c>
    </row>
    <row r="5564" spans="1:9" x14ac:dyDescent="0.3">
      <c r="A5564" s="72" t="str">
        <f t="shared" si="181"/>
        <v>2014</v>
      </c>
      <c r="B5564" s="72" t="str">
        <f t="shared" si="182"/>
        <v>Oct</v>
      </c>
      <c r="C5564" s="74">
        <v>41929</v>
      </c>
      <c r="D5564" s="47">
        <v>47.459999000000003</v>
      </c>
      <c r="E5564" s="47">
        <v>47.470001000000003</v>
      </c>
      <c r="F5564" s="47">
        <v>46.110000999999997</v>
      </c>
      <c r="G5564" s="47">
        <v>46.23</v>
      </c>
      <c r="H5564" s="73">
        <v>41.316498000000003</v>
      </c>
      <c r="I5564" s="73">
        <v>727800</v>
      </c>
    </row>
    <row r="5565" spans="1:9" x14ac:dyDescent="0.3">
      <c r="A5565" s="72" t="str">
        <f t="shared" si="181"/>
        <v>2014</v>
      </c>
      <c r="B5565" s="72" t="str">
        <f t="shared" si="182"/>
        <v>Oct</v>
      </c>
      <c r="C5565" s="74">
        <v>41932</v>
      </c>
      <c r="D5565" s="47">
        <v>46.07</v>
      </c>
      <c r="E5565" s="47">
        <v>46.700001</v>
      </c>
      <c r="F5565" s="47">
        <v>46.02</v>
      </c>
      <c r="G5565" s="47">
        <v>46.650002000000001</v>
      </c>
      <c r="H5565" s="73">
        <v>41.691853000000002</v>
      </c>
      <c r="I5565" s="73">
        <v>1040200</v>
      </c>
    </row>
    <row r="5566" spans="1:9" x14ac:dyDescent="0.3">
      <c r="A5566" s="72" t="str">
        <f t="shared" si="181"/>
        <v>2014</v>
      </c>
      <c r="B5566" s="72" t="str">
        <f t="shared" si="182"/>
        <v>Oct</v>
      </c>
      <c r="C5566" s="74">
        <v>41933</v>
      </c>
      <c r="D5566" s="47">
        <v>46.009998000000003</v>
      </c>
      <c r="E5566" s="47">
        <v>46.41</v>
      </c>
      <c r="F5566" s="47">
        <v>44.5</v>
      </c>
      <c r="G5566" s="47">
        <v>44.650002000000001</v>
      </c>
      <c r="H5566" s="73">
        <v>39.904418999999997</v>
      </c>
      <c r="I5566" s="73">
        <v>2126900</v>
      </c>
    </row>
    <row r="5567" spans="1:9" x14ac:dyDescent="0.3">
      <c r="A5567" s="72" t="str">
        <f t="shared" si="181"/>
        <v>2014</v>
      </c>
      <c r="B5567" s="72" t="str">
        <f t="shared" si="182"/>
        <v>Oct</v>
      </c>
      <c r="C5567" s="74">
        <v>41934</v>
      </c>
      <c r="D5567" s="47">
        <v>44.610000999999997</v>
      </c>
      <c r="E5567" s="47">
        <v>45.48</v>
      </c>
      <c r="F5567" s="47">
        <v>44.32</v>
      </c>
      <c r="G5567" s="47">
        <v>44.5</v>
      </c>
      <c r="H5567" s="73">
        <v>39.770350999999998</v>
      </c>
      <c r="I5567" s="73">
        <v>2842800</v>
      </c>
    </row>
    <row r="5568" spans="1:9" x14ac:dyDescent="0.3">
      <c r="A5568" s="72" t="str">
        <f t="shared" si="181"/>
        <v>2014</v>
      </c>
      <c r="B5568" s="72" t="str">
        <f t="shared" si="182"/>
        <v>Oct</v>
      </c>
      <c r="C5568" s="74">
        <v>41935</v>
      </c>
      <c r="D5568" s="47">
        <v>42.5</v>
      </c>
      <c r="E5568" s="47">
        <v>44.349997999999999</v>
      </c>
      <c r="F5568" s="47">
        <v>42</v>
      </c>
      <c r="G5568" s="47">
        <v>43.200001</v>
      </c>
      <c r="H5568" s="73">
        <v>38.608516999999999</v>
      </c>
      <c r="I5568" s="73">
        <v>2997600</v>
      </c>
    </row>
    <row r="5569" spans="1:9" x14ac:dyDescent="0.3">
      <c r="A5569" s="72" t="str">
        <f t="shared" si="181"/>
        <v>2014</v>
      </c>
      <c r="B5569" s="72" t="str">
        <f t="shared" si="182"/>
        <v>Oct</v>
      </c>
      <c r="C5569" s="74">
        <v>41936</v>
      </c>
      <c r="D5569" s="47">
        <v>43.419998</v>
      </c>
      <c r="E5569" s="47">
        <v>44.080002</v>
      </c>
      <c r="F5569" s="47">
        <v>43.02</v>
      </c>
      <c r="G5569" s="47">
        <v>44.040000999999997</v>
      </c>
      <c r="H5569" s="73">
        <v>39.359245000000001</v>
      </c>
      <c r="I5569" s="73">
        <v>875200</v>
      </c>
    </row>
    <row r="5570" spans="1:9" x14ac:dyDescent="0.3">
      <c r="A5570" s="72" t="str">
        <f t="shared" si="181"/>
        <v>2014</v>
      </c>
      <c r="B5570" s="72" t="str">
        <f t="shared" si="182"/>
        <v>Oct</v>
      </c>
      <c r="C5570" s="74">
        <v>41939</v>
      </c>
      <c r="D5570" s="47">
        <v>43.639999000000003</v>
      </c>
      <c r="E5570" s="47">
        <v>44.720001000000003</v>
      </c>
      <c r="F5570" s="47">
        <v>43.639999000000003</v>
      </c>
      <c r="G5570" s="47">
        <v>44.580002</v>
      </c>
      <c r="H5570" s="73">
        <v>39.841853999999998</v>
      </c>
      <c r="I5570" s="73">
        <v>679800</v>
      </c>
    </row>
    <row r="5571" spans="1:9" x14ac:dyDescent="0.3">
      <c r="A5571" s="72" t="str">
        <f t="shared" ref="A5571:A5634" si="183">TEXT(C5571,"YYYY")</f>
        <v>2014</v>
      </c>
      <c r="B5571" s="72" t="str">
        <f t="shared" ref="B5571:B5634" si="184">TEXT(C5571,"MMM")</f>
        <v>Oct</v>
      </c>
      <c r="C5571" s="74">
        <v>41940</v>
      </c>
      <c r="D5571" s="47">
        <v>44.900002000000001</v>
      </c>
      <c r="E5571" s="47">
        <v>46.080002</v>
      </c>
      <c r="F5571" s="47">
        <v>44.610000999999997</v>
      </c>
      <c r="G5571" s="47">
        <v>45.849997999999999</v>
      </c>
      <c r="H5571" s="73">
        <v>40.976883000000001</v>
      </c>
      <c r="I5571" s="73">
        <v>847900</v>
      </c>
    </row>
    <row r="5572" spans="1:9" x14ac:dyDescent="0.3">
      <c r="A5572" s="72" t="str">
        <f t="shared" si="183"/>
        <v>2014</v>
      </c>
      <c r="B5572" s="72" t="str">
        <f t="shared" si="184"/>
        <v>Oct</v>
      </c>
      <c r="C5572" s="74">
        <v>41941</v>
      </c>
      <c r="D5572" s="47">
        <v>45.720001000000003</v>
      </c>
      <c r="E5572" s="47">
        <v>45.880001</v>
      </c>
      <c r="F5572" s="47">
        <v>45.259998000000003</v>
      </c>
      <c r="G5572" s="47">
        <v>45.529998999999997</v>
      </c>
      <c r="H5572" s="73">
        <v>40.690886999999996</v>
      </c>
      <c r="I5572" s="73">
        <v>584900</v>
      </c>
    </row>
    <row r="5573" spans="1:9" x14ac:dyDescent="0.3">
      <c r="A5573" s="72" t="str">
        <f t="shared" si="183"/>
        <v>2014</v>
      </c>
      <c r="B5573" s="72" t="str">
        <f t="shared" si="184"/>
        <v>Oct</v>
      </c>
      <c r="C5573" s="74">
        <v>41942</v>
      </c>
      <c r="D5573" s="47">
        <v>45.220001000000003</v>
      </c>
      <c r="E5573" s="47">
        <v>46.32</v>
      </c>
      <c r="F5573" s="47">
        <v>45.220001000000003</v>
      </c>
      <c r="G5573" s="47">
        <v>46.139999000000003</v>
      </c>
      <c r="H5573" s="73">
        <v>41.236060999999999</v>
      </c>
      <c r="I5573" s="73">
        <v>674000</v>
      </c>
    </row>
    <row r="5574" spans="1:9" x14ac:dyDescent="0.3">
      <c r="A5574" s="72" t="str">
        <f t="shared" si="183"/>
        <v>2014</v>
      </c>
      <c r="B5574" s="72" t="str">
        <f t="shared" si="184"/>
        <v>Oct</v>
      </c>
      <c r="C5574" s="74">
        <v>41943</v>
      </c>
      <c r="D5574" s="47">
        <v>46.02</v>
      </c>
      <c r="E5574" s="47">
        <v>46.439999</v>
      </c>
      <c r="F5574" s="47">
        <v>45.689999</v>
      </c>
      <c r="G5574" s="47">
        <v>45.939999</v>
      </c>
      <c r="H5574" s="73">
        <v>41.057307999999999</v>
      </c>
      <c r="I5574" s="73">
        <v>754300</v>
      </c>
    </row>
    <row r="5575" spans="1:9" x14ac:dyDescent="0.3">
      <c r="A5575" s="72" t="str">
        <f t="shared" si="183"/>
        <v>2014</v>
      </c>
      <c r="B5575" s="72" t="str">
        <f t="shared" si="184"/>
        <v>Nov</v>
      </c>
      <c r="C5575" s="74">
        <v>41946</v>
      </c>
      <c r="D5575" s="47">
        <v>45.93</v>
      </c>
      <c r="E5575" s="47">
        <v>46.209999000000003</v>
      </c>
      <c r="F5575" s="47">
        <v>45.790000999999997</v>
      </c>
      <c r="G5575" s="47">
        <v>46.029998999999997</v>
      </c>
      <c r="H5575" s="73">
        <v>41.286034000000001</v>
      </c>
      <c r="I5575" s="73">
        <v>577800</v>
      </c>
    </row>
    <row r="5576" spans="1:9" x14ac:dyDescent="0.3">
      <c r="A5576" s="72" t="str">
        <f t="shared" si="183"/>
        <v>2014</v>
      </c>
      <c r="B5576" s="72" t="str">
        <f t="shared" si="184"/>
        <v>Nov</v>
      </c>
      <c r="C5576" s="74">
        <v>41947</v>
      </c>
      <c r="D5576" s="47">
        <v>46.040000999999997</v>
      </c>
      <c r="E5576" s="47">
        <v>47.93</v>
      </c>
      <c r="F5576" s="47">
        <v>45.93</v>
      </c>
      <c r="G5576" s="47">
        <v>47.790000999999997</v>
      </c>
      <c r="H5576" s="73">
        <v>42.864638999999997</v>
      </c>
      <c r="I5576" s="73">
        <v>1006200</v>
      </c>
    </row>
    <row r="5577" spans="1:9" x14ac:dyDescent="0.3">
      <c r="A5577" s="72" t="str">
        <f t="shared" si="183"/>
        <v>2014</v>
      </c>
      <c r="B5577" s="72" t="str">
        <f t="shared" si="184"/>
        <v>Nov</v>
      </c>
      <c r="C5577" s="74">
        <v>41948</v>
      </c>
      <c r="D5577" s="47">
        <v>48</v>
      </c>
      <c r="E5577" s="47">
        <v>48.450001</v>
      </c>
      <c r="F5577" s="47">
        <v>47.700001</v>
      </c>
      <c r="G5577" s="47">
        <v>48.150002000000001</v>
      </c>
      <c r="H5577" s="73">
        <v>43.187527000000003</v>
      </c>
      <c r="I5577" s="73">
        <v>977300</v>
      </c>
    </row>
    <row r="5578" spans="1:9" x14ac:dyDescent="0.3">
      <c r="A5578" s="72" t="str">
        <f t="shared" si="183"/>
        <v>2014</v>
      </c>
      <c r="B5578" s="72" t="str">
        <f t="shared" si="184"/>
        <v>Nov</v>
      </c>
      <c r="C5578" s="74">
        <v>41949</v>
      </c>
      <c r="D5578" s="47">
        <v>48.049999</v>
      </c>
      <c r="E5578" s="47">
        <v>48.810001</v>
      </c>
      <c r="F5578" s="47">
        <v>48.049999</v>
      </c>
      <c r="G5578" s="47">
        <v>48.740001999999997</v>
      </c>
      <c r="H5578" s="73">
        <v>43.716732</v>
      </c>
      <c r="I5578" s="73">
        <v>686200</v>
      </c>
    </row>
    <row r="5579" spans="1:9" x14ac:dyDescent="0.3">
      <c r="A5579" s="72" t="str">
        <f t="shared" si="183"/>
        <v>2014</v>
      </c>
      <c r="B5579" s="72" t="str">
        <f t="shared" si="184"/>
        <v>Nov</v>
      </c>
      <c r="C5579" s="74">
        <v>41950</v>
      </c>
      <c r="D5579" s="47">
        <v>48.810001</v>
      </c>
      <c r="E5579" s="47">
        <v>48.959999000000003</v>
      </c>
      <c r="F5579" s="47">
        <v>48.099997999999999</v>
      </c>
      <c r="G5579" s="47">
        <v>48.860000999999997</v>
      </c>
      <c r="H5579" s="73">
        <v>43.824364000000003</v>
      </c>
      <c r="I5579" s="73">
        <v>669700</v>
      </c>
    </row>
    <row r="5580" spans="1:9" x14ac:dyDescent="0.3">
      <c r="A5580" s="72" t="str">
        <f t="shared" si="183"/>
        <v>2014</v>
      </c>
      <c r="B5580" s="72" t="str">
        <f t="shared" si="184"/>
        <v>Nov</v>
      </c>
      <c r="C5580" s="74">
        <v>41953</v>
      </c>
      <c r="D5580" s="47">
        <v>48.93</v>
      </c>
      <c r="E5580" s="47">
        <v>49.450001</v>
      </c>
      <c r="F5580" s="47">
        <v>48.599997999999999</v>
      </c>
      <c r="G5580" s="47">
        <v>48.82</v>
      </c>
      <c r="H5580" s="73">
        <v>43.788479000000002</v>
      </c>
      <c r="I5580" s="73">
        <v>692800</v>
      </c>
    </row>
    <row r="5581" spans="1:9" x14ac:dyDescent="0.3">
      <c r="A5581" s="72" t="str">
        <f t="shared" si="183"/>
        <v>2014</v>
      </c>
      <c r="B5581" s="72" t="str">
        <f t="shared" si="184"/>
        <v>Nov</v>
      </c>
      <c r="C5581" s="74">
        <v>41954</v>
      </c>
      <c r="D5581" s="47">
        <v>48.75</v>
      </c>
      <c r="E5581" s="47">
        <v>49</v>
      </c>
      <c r="F5581" s="47">
        <v>48.130001</v>
      </c>
      <c r="G5581" s="47">
        <v>48.450001</v>
      </c>
      <c r="H5581" s="73">
        <v>43.456623</v>
      </c>
      <c r="I5581" s="73">
        <v>484000</v>
      </c>
    </row>
    <row r="5582" spans="1:9" x14ac:dyDescent="0.3">
      <c r="A5582" s="72" t="str">
        <f t="shared" si="183"/>
        <v>2014</v>
      </c>
      <c r="B5582" s="72" t="str">
        <f t="shared" si="184"/>
        <v>Nov</v>
      </c>
      <c r="C5582" s="74">
        <v>41955</v>
      </c>
      <c r="D5582" s="47">
        <v>48.279998999999997</v>
      </c>
      <c r="E5582" s="47">
        <v>48.650002000000001</v>
      </c>
      <c r="F5582" s="47">
        <v>48.029998999999997</v>
      </c>
      <c r="G5582" s="47">
        <v>48.48</v>
      </c>
      <c r="H5582" s="73">
        <v>43.483524000000003</v>
      </c>
      <c r="I5582" s="73">
        <v>631700</v>
      </c>
    </row>
    <row r="5583" spans="1:9" x14ac:dyDescent="0.3">
      <c r="A5583" s="72" t="str">
        <f t="shared" si="183"/>
        <v>2014</v>
      </c>
      <c r="B5583" s="72" t="str">
        <f t="shared" si="184"/>
        <v>Nov</v>
      </c>
      <c r="C5583" s="74">
        <v>41956</v>
      </c>
      <c r="D5583" s="47">
        <v>48.669998</v>
      </c>
      <c r="E5583" s="47">
        <v>48.950001</v>
      </c>
      <c r="F5583" s="47">
        <v>47.5</v>
      </c>
      <c r="G5583" s="47">
        <v>47.900002000000001</v>
      </c>
      <c r="H5583" s="73">
        <v>42.963298999999999</v>
      </c>
      <c r="I5583" s="73">
        <v>874700</v>
      </c>
    </row>
    <row r="5584" spans="1:9" x14ac:dyDescent="0.3">
      <c r="A5584" s="72" t="str">
        <f t="shared" si="183"/>
        <v>2014</v>
      </c>
      <c r="B5584" s="72" t="str">
        <f t="shared" si="184"/>
        <v>Nov</v>
      </c>
      <c r="C5584" s="74">
        <v>41957</v>
      </c>
      <c r="D5584" s="47">
        <v>47.889999000000003</v>
      </c>
      <c r="E5584" s="47">
        <v>48.200001</v>
      </c>
      <c r="F5584" s="47">
        <v>47.32</v>
      </c>
      <c r="G5584" s="47">
        <v>47.400002000000001</v>
      </c>
      <c r="H5584" s="73">
        <v>42.514839000000002</v>
      </c>
      <c r="I5584" s="73">
        <v>619800</v>
      </c>
    </row>
    <row r="5585" spans="1:9" x14ac:dyDescent="0.3">
      <c r="A5585" s="72" t="str">
        <f t="shared" si="183"/>
        <v>2014</v>
      </c>
      <c r="B5585" s="72" t="str">
        <f t="shared" si="184"/>
        <v>Nov</v>
      </c>
      <c r="C5585" s="74">
        <v>41960</v>
      </c>
      <c r="D5585" s="47">
        <v>47.48</v>
      </c>
      <c r="E5585" s="47">
        <v>47.709999000000003</v>
      </c>
      <c r="F5585" s="47">
        <v>46.799999</v>
      </c>
      <c r="G5585" s="47">
        <v>46.799999</v>
      </c>
      <c r="H5585" s="73">
        <v>41.976677000000002</v>
      </c>
      <c r="I5585" s="73">
        <v>486600</v>
      </c>
    </row>
    <row r="5586" spans="1:9" x14ac:dyDescent="0.3">
      <c r="A5586" s="72" t="str">
        <f t="shared" si="183"/>
        <v>2014</v>
      </c>
      <c r="B5586" s="72" t="str">
        <f t="shared" si="184"/>
        <v>Nov</v>
      </c>
      <c r="C5586" s="74">
        <v>41961</v>
      </c>
      <c r="D5586" s="47">
        <v>46.790000999999997</v>
      </c>
      <c r="E5586" s="47">
        <v>47.049999</v>
      </c>
      <c r="F5586" s="47">
        <v>46.32</v>
      </c>
      <c r="G5586" s="47">
        <v>46.380001</v>
      </c>
      <c r="H5586" s="73">
        <v>41.599957000000003</v>
      </c>
      <c r="I5586" s="73">
        <v>798800</v>
      </c>
    </row>
    <row r="5587" spans="1:9" x14ac:dyDescent="0.3">
      <c r="A5587" s="72" t="str">
        <f t="shared" si="183"/>
        <v>2014</v>
      </c>
      <c r="B5587" s="72" t="str">
        <f t="shared" si="184"/>
        <v>Nov</v>
      </c>
      <c r="C5587" s="74">
        <v>41962</v>
      </c>
      <c r="D5587" s="47">
        <v>46.450001</v>
      </c>
      <c r="E5587" s="47">
        <v>46.669998</v>
      </c>
      <c r="F5587" s="47">
        <v>45.93</v>
      </c>
      <c r="G5587" s="47">
        <v>46.619999</v>
      </c>
      <c r="H5587" s="73">
        <v>41.815212000000002</v>
      </c>
      <c r="I5587" s="73">
        <v>683100</v>
      </c>
    </row>
    <row r="5588" spans="1:9" x14ac:dyDescent="0.3">
      <c r="A5588" s="72" t="str">
        <f t="shared" si="183"/>
        <v>2014</v>
      </c>
      <c r="B5588" s="72" t="str">
        <f t="shared" si="184"/>
        <v>Nov</v>
      </c>
      <c r="C5588" s="74">
        <v>41963</v>
      </c>
      <c r="D5588" s="47">
        <v>46.470001000000003</v>
      </c>
      <c r="E5588" s="47">
        <v>47.360000999999997</v>
      </c>
      <c r="F5588" s="47">
        <v>46.400002000000001</v>
      </c>
      <c r="G5588" s="47">
        <v>47.060001</v>
      </c>
      <c r="H5588" s="73">
        <v>42.209873000000002</v>
      </c>
      <c r="I5588" s="73">
        <v>839200</v>
      </c>
    </row>
    <row r="5589" spans="1:9" x14ac:dyDescent="0.3">
      <c r="A5589" s="72" t="str">
        <f t="shared" si="183"/>
        <v>2014</v>
      </c>
      <c r="B5589" s="72" t="str">
        <f t="shared" si="184"/>
        <v>Nov</v>
      </c>
      <c r="C5589" s="74">
        <v>41964</v>
      </c>
      <c r="D5589" s="47">
        <v>47.5</v>
      </c>
      <c r="E5589" s="47">
        <v>47.650002000000001</v>
      </c>
      <c r="F5589" s="47">
        <v>46.919998</v>
      </c>
      <c r="G5589" s="47">
        <v>47.27</v>
      </c>
      <c r="H5589" s="73">
        <v>42.398228000000003</v>
      </c>
      <c r="I5589" s="73">
        <v>500500</v>
      </c>
    </row>
    <row r="5590" spans="1:9" x14ac:dyDescent="0.3">
      <c r="A5590" s="72" t="str">
        <f t="shared" si="183"/>
        <v>2014</v>
      </c>
      <c r="B5590" s="72" t="str">
        <f t="shared" si="184"/>
        <v>Nov</v>
      </c>
      <c r="C5590" s="74">
        <v>41967</v>
      </c>
      <c r="D5590" s="47">
        <v>47.380001</v>
      </c>
      <c r="E5590" s="47">
        <v>47.709999000000003</v>
      </c>
      <c r="F5590" s="47">
        <v>47.200001</v>
      </c>
      <c r="G5590" s="47">
        <v>47.490001999999997</v>
      </c>
      <c r="H5590" s="73">
        <v>42.595554</v>
      </c>
      <c r="I5590" s="73">
        <v>545200</v>
      </c>
    </row>
    <row r="5591" spans="1:9" x14ac:dyDescent="0.3">
      <c r="A5591" s="72" t="str">
        <f t="shared" si="183"/>
        <v>2014</v>
      </c>
      <c r="B5591" s="72" t="str">
        <f t="shared" si="184"/>
        <v>Nov</v>
      </c>
      <c r="C5591" s="74">
        <v>41968</v>
      </c>
      <c r="D5591" s="47">
        <v>47.700001</v>
      </c>
      <c r="E5591" s="47">
        <v>47.959999000000003</v>
      </c>
      <c r="F5591" s="47">
        <v>47.48</v>
      </c>
      <c r="G5591" s="47">
        <v>47.68</v>
      </c>
      <c r="H5591" s="73">
        <v>42.765984000000003</v>
      </c>
      <c r="I5591" s="73">
        <v>533400</v>
      </c>
    </row>
    <row r="5592" spans="1:9" x14ac:dyDescent="0.3">
      <c r="A5592" s="72" t="str">
        <f t="shared" si="183"/>
        <v>2014</v>
      </c>
      <c r="B5592" s="72" t="str">
        <f t="shared" si="184"/>
        <v>Nov</v>
      </c>
      <c r="C5592" s="74">
        <v>41969</v>
      </c>
      <c r="D5592" s="47">
        <v>47.830002</v>
      </c>
      <c r="E5592" s="47">
        <v>47.830002</v>
      </c>
      <c r="F5592" s="47">
        <v>47.419998</v>
      </c>
      <c r="G5592" s="47">
        <v>47.48</v>
      </c>
      <c r="H5592" s="73">
        <v>42.586585999999997</v>
      </c>
      <c r="I5592" s="73">
        <v>254500</v>
      </c>
    </row>
    <row r="5593" spans="1:9" x14ac:dyDescent="0.3">
      <c r="A5593" s="72" t="str">
        <f t="shared" si="183"/>
        <v>2014</v>
      </c>
      <c r="B5593" s="72" t="str">
        <f t="shared" si="184"/>
        <v>Nov</v>
      </c>
      <c r="C5593" s="74">
        <v>41971</v>
      </c>
      <c r="D5593" s="47">
        <v>47.630001</v>
      </c>
      <c r="E5593" s="47">
        <v>48.849997999999999</v>
      </c>
      <c r="F5593" s="47">
        <v>47.619999</v>
      </c>
      <c r="G5593" s="47">
        <v>48.43</v>
      </c>
      <c r="H5593" s="73">
        <v>43.438679</v>
      </c>
      <c r="I5593" s="73">
        <v>465000</v>
      </c>
    </row>
    <row r="5594" spans="1:9" x14ac:dyDescent="0.3">
      <c r="A5594" s="72" t="str">
        <f t="shared" si="183"/>
        <v>2014</v>
      </c>
      <c r="B5594" s="72" t="str">
        <f t="shared" si="184"/>
        <v>Dec</v>
      </c>
      <c r="C5594" s="74">
        <v>41974</v>
      </c>
      <c r="D5594" s="47">
        <v>48.419998</v>
      </c>
      <c r="E5594" s="47">
        <v>48.639999000000003</v>
      </c>
      <c r="F5594" s="47">
        <v>47.619999</v>
      </c>
      <c r="G5594" s="47">
        <v>47.619999</v>
      </c>
      <c r="H5594" s="73">
        <v>42.712153999999998</v>
      </c>
      <c r="I5594" s="73">
        <v>622700</v>
      </c>
    </row>
    <row r="5595" spans="1:9" x14ac:dyDescent="0.3">
      <c r="A5595" s="72" t="str">
        <f t="shared" si="183"/>
        <v>2014</v>
      </c>
      <c r="B5595" s="72" t="str">
        <f t="shared" si="184"/>
        <v>Dec</v>
      </c>
      <c r="C5595" s="74">
        <v>41975</v>
      </c>
      <c r="D5595" s="47">
        <v>47.790000999999997</v>
      </c>
      <c r="E5595" s="47">
        <v>48.259998000000003</v>
      </c>
      <c r="F5595" s="47">
        <v>47.57</v>
      </c>
      <c r="G5595" s="47">
        <v>47.82</v>
      </c>
      <c r="H5595" s="73">
        <v>42.891548</v>
      </c>
      <c r="I5595" s="73">
        <v>582300</v>
      </c>
    </row>
    <row r="5596" spans="1:9" x14ac:dyDescent="0.3">
      <c r="A5596" s="72" t="str">
        <f t="shared" si="183"/>
        <v>2014</v>
      </c>
      <c r="B5596" s="72" t="str">
        <f t="shared" si="184"/>
        <v>Dec</v>
      </c>
      <c r="C5596" s="74">
        <v>41976</v>
      </c>
      <c r="D5596" s="47">
        <v>47.689999</v>
      </c>
      <c r="E5596" s="47">
        <v>47.919998</v>
      </c>
      <c r="F5596" s="47">
        <v>47.43</v>
      </c>
      <c r="G5596" s="47">
        <v>47.669998</v>
      </c>
      <c r="H5596" s="73">
        <v>42.757007999999999</v>
      </c>
      <c r="I5596" s="73">
        <v>566500</v>
      </c>
    </row>
    <row r="5597" spans="1:9" x14ac:dyDescent="0.3">
      <c r="A5597" s="72" t="str">
        <f t="shared" si="183"/>
        <v>2014</v>
      </c>
      <c r="B5597" s="72" t="str">
        <f t="shared" si="184"/>
        <v>Dec</v>
      </c>
      <c r="C5597" s="74">
        <v>41977</v>
      </c>
      <c r="D5597" s="47">
        <v>47.810001</v>
      </c>
      <c r="E5597" s="47">
        <v>49.740001999999997</v>
      </c>
      <c r="F5597" s="47">
        <v>47.580002</v>
      </c>
      <c r="G5597" s="47">
        <v>48.18</v>
      </c>
      <c r="H5597" s="73">
        <v>43.214447</v>
      </c>
      <c r="I5597" s="73">
        <v>715400</v>
      </c>
    </row>
    <row r="5598" spans="1:9" x14ac:dyDescent="0.3">
      <c r="A5598" s="72" t="str">
        <f t="shared" si="183"/>
        <v>2014</v>
      </c>
      <c r="B5598" s="72" t="str">
        <f t="shared" si="184"/>
        <v>Dec</v>
      </c>
      <c r="C5598" s="74">
        <v>41978</v>
      </c>
      <c r="D5598" s="47">
        <v>48.16</v>
      </c>
      <c r="E5598" s="47">
        <v>48.919998</v>
      </c>
      <c r="F5598" s="47">
        <v>48.16</v>
      </c>
      <c r="G5598" s="47">
        <v>48.349997999999999</v>
      </c>
      <c r="H5598" s="73">
        <v>43.36692</v>
      </c>
      <c r="I5598" s="73">
        <v>463900</v>
      </c>
    </row>
    <row r="5599" spans="1:9" x14ac:dyDescent="0.3">
      <c r="A5599" s="72" t="str">
        <f t="shared" si="183"/>
        <v>2014</v>
      </c>
      <c r="B5599" s="72" t="str">
        <f t="shared" si="184"/>
        <v>Dec</v>
      </c>
      <c r="C5599" s="74">
        <v>41981</v>
      </c>
      <c r="D5599" s="47">
        <v>48.259998000000003</v>
      </c>
      <c r="E5599" s="47">
        <v>49.02</v>
      </c>
      <c r="F5599" s="47">
        <v>47.950001</v>
      </c>
      <c r="G5599" s="47">
        <v>48.540000999999997</v>
      </c>
      <c r="H5599" s="73">
        <v>43.537342000000002</v>
      </c>
      <c r="I5599" s="73">
        <v>658300</v>
      </c>
    </row>
    <row r="5600" spans="1:9" x14ac:dyDescent="0.3">
      <c r="A5600" s="72" t="str">
        <f t="shared" si="183"/>
        <v>2014</v>
      </c>
      <c r="B5600" s="72" t="str">
        <f t="shared" si="184"/>
        <v>Dec</v>
      </c>
      <c r="C5600" s="74">
        <v>41982</v>
      </c>
      <c r="D5600" s="47">
        <v>48.189999</v>
      </c>
      <c r="E5600" s="47">
        <v>48.700001</v>
      </c>
      <c r="F5600" s="47">
        <v>46.52</v>
      </c>
      <c r="G5600" s="47">
        <v>48.540000999999997</v>
      </c>
      <c r="H5600" s="73">
        <v>43.537342000000002</v>
      </c>
      <c r="I5600" s="73">
        <v>753500</v>
      </c>
    </row>
    <row r="5601" spans="1:9" x14ac:dyDescent="0.3">
      <c r="A5601" s="72" t="str">
        <f t="shared" si="183"/>
        <v>2014</v>
      </c>
      <c r="B5601" s="72" t="str">
        <f t="shared" si="184"/>
        <v>Dec</v>
      </c>
      <c r="C5601" s="74">
        <v>41983</v>
      </c>
      <c r="D5601" s="47">
        <v>48.369999</v>
      </c>
      <c r="E5601" s="47">
        <v>48.369999</v>
      </c>
      <c r="F5601" s="47">
        <v>47.290000999999997</v>
      </c>
      <c r="G5601" s="47">
        <v>47.450001</v>
      </c>
      <c r="H5601" s="73">
        <v>42.559677000000001</v>
      </c>
      <c r="I5601" s="73">
        <v>552700</v>
      </c>
    </row>
    <row r="5602" spans="1:9" x14ac:dyDescent="0.3">
      <c r="A5602" s="72" t="str">
        <f t="shared" si="183"/>
        <v>2014</v>
      </c>
      <c r="B5602" s="72" t="str">
        <f t="shared" si="184"/>
        <v>Dec</v>
      </c>
      <c r="C5602" s="74">
        <v>41984</v>
      </c>
      <c r="D5602" s="47">
        <v>47.849997999999999</v>
      </c>
      <c r="E5602" s="47">
        <v>48.619999</v>
      </c>
      <c r="F5602" s="47">
        <v>47.57</v>
      </c>
      <c r="G5602" s="47">
        <v>48.200001</v>
      </c>
      <c r="H5602" s="73">
        <v>43.232379999999999</v>
      </c>
      <c r="I5602" s="73">
        <v>522300</v>
      </c>
    </row>
    <row r="5603" spans="1:9" x14ac:dyDescent="0.3">
      <c r="A5603" s="72" t="str">
        <f t="shared" si="183"/>
        <v>2014</v>
      </c>
      <c r="B5603" s="72" t="str">
        <f t="shared" si="184"/>
        <v>Dec</v>
      </c>
      <c r="C5603" s="74">
        <v>41985</v>
      </c>
      <c r="D5603" s="47">
        <v>48.07</v>
      </c>
      <c r="E5603" s="47">
        <v>48.990001999999997</v>
      </c>
      <c r="F5603" s="47">
        <v>47.950001</v>
      </c>
      <c r="G5603" s="47">
        <v>48.529998999999997</v>
      </c>
      <c r="H5603" s="73">
        <v>43.528377999999996</v>
      </c>
      <c r="I5603" s="73">
        <v>551200</v>
      </c>
    </row>
    <row r="5604" spans="1:9" x14ac:dyDescent="0.3">
      <c r="A5604" s="72" t="str">
        <f t="shared" si="183"/>
        <v>2014</v>
      </c>
      <c r="B5604" s="72" t="str">
        <f t="shared" si="184"/>
        <v>Dec</v>
      </c>
      <c r="C5604" s="74">
        <v>41988</v>
      </c>
      <c r="D5604" s="47">
        <v>48.669998</v>
      </c>
      <c r="E5604" s="47">
        <v>48.990001999999997</v>
      </c>
      <c r="F5604" s="47">
        <v>48.110000999999997</v>
      </c>
      <c r="G5604" s="47">
        <v>48.610000999999997</v>
      </c>
      <c r="H5604" s="73">
        <v>43.600135999999999</v>
      </c>
      <c r="I5604" s="73">
        <v>690700</v>
      </c>
    </row>
    <row r="5605" spans="1:9" x14ac:dyDescent="0.3">
      <c r="A5605" s="72" t="str">
        <f t="shared" si="183"/>
        <v>2014</v>
      </c>
      <c r="B5605" s="72" t="str">
        <f t="shared" si="184"/>
        <v>Dec</v>
      </c>
      <c r="C5605" s="74">
        <v>41989</v>
      </c>
      <c r="D5605" s="47">
        <v>48.580002</v>
      </c>
      <c r="E5605" s="47">
        <v>48.720001000000003</v>
      </c>
      <c r="F5605" s="47">
        <v>47.98</v>
      </c>
      <c r="G5605" s="47">
        <v>48.459999000000003</v>
      </c>
      <c r="H5605" s="73">
        <v>43.465587999999997</v>
      </c>
      <c r="I5605" s="73">
        <v>817800</v>
      </c>
    </row>
    <row r="5606" spans="1:9" x14ac:dyDescent="0.3">
      <c r="A5606" s="72" t="str">
        <f t="shared" si="183"/>
        <v>2014</v>
      </c>
      <c r="B5606" s="72" t="str">
        <f t="shared" si="184"/>
        <v>Dec</v>
      </c>
      <c r="C5606" s="74">
        <v>41990</v>
      </c>
      <c r="D5606" s="47">
        <v>48.849997999999999</v>
      </c>
      <c r="E5606" s="47">
        <v>49.200001</v>
      </c>
      <c r="F5606" s="47">
        <v>48.400002000000001</v>
      </c>
      <c r="G5606" s="47">
        <v>49.060001</v>
      </c>
      <c r="H5606" s="73">
        <v>44.003749999999997</v>
      </c>
      <c r="I5606" s="73">
        <v>861300</v>
      </c>
    </row>
    <row r="5607" spans="1:9" x14ac:dyDescent="0.3">
      <c r="A5607" s="72" t="str">
        <f t="shared" si="183"/>
        <v>2014</v>
      </c>
      <c r="B5607" s="72" t="str">
        <f t="shared" si="184"/>
        <v>Dec</v>
      </c>
      <c r="C5607" s="74">
        <v>41991</v>
      </c>
      <c r="D5607" s="47">
        <v>49.43</v>
      </c>
      <c r="E5607" s="47">
        <v>49.450001</v>
      </c>
      <c r="F5607" s="47">
        <v>48.73</v>
      </c>
      <c r="G5607" s="47">
        <v>49.23</v>
      </c>
      <c r="H5607" s="73">
        <v>44.156230999999998</v>
      </c>
      <c r="I5607" s="73">
        <v>405000</v>
      </c>
    </row>
    <row r="5608" spans="1:9" x14ac:dyDescent="0.3">
      <c r="A5608" s="72" t="str">
        <f t="shared" si="183"/>
        <v>2014</v>
      </c>
      <c r="B5608" s="72" t="str">
        <f t="shared" si="184"/>
        <v>Dec</v>
      </c>
      <c r="C5608" s="74">
        <v>41992</v>
      </c>
      <c r="D5608" s="47">
        <v>49.119999</v>
      </c>
      <c r="E5608" s="47">
        <v>49.200001</v>
      </c>
      <c r="F5608" s="47">
        <v>48.549999</v>
      </c>
      <c r="G5608" s="47">
        <v>48.619999</v>
      </c>
      <c r="H5608" s="73">
        <v>43.609096999999998</v>
      </c>
      <c r="I5608" s="73">
        <v>782400</v>
      </c>
    </row>
    <row r="5609" spans="1:9" x14ac:dyDescent="0.3">
      <c r="A5609" s="72" t="str">
        <f t="shared" si="183"/>
        <v>2014</v>
      </c>
      <c r="B5609" s="72" t="str">
        <f t="shared" si="184"/>
        <v>Dec</v>
      </c>
      <c r="C5609" s="74">
        <v>41995</v>
      </c>
      <c r="D5609" s="47">
        <v>48.790000999999997</v>
      </c>
      <c r="E5609" s="47">
        <v>49.349997999999999</v>
      </c>
      <c r="F5609" s="47">
        <v>48.700001</v>
      </c>
      <c r="G5609" s="47">
        <v>49.32</v>
      </c>
      <c r="H5609" s="73">
        <v>44.23695</v>
      </c>
      <c r="I5609" s="73">
        <v>259300</v>
      </c>
    </row>
    <row r="5610" spans="1:9" x14ac:dyDescent="0.3">
      <c r="A5610" s="72" t="str">
        <f t="shared" si="183"/>
        <v>2014</v>
      </c>
      <c r="B5610" s="72" t="str">
        <f t="shared" si="184"/>
        <v>Dec</v>
      </c>
      <c r="C5610" s="74">
        <v>41996</v>
      </c>
      <c r="D5610" s="47">
        <v>49.470001000000003</v>
      </c>
      <c r="E5610" s="47">
        <v>49.810001</v>
      </c>
      <c r="F5610" s="47">
        <v>49.290000999999997</v>
      </c>
      <c r="G5610" s="47">
        <v>49.450001</v>
      </c>
      <c r="H5610" s="73">
        <v>44.353558</v>
      </c>
      <c r="I5610" s="73">
        <v>253600</v>
      </c>
    </row>
    <row r="5611" spans="1:9" x14ac:dyDescent="0.3">
      <c r="A5611" s="72" t="str">
        <f t="shared" si="183"/>
        <v>2014</v>
      </c>
      <c r="B5611" s="72" t="str">
        <f t="shared" si="184"/>
        <v>Dec</v>
      </c>
      <c r="C5611" s="74">
        <v>41997</v>
      </c>
      <c r="D5611" s="47">
        <v>49.66</v>
      </c>
      <c r="E5611" s="47">
        <v>49.790000999999997</v>
      </c>
      <c r="F5611" s="47">
        <v>49.27</v>
      </c>
      <c r="G5611" s="47">
        <v>49.459999000000003</v>
      </c>
      <c r="H5611" s="73">
        <v>44.362521999999998</v>
      </c>
      <c r="I5611" s="73">
        <v>97400</v>
      </c>
    </row>
    <row r="5612" spans="1:9" x14ac:dyDescent="0.3">
      <c r="A5612" s="72" t="str">
        <f t="shared" si="183"/>
        <v>2014</v>
      </c>
      <c r="B5612" s="72" t="str">
        <f t="shared" si="184"/>
        <v>Dec</v>
      </c>
      <c r="C5612" s="74">
        <v>41999</v>
      </c>
      <c r="D5612" s="47">
        <v>49.549999</v>
      </c>
      <c r="E5612" s="47">
        <v>49.73</v>
      </c>
      <c r="F5612" s="47">
        <v>49.389999000000003</v>
      </c>
      <c r="G5612" s="47">
        <v>49.540000999999997</v>
      </c>
      <c r="H5612" s="73">
        <v>44.434280000000001</v>
      </c>
      <c r="I5612" s="73">
        <v>580200</v>
      </c>
    </row>
    <row r="5613" spans="1:9" x14ac:dyDescent="0.3">
      <c r="A5613" s="72" t="str">
        <f t="shared" si="183"/>
        <v>2014</v>
      </c>
      <c r="B5613" s="72" t="str">
        <f t="shared" si="184"/>
        <v>Dec</v>
      </c>
      <c r="C5613" s="74">
        <v>42002</v>
      </c>
      <c r="D5613" s="47">
        <v>49.869999</v>
      </c>
      <c r="E5613" s="47">
        <v>51.189999</v>
      </c>
      <c r="F5613" s="47">
        <v>49.599997999999999</v>
      </c>
      <c r="G5613" s="47">
        <v>50.91</v>
      </c>
      <c r="H5613" s="73">
        <v>45.663077999999999</v>
      </c>
      <c r="I5613" s="73">
        <v>710300</v>
      </c>
    </row>
    <row r="5614" spans="1:9" x14ac:dyDescent="0.3">
      <c r="A5614" s="72" t="str">
        <f t="shared" si="183"/>
        <v>2014</v>
      </c>
      <c r="B5614" s="72" t="str">
        <f t="shared" si="184"/>
        <v>Dec</v>
      </c>
      <c r="C5614" s="74">
        <v>42003</v>
      </c>
      <c r="D5614" s="47">
        <v>50.790000999999997</v>
      </c>
      <c r="E5614" s="47">
        <v>51.450001</v>
      </c>
      <c r="F5614" s="47">
        <v>50.299999</v>
      </c>
      <c r="G5614" s="47">
        <v>50.549999</v>
      </c>
      <c r="H5614" s="73">
        <v>45.340176</v>
      </c>
      <c r="I5614" s="73">
        <v>300800</v>
      </c>
    </row>
    <row r="5615" spans="1:9" x14ac:dyDescent="0.3">
      <c r="A5615" s="72" t="str">
        <f t="shared" si="183"/>
        <v>2014</v>
      </c>
      <c r="B5615" s="72" t="str">
        <f t="shared" si="184"/>
        <v>Dec</v>
      </c>
      <c r="C5615" s="74">
        <v>42004</v>
      </c>
      <c r="D5615" s="47">
        <v>50.77</v>
      </c>
      <c r="E5615" s="47">
        <v>51.200001</v>
      </c>
      <c r="F5615" s="47">
        <v>50.25</v>
      </c>
      <c r="G5615" s="47">
        <v>50.310001</v>
      </c>
      <c r="H5615" s="73">
        <v>45.124915999999999</v>
      </c>
      <c r="I5615" s="73">
        <v>408700</v>
      </c>
    </row>
    <row r="5616" spans="1:9" x14ac:dyDescent="0.3">
      <c r="A5616" s="72" t="str">
        <f t="shared" si="183"/>
        <v>2015</v>
      </c>
      <c r="B5616" s="72" t="str">
        <f t="shared" si="184"/>
        <v>Jan</v>
      </c>
      <c r="C5616" s="74">
        <v>42006</v>
      </c>
      <c r="D5616" s="47">
        <v>50.630001</v>
      </c>
      <c r="E5616" s="47">
        <v>50.880001</v>
      </c>
      <c r="F5616" s="47">
        <v>49.790000999999997</v>
      </c>
      <c r="G5616" s="47">
        <v>50.110000999999997</v>
      </c>
      <c r="H5616" s="73">
        <v>44.945537999999999</v>
      </c>
      <c r="I5616" s="73">
        <v>508100</v>
      </c>
    </row>
    <row r="5617" spans="1:9" x14ac:dyDescent="0.3">
      <c r="A5617" s="72" t="str">
        <f t="shared" si="183"/>
        <v>2015</v>
      </c>
      <c r="B5617" s="72" t="str">
        <f t="shared" si="184"/>
        <v>Jan</v>
      </c>
      <c r="C5617" s="74">
        <v>42009</v>
      </c>
      <c r="D5617" s="47">
        <v>49.919998</v>
      </c>
      <c r="E5617" s="47">
        <v>50.639999000000003</v>
      </c>
      <c r="F5617" s="47">
        <v>49.82</v>
      </c>
      <c r="G5617" s="47">
        <v>50.200001</v>
      </c>
      <c r="H5617" s="73">
        <v>45.026260000000001</v>
      </c>
      <c r="I5617" s="73">
        <v>504200</v>
      </c>
    </row>
    <row r="5618" spans="1:9" x14ac:dyDescent="0.3">
      <c r="A5618" s="72" t="str">
        <f t="shared" si="183"/>
        <v>2015</v>
      </c>
      <c r="B5618" s="72" t="str">
        <f t="shared" si="184"/>
        <v>Jan</v>
      </c>
      <c r="C5618" s="74">
        <v>42010</v>
      </c>
      <c r="D5618" s="47">
        <v>50.48</v>
      </c>
      <c r="E5618" s="47">
        <v>50.57</v>
      </c>
      <c r="F5618" s="47">
        <v>49.09</v>
      </c>
      <c r="G5618" s="47">
        <v>49.82</v>
      </c>
      <c r="H5618" s="73">
        <v>44.685425000000002</v>
      </c>
      <c r="I5618" s="73">
        <v>591100</v>
      </c>
    </row>
    <row r="5619" spans="1:9" x14ac:dyDescent="0.3">
      <c r="A5619" s="72" t="str">
        <f t="shared" si="183"/>
        <v>2015</v>
      </c>
      <c r="B5619" s="72" t="str">
        <f t="shared" si="184"/>
        <v>Jan</v>
      </c>
      <c r="C5619" s="74">
        <v>42011</v>
      </c>
      <c r="D5619" s="47">
        <v>51</v>
      </c>
      <c r="E5619" s="47">
        <v>51.82</v>
      </c>
      <c r="F5619" s="47">
        <v>50.279998999999997</v>
      </c>
      <c r="G5619" s="47">
        <v>51.700001</v>
      </c>
      <c r="H5619" s="73">
        <v>46.371662000000001</v>
      </c>
      <c r="I5619" s="73">
        <v>1151300</v>
      </c>
    </row>
    <row r="5620" spans="1:9" x14ac:dyDescent="0.3">
      <c r="A5620" s="72" t="str">
        <f t="shared" si="183"/>
        <v>2015</v>
      </c>
      <c r="B5620" s="72" t="str">
        <f t="shared" si="184"/>
        <v>Jan</v>
      </c>
      <c r="C5620" s="74">
        <v>42012</v>
      </c>
      <c r="D5620" s="47">
        <v>51.93</v>
      </c>
      <c r="E5620" s="47">
        <v>52.75</v>
      </c>
      <c r="F5620" s="47">
        <v>51.75</v>
      </c>
      <c r="G5620" s="47">
        <v>52.419998</v>
      </c>
      <c r="H5620" s="73">
        <v>47.01746</v>
      </c>
      <c r="I5620" s="73">
        <v>950100</v>
      </c>
    </row>
    <row r="5621" spans="1:9" x14ac:dyDescent="0.3">
      <c r="A5621" s="72" t="str">
        <f t="shared" si="183"/>
        <v>2015</v>
      </c>
      <c r="B5621" s="72" t="str">
        <f t="shared" si="184"/>
        <v>Jan</v>
      </c>
      <c r="C5621" s="74">
        <v>42013</v>
      </c>
      <c r="D5621" s="47">
        <v>52.5</v>
      </c>
      <c r="E5621" s="47">
        <v>52.560001</v>
      </c>
      <c r="F5621" s="47">
        <v>51.509998000000003</v>
      </c>
      <c r="G5621" s="47">
        <v>52.349997999999999</v>
      </c>
      <c r="H5621" s="73">
        <v>46.954678000000001</v>
      </c>
      <c r="I5621" s="73">
        <v>499600</v>
      </c>
    </row>
    <row r="5622" spans="1:9" x14ac:dyDescent="0.3">
      <c r="A5622" s="72" t="str">
        <f t="shared" si="183"/>
        <v>2015</v>
      </c>
      <c r="B5622" s="72" t="str">
        <f t="shared" si="184"/>
        <v>Jan</v>
      </c>
      <c r="C5622" s="74">
        <v>42016</v>
      </c>
      <c r="D5622" s="47">
        <v>52.52</v>
      </c>
      <c r="E5622" s="47">
        <v>52.639999000000003</v>
      </c>
      <c r="F5622" s="47">
        <v>52.02</v>
      </c>
      <c r="G5622" s="47">
        <v>52.189999</v>
      </c>
      <c r="H5622" s="73">
        <v>46.811165000000003</v>
      </c>
      <c r="I5622" s="73">
        <v>386000</v>
      </c>
    </row>
    <row r="5623" spans="1:9" x14ac:dyDescent="0.3">
      <c r="A5623" s="72" t="str">
        <f t="shared" si="183"/>
        <v>2015</v>
      </c>
      <c r="B5623" s="72" t="str">
        <f t="shared" si="184"/>
        <v>Jan</v>
      </c>
      <c r="C5623" s="74">
        <v>42017</v>
      </c>
      <c r="D5623" s="47">
        <v>52.619999</v>
      </c>
      <c r="E5623" s="47">
        <v>53.18</v>
      </c>
      <c r="F5623" s="47">
        <v>52</v>
      </c>
      <c r="G5623" s="47">
        <v>52.700001</v>
      </c>
      <c r="H5623" s="73">
        <v>47.268599999999999</v>
      </c>
      <c r="I5623" s="73">
        <v>550500</v>
      </c>
    </row>
    <row r="5624" spans="1:9" x14ac:dyDescent="0.3">
      <c r="A5624" s="72" t="str">
        <f t="shared" si="183"/>
        <v>2015</v>
      </c>
      <c r="B5624" s="72" t="str">
        <f t="shared" si="184"/>
        <v>Jan</v>
      </c>
      <c r="C5624" s="74">
        <v>42018</v>
      </c>
      <c r="D5624" s="47">
        <v>52.639999000000003</v>
      </c>
      <c r="E5624" s="47">
        <v>52.799999</v>
      </c>
      <c r="F5624" s="47">
        <v>51.990001999999997</v>
      </c>
      <c r="G5624" s="47">
        <v>52.290000999999997</v>
      </c>
      <c r="H5624" s="73">
        <v>46.900855999999997</v>
      </c>
      <c r="I5624" s="73">
        <v>464200</v>
      </c>
    </row>
    <row r="5625" spans="1:9" x14ac:dyDescent="0.3">
      <c r="A5625" s="72" t="str">
        <f t="shared" si="183"/>
        <v>2015</v>
      </c>
      <c r="B5625" s="72" t="str">
        <f t="shared" si="184"/>
        <v>Jan</v>
      </c>
      <c r="C5625" s="74">
        <v>42019</v>
      </c>
      <c r="D5625" s="47">
        <v>52.41</v>
      </c>
      <c r="E5625" s="47">
        <v>52.470001000000003</v>
      </c>
      <c r="F5625" s="47">
        <v>50.84</v>
      </c>
      <c r="G5625" s="47">
        <v>51.84</v>
      </c>
      <c r="H5625" s="73">
        <v>46.497233999999999</v>
      </c>
      <c r="I5625" s="73">
        <v>490600</v>
      </c>
    </row>
    <row r="5626" spans="1:9" x14ac:dyDescent="0.3">
      <c r="A5626" s="72" t="str">
        <f t="shared" si="183"/>
        <v>2015</v>
      </c>
      <c r="B5626" s="72" t="str">
        <f t="shared" si="184"/>
        <v>Jan</v>
      </c>
      <c r="C5626" s="74">
        <v>42020</v>
      </c>
      <c r="D5626" s="47">
        <v>51.619999</v>
      </c>
      <c r="E5626" s="47">
        <v>52.200001</v>
      </c>
      <c r="F5626" s="47">
        <v>51.389999000000003</v>
      </c>
      <c r="G5626" s="47">
        <v>52.16</v>
      </c>
      <c r="H5626" s="73">
        <v>46.784252000000002</v>
      </c>
      <c r="I5626" s="73">
        <v>438600</v>
      </c>
    </row>
    <row r="5627" spans="1:9" x14ac:dyDescent="0.3">
      <c r="A5627" s="72" t="str">
        <f t="shared" si="183"/>
        <v>2015</v>
      </c>
      <c r="B5627" s="72" t="str">
        <f t="shared" si="184"/>
        <v>Jan</v>
      </c>
      <c r="C5627" s="74">
        <v>42024</v>
      </c>
      <c r="D5627" s="47">
        <v>53.5</v>
      </c>
      <c r="E5627" s="47">
        <v>54.119999</v>
      </c>
      <c r="F5627" s="47">
        <v>52.549999</v>
      </c>
      <c r="G5627" s="47">
        <v>53</v>
      </c>
      <c r="H5627" s="73">
        <v>47.537685000000003</v>
      </c>
      <c r="I5627" s="73">
        <v>1105000</v>
      </c>
    </row>
    <row r="5628" spans="1:9" x14ac:dyDescent="0.3">
      <c r="A5628" s="72" t="str">
        <f t="shared" si="183"/>
        <v>2015</v>
      </c>
      <c r="B5628" s="72" t="str">
        <f t="shared" si="184"/>
        <v>Jan</v>
      </c>
      <c r="C5628" s="74">
        <v>42025</v>
      </c>
      <c r="D5628" s="47">
        <v>52.720001000000003</v>
      </c>
      <c r="E5628" s="47">
        <v>53.32</v>
      </c>
      <c r="F5628" s="47">
        <v>52.459999000000003</v>
      </c>
      <c r="G5628" s="47">
        <v>53.290000999999997</v>
      </c>
      <c r="H5628" s="73">
        <v>47.797794000000003</v>
      </c>
      <c r="I5628" s="73">
        <v>576600</v>
      </c>
    </row>
    <row r="5629" spans="1:9" x14ac:dyDescent="0.3">
      <c r="A5629" s="72" t="str">
        <f t="shared" si="183"/>
        <v>2015</v>
      </c>
      <c r="B5629" s="72" t="str">
        <f t="shared" si="184"/>
        <v>Jan</v>
      </c>
      <c r="C5629" s="74">
        <v>42026</v>
      </c>
      <c r="D5629" s="47">
        <v>53.639999000000003</v>
      </c>
      <c r="E5629" s="47">
        <v>54.209999000000003</v>
      </c>
      <c r="F5629" s="47">
        <v>53.150002000000001</v>
      </c>
      <c r="G5629" s="47">
        <v>54.099997999999999</v>
      </c>
      <c r="H5629" s="73">
        <v>48.524303000000003</v>
      </c>
      <c r="I5629" s="73">
        <v>553300</v>
      </c>
    </row>
    <row r="5630" spans="1:9" x14ac:dyDescent="0.3">
      <c r="A5630" s="72" t="str">
        <f t="shared" si="183"/>
        <v>2015</v>
      </c>
      <c r="B5630" s="72" t="str">
        <f t="shared" si="184"/>
        <v>Jan</v>
      </c>
      <c r="C5630" s="74">
        <v>42027</v>
      </c>
      <c r="D5630" s="47">
        <v>54.25</v>
      </c>
      <c r="E5630" s="47">
        <v>54.470001000000003</v>
      </c>
      <c r="F5630" s="47">
        <v>53.740001999999997</v>
      </c>
      <c r="G5630" s="47">
        <v>54.130001</v>
      </c>
      <c r="H5630" s="73">
        <v>48.551223999999998</v>
      </c>
      <c r="I5630" s="73">
        <v>523500</v>
      </c>
    </row>
    <row r="5631" spans="1:9" x14ac:dyDescent="0.3">
      <c r="A5631" s="72" t="str">
        <f t="shared" si="183"/>
        <v>2015</v>
      </c>
      <c r="B5631" s="72" t="str">
        <f t="shared" si="184"/>
        <v>Jan</v>
      </c>
      <c r="C5631" s="74">
        <v>42030</v>
      </c>
      <c r="D5631" s="47">
        <v>54.16</v>
      </c>
      <c r="E5631" s="47">
        <v>55.130001</v>
      </c>
      <c r="F5631" s="47">
        <v>54.130001</v>
      </c>
      <c r="G5631" s="47">
        <v>54.73</v>
      </c>
      <c r="H5631" s="73">
        <v>49.089382000000001</v>
      </c>
      <c r="I5631" s="73">
        <v>553400</v>
      </c>
    </row>
    <row r="5632" spans="1:9" x14ac:dyDescent="0.3">
      <c r="A5632" s="72" t="str">
        <f t="shared" si="183"/>
        <v>2015</v>
      </c>
      <c r="B5632" s="72" t="str">
        <f t="shared" si="184"/>
        <v>Jan</v>
      </c>
      <c r="C5632" s="74">
        <v>42031</v>
      </c>
      <c r="D5632" s="47">
        <v>54.380001</v>
      </c>
      <c r="E5632" s="47">
        <v>54.689999</v>
      </c>
      <c r="F5632" s="47">
        <v>54</v>
      </c>
      <c r="G5632" s="47">
        <v>54.439999</v>
      </c>
      <c r="H5632" s="73">
        <v>48.829276999999998</v>
      </c>
      <c r="I5632" s="73">
        <v>419200</v>
      </c>
    </row>
    <row r="5633" spans="1:9" x14ac:dyDescent="0.3">
      <c r="A5633" s="72" t="str">
        <f t="shared" si="183"/>
        <v>2015</v>
      </c>
      <c r="B5633" s="72" t="str">
        <f t="shared" si="184"/>
        <v>Jan</v>
      </c>
      <c r="C5633" s="74">
        <v>42032</v>
      </c>
      <c r="D5633" s="47">
        <v>54.75</v>
      </c>
      <c r="E5633" s="47">
        <v>54.93</v>
      </c>
      <c r="F5633" s="47">
        <v>53.139999000000003</v>
      </c>
      <c r="G5633" s="47">
        <v>53.400002000000001</v>
      </c>
      <c r="H5633" s="73">
        <v>47.896469000000003</v>
      </c>
      <c r="I5633" s="73">
        <v>692200</v>
      </c>
    </row>
    <row r="5634" spans="1:9" x14ac:dyDescent="0.3">
      <c r="A5634" s="72" t="str">
        <f t="shared" si="183"/>
        <v>2015</v>
      </c>
      <c r="B5634" s="72" t="str">
        <f t="shared" si="184"/>
        <v>Jan</v>
      </c>
      <c r="C5634" s="74">
        <v>42033</v>
      </c>
      <c r="D5634" s="47">
        <v>53.560001</v>
      </c>
      <c r="E5634" s="47">
        <v>53.560001</v>
      </c>
      <c r="F5634" s="47">
        <v>52.549999</v>
      </c>
      <c r="G5634" s="47">
        <v>53.169998</v>
      </c>
      <c r="H5634" s="73">
        <v>47.690159000000001</v>
      </c>
      <c r="I5634" s="73">
        <v>1177500</v>
      </c>
    </row>
    <row r="5635" spans="1:9" x14ac:dyDescent="0.3">
      <c r="A5635" s="72" t="str">
        <f t="shared" ref="A5635:A5698" si="185">TEXT(C5635,"YYYY")</f>
        <v>2015</v>
      </c>
      <c r="B5635" s="72" t="str">
        <f t="shared" ref="B5635:B5698" si="186">TEXT(C5635,"MMM")</f>
        <v>Jan</v>
      </c>
      <c r="C5635" s="74">
        <v>42034</v>
      </c>
      <c r="D5635" s="47">
        <v>52.939999</v>
      </c>
      <c r="E5635" s="47">
        <v>53.150002000000001</v>
      </c>
      <c r="F5635" s="47">
        <v>52.259998000000003</v>
      </c>
      <c r="G5635" s="47">
        <v>52.509998000000003</v>
      </c>
      <c r="H5635" s="73">
        <v>47.098171000000001</v>
      </c>
      <c r="I5635" s="73">
        <v>731000</v>
      </c>
    </row>
    <row r="5636" spans="1:9" x14ac:dyDescent="0.3">
      <c r="A5636" s="72" t="str">
        <f t="shared" si="185"/>
        <v>2015</v>
      </c>
      <c r="B5636" s="72" t="str">
        <f t="shared" si="186"/>
        <v>Feb</v>
      </c>
      <c r="C5636" s="74">
        <v>42037</v>
      </c>
      <c r="D5636" s="47">
        <v>52.400002000000001</v>
      </c>
      <c r="E5636" s="47">
        <v>52.529998999999997</v>
      </c>
      <c r="F5636" s="47">
        <v>51.09</v>
      </c>
      <c r="G5636" s="47">
        <v>52.060001</v>
      </c>
      <c r="H5636" s="73">
        <v>46.694561</v>
      </c>
      <c r="I5636" s="73">
        <v>897200</v>
      </c>
    </row>
    <row r="5637" spans="1:9" x14ac:dyDescent="0.3">
      <c r="A5637" s="72" t="str">
        <f t="shared" si="185"/>
        <v>2015</v>
      </c>
      <c r="B5637" s="72" t="str">
        <f t="shared" si="186"/>
        <v>Feb</v>
      </c>
      <c r="C5637" s="74">
        <v>42038</v>
      </c>
      <c r="D5637" s="47">
        <v>52.139999000000003</v>
      </c>
      <c r="E5637" s="47">
        <v>52.900002000000001</v>
      </c>
      <c r="F5637" s="47">
        <v>51.919998</v>
      </c>
      <c r="G5637" s="47">
        <v>52.41</v>
      </c>
      <c r="H5637" s="73">
        <v>47.008491999999997</v>
      </c>
      <c r="I5637" s="73">
        <v>479700</v>
      </c>
    </row>
    <row r="5638" spans="1:9" x14ac:dyDescent="0.3">
      <c r="A5638" s="72" t="str">
        <f t="shared" si="185"/>
        <v>2015</v>
      </c>
      <c r="B5638" s="72" t="str">
        <f t="shared" si="186"/>
        <v>Feb</v>
      </c>
      <c r="C5638" s="74">
        <v>42039</v>
      </c>
      <c r="D5638" s="47">
        <v>52.41</v>
      </c>
      <c r="E5638" s="47">
        <v>53.310001</v>
      </c>
      <c r="F5638" s="47">
        <v>52.130001</v>
      </c>
      <c r="G5638" s="47">
        <v>52.98</v>
      </c>
      <c r="H5638" s="73">
        <v>47.519745</v>
      </c>
      <c r="I5638" s="73">
        <v>606500</v>
      </c>
    </row>
    <row r="5639" spans="1:9" x14ac:dyDescent="0.3">
      <c r="A5639" s="72" t="str">
        <f t="shared" si="185"/>
        <v>2015</v>
      </c>
      <c r="B5639" s="72" t="str">
        <f t="shared" si="186"/>
        <v>Feb</v>
      </c>
      <c r="C5639" s="74">
        <v>42040</v>
      </c>
      <c r="D5639" s="47">
        <v>53.09</v>
      </c>
      <c r="E5639" s="47">
        <v>53.450001</v>
      </c>
      <c r="F5639" s="47">
        <v>52.700001</v>
      </c>
      <c r="G5639" s="47">
        <v>52.91</v>
      </c>
      <c r="H5639" s="73">
        <v>47.456958999999998</v>
      </c>
      <c r="I5639" s="73">
        <v>556400</v>
      </c>
    </row>
    <row r="5640" spans="1:9" x14ac:dyDescent="0.3">
      <c r="A5640" s="72" t="str">
        <f t="shared" si="185"/>
        <v>2015</v>
      </c>
      <c r="B5640" s="72" t="str">
        <f t="shared" si="186"/>
        <v>Feb</v>
      </c>
      <c r="C5640" s="74">
        <v>42041</v>
      </c>
      <c r="D5640" s="47">
        <v>52.93</v>
      </c>
      <c r="E5640" s="47">
        <v>53.889999000000003</v>
      </c>
      <c r="F5640" s="47">
        <v>52.560001</v>
      </c>
      <c r="G5640" s="47">
        <v>53.700001</v>
      </c>
      <c r="H5640" s="73">
        <v>48.165539000000003</v>
      </c>
      <c r="I5640" s="73">
        <v>744700</v>
      </c>
    </row>
    <row r="5641" spans="1:9" x14ac:dyDescent="0.3">
      <c r="A5641" s="72" t="str">
        <f t="shared" si="185"/>
        <v>2015</v>
      </c>
      <c r="B5641" s="72" t="str">
        <f t="shared" si="186"/>
        <v>Feb</v>
      </c>
      <c r="C5641" s="74">
        <v>42044</v>
      </c>
      <c r="D5641" s="47">
        <v>53.360000999999997</v>
      </c>
      <c r="E5641" s="47">
        <v>53.68</v>
      </c>
      <c r="F5641" s="47">
        <v>52.799999</v>
      </c>
      <c r="G5641" s="47">
        <v>52.919998</v>
      </c>
      <c r="H5641" s="73">
        <v>47.465922999999997</v>
      </c>
      <c r="I5641" s="73">
        <v>513500</v>
      </c>
    </row>
    <row r="5642" spans="1:9" x14ac:dyDescent="0.3">
      <c r="A5642" s="72" t="str">
        <f t="shared" si="185"/>
        <v>2015</v>
      </c>
      <c r="B5642" s="72" t="str">
        <f t="shared" si="186"/>
        <v>Feb</v>
      </c>
      <c r="C5642" s="74">
        <v>42045</v>
      </c>
      <c r="D5642" s="47">
        <v>53.529998999999997</v>
      </c>
      <c r="E5642" s="47">
        <v>54.310001</v>
      </c>
      <c r="F5642" s="47">
        <v>53.25</v>
      </c>
      <c r="G5642" s="47">
        <v>54.130001</v>
      </c>
      <c r="H5642" s="73">
        <v>48.551223999999998</v>
      </c>
      <c r="I5642" s="73">
        <v>710400</v>
      </c>
    </row>
    <row r="5643" spans="1:9" x14ac:dyDescent="0.3">
      <c r="A5643" s="72" t="str">
        <f t="shared" si="185"/>
        <v>2015</v>
      </c>
      <c r="B5643" s="72" t="str">
        <f t="shared" si="186"/>
        <v>Feb</v>
      </c>
      <c r="C5643" s="74">
        <v>42046</v>
      </c>
      <c r="D5643" s="47">
        <v>54.150002000000001</v>
      </c>
      <c r="E5643" s="47">
        <v>54.299999</v>
      </c>
      <c r="F5643" s="47">
        <v>52.799999</v>
      </c>
      <c r="G5643" s="47">
        <v>53.040000999999997</v>
      </c>
      <c r="H5643" s="73">
        <v>47.573569999999997</v>
      </c>
      <c r="I5643" s="73">
        <v>1556400</v>
      </c>
    </row>
    <row r="5644" spans="1:9" x14ac:dyDescent="0.3">
      <c r="A5644" s="72" t="str">
        <f t="shared" si="185"/>
        <v>2015</v>
      </c>
      <c r="B5644" s="72" t="str">
        <f t="shared" si="186"/>
        <v>Feb</v>
      </c>
      <c r="C5644" s="74">
        <v>42047</v>
      </c>
      <c r="D5644" s="47">
        <v>48.68</v>
      </c>
      <c r="E5644" s="47">
        <v>49.279998999999997</v>
      </c>
      <c r="F5644" s="47">
        <v>46.52</v>
      </c>
      <c r="G5644" s="47">
        <v>49.259998000000003</v>
      </c>
      <c r="H5644" s="73">
        <v>44.183140000000002</v>
      </c>
      <c r="I5644" s="73">
        <v>5493600</v>
      </c>
    </row>
    <row r="5645" spans="1:9" x14ac:dyDescent="0.3">
      <c r="A5645" s="72" t="str">
        <f t="shared" si="185"/>
        <v>2015</v>
      </c>
      <c r="B5645" s="72" t="str">
        <f t="shared" si="186"/>
        <v>Feb</v>
      </c>
      <c r="C5645" s="74">
        <v>42048</v>
      </c>
      <c r="D5645" s="47">
        <v>49.060001</v>
      </c>
      <c r="E5645" s="47">
        <v>49.25</v>
      </c>
      <c r="F5645" s="47">
        <v>47.830002</v>
      </c>
      <c r="G5645" s="47">
        <v>48.220001000000003</v>
      </c>
      <c r="H5645" s="73">
        <v>43.250323999999999</v>
      </c>
      <c r="I5645" s="73">
        <v>1575200</v>
      </c>
    </row>
    <row r="5646" spans="1:9" x14ac:dyDescent="0.3">
      <c r="A5646" s="72" t="str">
        <f t="shared" si="185"/>
        <v>2015</v>
      </c>
      <c r="B5646" s="72" t="str">
        <f t="shared" si="186"/>
        <v>Feb</v>
      </c>
      <c r="C5646" s="74">
        <v>42052</v>
      </c>
      <c r="D5646" s="47">
        <v>48.389999000000003</v>
      </c>
      <c r="E5646" s="47">
        <v>48.669998</v>
      </c>
      <c r="F5646" s="47">
        <v>47.93</v>
      </c>
      <c r="G5646" s="47">
        <v>48.240001999999997</v>
      </c>
      <c r="H5646" s="73">
        <v>43.268272000000003</v>
      </c>
      <c r="I5646" s="73">
        <v>1251100</v>
      </c>
    </row>
    <row r="5647" spans="1:9" x14ac:dyDescent="0.3">
      <c r="A5647" s="72" t="str">
        <f t="shared" si="185"/>
        <v>2015</v>
      </c>
      <c r="B5647" s="72" t="str">
        <f t="shared" si="186"/>
        <v>Feb</v>
      </c>
      <c r="C5647" s="74">
        <v>42053</v>
      </c>
      <c r="D5647" s="47">
        <v>48.369999</v>
      </c>
      <c r="E5647" s="47">
        <v>49.18</v>
      </c>
      <c r="F5647" s="47">
        <v>48.349997999999999</v>
      </c>
      <c r="G5647" s="47">
        <v>49</v>
      </c>
      <c r="H5647" s="73">
        <v>43.949931999999997</v>
      </c>
      <c r="I5647" s="73">
        <v>928700</v>
      </c>
    </row>
    <row r="5648" spans="1:9" x14ac:dyDescent="0.3">
      <c r="A5648" s="72" t="str">
        <f t="shared" si="185"/>
        <v>2015</v>
      </c>
      <c r="B5648" s="72" t="str">
        <f t="shared" si="186"/>
        <v>Feb</v>
      </c>
      <c r="C5648" s="74">
        <v>42054</v>
      </c>
      <c r="D5648" s="47">
        <v>49.150002000000001</v>
      </c>
      <c r="E5648" s="47">
        <v>49.889999000000003</v>
      </c>
      <c r="F5648" s="47">
        <v>49.049999</v>
      </c>
      <c r="G5648" s="47">
        <v>49.41</v>
      </c>
      <c r="H5648" s="73">
        <v>44.317677000000003</v>
      </c>
      <c r="I5648" s="73">
        <v>1632600</v>
      </c>
    </row>
    <row r="5649" spans="1:9" x14ac:dyDescent="0.3">
      <c r="A5649" s="72" t="str">
        <f t="shared" si="185"/>
        <v>2015</v>
      </c>
      <c r="B5649" s="72" t="str">
        <f t="shared" si="186"/>
        <v>Feb</v>
      </c>
      <c r="C5649" s="74">
        <v>42055</v>
      </c>
      <c r="D5649" s="47">
        <v>49.560001</v>
      </c>
      <c r="E5649" s="47">
        <v>49.57</v>
      </c>
      <c r="F5649" s="47">
        <v>48.509998000000003</v>
      </c>
      <c r="G5649" s="47">
        <v>49.220001000000003</v>
      </c>
      <c r="H5649" s="73">
        <v>44.147263000000002</v>
      </c>
      <c r="I5649" s="73">
        <v>806200</v>
      </c>
    </row>
    <row r="5650" spans="1:9" x14ac:dyDescent="0.3">
      <c r="A5650" s="72" t="str">
        <f t="shared" si="185"/>
        <v>2015</v>
      </c>
      <c r="B5650" s="72" t="str">
        <f t="shared" si="186"/>
        <v>Feb</v>
      </c>
      <c r="C5650" s="74">
        <v>42058</v>
      </c>
      <c r="D5650" s="47">
        <v>48.959999000000003</v>
      </c>
      <c r="E5650" s="47">
        <v>49.52</v>
      </c>
      <c r="F5650" s="47">
        <v>48.919998</v>
      </c>
      <c r="G5650" s="47">
        <v>49.43</v>
      </c>
      <c r="H5650" s="73">
        <v>44.484741</v>
      </c>
      <c r="I5650" s="73">
        <v>625200</v>
      </c>
    </row>
    <row r="5651" spans="1:9" x14ac:dyDescent="0.3">
      <c r="A5651" s="72" t="str">
        <f t="shared" si="185"/>
        <v>2015</v>
      </c>
      <c r="B5651" s="72" t="str">
        <f t="shared" si="186"/>
        <v>Feb</v>
      </c>
      <c r="C5651" s="74">
        <v>42059</v>
      </c>
      <c r="D5651" s="47">
        <v>49.470001000000003</v>
      </c>
      <c r="E5651" s="47">
        <v>49.990001999999997</v>
      </c>
      <c r="F5651" s="47">
        <v>49.169998</v>
      </c>
      <c r="G5651" s="47">
        <v>49.459999000000003</v>
      </c>
      <c r="H5651" s="73">
        <v>44.511744999999998</v>
      </c>
      <c r="I5651" s="73">
        <v>773800</v>
      </c>
    </row>
    <row r="5652" spans="1:9" x14ac:dyDescent="0.3">
      <c r="A5652" s="72" t="str">
        <f t="shared" si="185"/>
        <v>2015</v>
      </c>
      <c r="B5652" s="72" t="str">
        <f t="shared" si="186"/>
        <v>Feb</v>
      </c>
      <c r="C5652" s="74">
        <v>42060</v>
      </c>
      <c r="D5652" s="47">
        <v>49.200001</v>
      </c>
      <c r="E5652" s="47">
        <v>49.549999</v>
      </c>
      <c r="F5652" s="47">
        <v>48.790000999999997</v>
      </c>
      <c r="G5652" s="47">
        <v>49.18</v>
      </c>
      <c r="H5652" s="73">
        <v>44.259754000000001</v>
      </c>
      <c r="I5652" s="73">
        <v>660100</v>
      </c>
    </row>
    <row r="5653" spans="1:9" x14ac:dyDescent="0.3">
      <c r="A5653" s="72" t="str">
        <f t="shared" si="185"/>
        <v>2015</v>
      </c>
      <c r="B5653" s="72" t="str">
        <f t="shared" si="186"/>
        <v>Feb</v>
      </c>
      <c r="C5653" s="74">
        <v>42061</v>
      </c>
      <c r="D5653" s="47">
        <v>49.259998000000003</v>
      </c>
      <c r="E5653" s="47">
        <v>49.259998000000003</v>
      </c>
      <c r="F5653" s="47">
        <v>48.080002</v>
      </c>
      <c r="G5653" s="47">
        <v>48.650002000000001</v>
      </c>
      <c r="H5653" s="73">
        <v>43.782780000000002</v>
      </c>
      <c r="I5653" s="73">
        <v>700100</v>
      </c>
    </row>
    <row r="5654" spans="1:9" x14ac:dyDescent="0.3">
      <c r="A5654" s="72" t="str">
        <f t="shared" si="185"/>
        <v>2015</v>
      </c>
      <c r="B5654" s="72" t="str">
        <f t="shared" si="186"/>
        <v>Feb</v>
      </c>
      <c r="C5654" s="74">
        <v>42062</v>
      </c>
      <c r="D5654" s="47">
        <v>48.580002</v>
      </c>
      <c r="E5654" s="47">
        <v>48.580002</v>
      </c>
      <c r="F5654" s="47">
        <v>47.48</v>
      </c>
      <c r="G5654" s="47">
        <v>47.52</v>
      </c>
      <c r="H5654" s="73">
        <v>42.765827000000002</v>
      </c>
      <c r="I5654" s="73">
        <v>1108100</v>
      </c>
    </row>
    <row r="5655" spans="1:9" x14ac:dyDescent="0.3">
      <c r="A5655" s="72" t="str">
        <f t="shared" si="185"/>
        <v>2015</v>
      </c>
      <c r="B5655" s="72" t="str">
        <f t="shared" si="186"/>
        <v>Mar</v>
      </c>
      <c r="C5655" s="74">
        <v>42065</v>
      </c>
      <c r="D5655" s="47">
        <v>47.610000999999997</v>
      </c>
      <c r="E5655" s="47">
        <v>49.119999</v>
      </c>
      <c r="F5655" s="47">
        <v>47.459999000000003</v>
      </c>
      <c r="G5655" s="47">
        <v>48.700001</v>
      </c>
      <c r="H5655" s="73">
        <v>43.827778000000002</v>
      </c>
      <c r="I5655" s="73">
        <v>1490500</v>
      </c>
    </row>
    <row r="5656" spans="1:9" x14ac:dyDescent="0.3">
      <c r="A5656" s="72" t="str">
        <f t="shared" si="185"/>
        <v>2015</v>
      </c>
      <c r="B5656" s="72" t="str">
        <f t="shared" si="186"/>
        <v>Mar</v>
      </c>
      <c r="C5656" s="74">
        <v>42066</v>
      </c>
      <c r="D5656" s="47">
        <v>48.669998</v>
      </c>
      <c r="E5656" s="47">
        <v>48.84</v>
      </c>
      <c r="F5656" s="47">
        <v>48.32</v>
      </c>
      <c r="G5656" s="47">
        <v>48.709999000000003</v>
      </c>
      <c r="H5656" s="73">
        <v>43.836776999999998</v>
      </c>
      <c r="I5656" s="73">
        <v>701400</v>
      </c>
    </row>
    <row r="5657" spans="1:9" x14ac:dyDescent="0.3">
      <c r="A5657" s="72" t="str">
        <f t="shared" si="185"/>
        <v>2015</v>
      </c>
      <c r="B5657" s="72" t="str">
        <f t="shared" si="186"/>
        <v>Mar</v>
      </c>
      <c r="C5657" s="74">
        <v>42067</v>
      </c>
      <c r="D5657" s="47">
        <v>48.25</v>
      </c>
      <c r="E5657" s="47">
        <v>48.75</v>
      </c>
      <c r="F5657" s="47">
        <v>48</v>
      </c>
      <c r="G5657" s="47">
        <v>48.080002</v>
      </c>
      <c r="H5657" s="73">
        <v>43.269813999999997</v>
      </c>
      <c r="I5657" s="73">
        <v>754700</v>
      </c>
    </row>
    <row r="5658" spans="1:9" x14ac:dyDescent="0.3">
      <c r="A5658" s="72" t="str">
        <f t="shared" si="185"/>
        <v>2015</v>
      </c>
      <c r="B5658" s="72" t="str">
        <f t="shared" si="186"/>
        <v>Mar</v>
      </c>
      <c r="C5658" s="74">
        <v>42068</v>
      </c>
      <c r="D5658" s="47">
        <v>47.23</v>
      </c>
      <c r="E5658" s="47">
        <v>48.400002000000001</v>
      </c>
      <c r="F5658" s="47">
        <v>47.23</v>
      </c>
      <c r="G5658" s="47">
        <v>48.009998000000003</v>
      </c>
      <c r="H5658" s="73">
        <v>43.206817999999998</v>
      </c>
      <c r="I5658" s="73">
        <v>984000</v>
      </c>
    </row>
    <row r="5659" spans="1:9" x14ac:dyDescent="0.3">
      <c r="A5659" s="72" t="str">
        <f t="shared" si="185"/>
        <v>2015</v>
      </c>
      <c r="B5659" s="72" t="str">
        <f t="shared" si="186"/>
        <v>Mar</v>
      </c>
      <c r="C5659" s="74">
        <v>42069</v>
      </c>
      <c r="D5659" s="47">
        <v>47.919998</v>
      </c>
      <c r="E5659" s="47">
        <v>48.139999000000003</v>
      </c>
      <c r="F5659" s="47">
        <v>47.07</v>
      </c>
      <c r="G5659" s="47">
        <v>47.189999</v>
      </c>
      <c r="H5659" s="73">
        <v>42.468845000000002</v>
      </c>
      <c r="I5659" s="73">
        <v>941300</v>
      </c>
    </row>
    <row r="5660" spans="1:9" x14ac:dyDescent="0.3">
      <c r="A5660" s="72" t="str">
        <f t="shared" si="185"/>
        <v>2015</v>
      </c>
      <c r="B5660" s="72" t="str">
        <f t="shared" si="186"/>
        <v>Mar</v>
      </c>
      <c r="C5660" s="74">
        <v>42072</v>
      </c>
      <c r="D5660" s="47">
        <v>47.279998999999997</v>
      </c>
      <c r="E5660" s="47">
        <v>48.110000999999997</v>
      </c>
      <c r="F5660" s="47">
        <v>47.279998999999997</v>
      </c>
      <c r="G5660" s="47">
        <v>47.639999000000003</v>
      </c>
      <c r="H5660" s="73">
        <v>42.873821</v>
      </c>
      <c r="I5660" s="73">
        <v>667800</v>
      </c>
    </row>
    <row r="5661" spans="1:9" x14ac:dyDescent="0.3">
      <c r="A5661" s="72" t="str">
        <f t="shared" si="185"/>
        <v>2015</v>
      </c>
      <c r="B5661" s="72" t="str">
        <f t="shared" si="186"/>
        <v>Mar</v>
      </c>
      <c r="C5661" s="74">
        <v>42073</v>
      </c>
      <c r="D5661" s="47">
        <v>47.709999000000003</v>
      </c>
      <c r="E5661" s="47">
        <v>47.950001</v>
      </c>
      <c r="F5661" s="47">
        <v>47.34</v>
      </c>
      <c r="G5661" s="47">
        <v>47.560001</v>
      </c>
      <c r="H5661" s="73">
        <v>42.801830000000002</v>
      </c>
      <c r="I5661" s="73">
        <v>760600</v>
      </c>
    </row>
    <row r="5662" spans="1:9" x14ac:dyDescent="0.3">
      <c r="A5662" s="72" t="str">
        <f t="shared" si="185"/>
        <v>2015</v>
      </c>
      <c r="B5662" s="72" t="str">
        <f t="shared" si="186"/>
        <v>Mar</v>
      </c>
      <c r="C5662" s="74">
        <v>42074</v>
      </c>
      <c r="D5662" s="47">
        <v>47.639999000000003</v>
      </c>
      <c r="E5662" s="47">
        <v>47.799999</v>
      </c>
      <c r="F5662" s="47">
        <v>47.139999000000003</v>
      </c>
      <c r="G5662" s="47">
        <v>47.32</v>
      </c>
      <c r="H5662" s="73">
        <v>42.585835000000003</v>
      </c>
      <c r="I5662" s="73">
        <v>650100</v>
      </c>
    </row>
    <row r="5663" spans="1:9" x14ac:dyDescent="0.3">
      <c r="A5663" s="72" t="str">
        <f t="shared" si="185"/>
        <v>2015</v>
      </c>
      <c r="B5663" s="72" t="str">
        <f t="shared" si="186"/>
        <v>Mar</v>
      </c>
      <c r="C5663" s="74">
        <v>42075</v>
      </c>
      <c r="D5663" s="47">
        <v>47.580002</v>
      </c>
      <c r="E5663" s="47">
        <v>48.849997999999999</v>
      </c>
      <c r="F5663" s="47">
        <v>47.389999000000003</v>
      </c>
      <c r="G5663" s="47">
        <v>48.759998000000003</v>
      </c>
      <c r="H5663" s="73">
        <v>43.881762999999999</v>
      </c>
      <c r="I5663" s="73">
        <v>598500</v>
      </c>
    </row>
    <row r="5664" spans="1:9" x14ac:dyDescent="0.3">
      <c r="A5664" s="72" t="str">
        <f t="shared" si="185"/>
        <v>2015</v>
      </c>
      <c r="B5664" s="72" t="str">
        <f t="shared" si="186"/>
        <v>Mar</v>
      </c>
      <c r="C5664" s="74">
        <v>42076</v>
      </c>
      <c r="D5664" s="47">
        <v>48.93</v>
      </c>
      <c r="E5664" s="47">
        <v>48.98</v>
      </c>
      <c r="F5664" s="47">
        <v>48.130001</v>
      </c>
      <c r="G5664" s="47">
        <v>48.389999000000003</v>
      </c>
      <c r="H5664" s="73">
        <v>43.548782000000003</v>
      </c>
      <c r="I5664" s="73">
        <v>445900</v>
      </c>
    </row>
    <row r="5665" spans="1:9" x14ac:dyDescent="0.3">
      <c r="A5665" s="72" t="str">
        <f t="shared" si="185"/>
        <v>2015</v>
      </c>
      <c r="B5665" s="72" t="str">
        <f t="shared" si="186"/>
        <v>Mar</v>
      </c>
      <c r="C5665" s="74">
        <v>42079</v>
      </c>
      <c r="D5665" s="47">
        <v>48.689999</v>
      </c>
      <c r="E5665" s="47">
        <v>49.040000999999997</v>
      </c>
      <c r="F5665" s="47">
        <v>48.369999</v>
      </c>
      <c r="G5665" s="47">
        <v>48.669998</v>
      </c>
      <c r="H5665" s="73">
        <v>43.800781000000001</v>
      </c>
      <c r="I5665" s="73">
        <v>381700</v>
      </c>
    </row>
    <row r="5666" spans="1:9" x14ac:dyDescent="0.3">
      <c r="A5666" s="72" t="str">
        <f t="shared" si="185"/>
        <v>2015</v>
      </c>
      <c r="B5666" s="72" t="str">
        <f t="shared" si="186"/>
        <v>Mar</v>
      </c>
      <c r="C5666" s="74">
        <v>42080</v>
      </c>
      <c r="D5666" s="47">
        <v>48.740001999999997</v>
      </c>
      <c r="E5666" s="47">
        <v>49.25</v>
      </c>
      <c r="F5666" s="47">
        <v>48.580002</v>
      </c>
      <c r="G5666" s="47">
        <v>49.169998</v>
      </c>
      <c r="H5666" s="73">
        <v>44.250754999999998</v>
      </c>
      <c r="I5666" s="73">
        <v>610800</v>
      </c>
    </row>
    <row r="5667" spans="1:9" x14ac:dyDescent="0.3">
      <c r="A5667" s="72" t="str">
        <f t="shared" si="185"/>
        <v>2015</v>
      </c>
      <c r="B5667" s="72" t="str">
        <f t="shared" si="186"/>
        <v>Mar</v>
      </c>
      <c r="C5667" s="74">
        <v>42081</v>
      </c>
      <c r="D5667" s="47">
        <v>49.220001000000003</v>
      </c>
      <c r="E5667" s="47">
        <v>49.279998999999997</v>
      </c>
      <c r="F5667" s="47">
        <v>48.41</v>
      </c>
      <c r="G5667" s="47">
        <v>48.630001</v>
      </c>
      <c r="H5667" s="73">
        <v>43.764786000000001</v>
      </c>
      <c r="I5667" s="73">
        <v>568000</v>
      </c>
    </row>
    <row r="5668" spans="1:9" x14ac:dyDescent="0.3">
      <c r="A5668" s="72" t="str">
        <f t="shared" si="185"/>
        <v>2015</v>
      </c>
      <c r="B5668" s="72" t="str">
        <f t="shared" si="186"/>
        <v>Mar</v>
      </c>
      <c r="C5668" s="74">
        <v>42082</v>
      </c>
      <c r="D5668" s="47">
        <v>48.669998</v>
      </c>
      <c r="E5668" s="47">
        <v>49.310001</v>
      </c>
      <c r="F5668" s="47">
        <v>48.669998</v>
      </c>
      <c r="G5668" s="47">
        <v>48.82</v>
      </c>
      <c r="H5668" s="73">
        <v>43.935772</v>
      </c>
      <c r="I5668" s="73">
        <v>455400</v>
      </c>
    </row>
    <row r="5669" spans="1:9" x14ac:dyDescent="0.3">
      <c r="A5669" s="72" t="str">
        <f t="shared" si="185"/>
        <v>2015</v>
      </c>
      <c r="B5669" s="72" t="str">
        <f t="shared" si="186"/>
        <v>Mar</v>
      </c>
      <c r="C5669" s="74">
        <v>42083</v>
      </c>
      <c r="D5669" s="47">
        <v>49.16</v>
      </c>
      <c r="E5669" s="47">
        <v>49.349997999999999</v>
      </c>
      <c r="F5669" s="47">
        <v>48.5</v>
      </c>
      <c r="G5669" s="47">
        <v>49.110000999999997</v>
      </c>
      <c r="H5669" s="73">
        <v>44.196762</v>
      </c>
      <c r="I5669" s="73">
        <v>723100</v>
      </c>
    </row>
    <row r="5670" spans="1:9" x14ac:dyDescent="0.3">
      <c r="A5670" s="72" t="str">
        <f t="shared" si="185"/>
        <v>2015</v>
      </c>
      <c r="B5670" s="72" t="str">
        <f t="shared" si="186"/>
        <v>Mar</v>
      </c>
      <c r="C5670" s="74">
        <v>42086</v>
      </c>
      <c r="D5670" s="47">
        <v>48.990001999999997</v>
      </c>
      <c r="E5670" s="47">
        <v>49.57</v>
      </c>
      <c r="F5670" s="47">
        <v>48.610000999999997</v>
      </c>
      <c r="G5670" s="47">
        <v>49.5</v>
      </c>
      <c r="H5670" s="73">
        <v>44.547741000000002</v>
      </c>
      <c r="I5670" s="73">
        <v>715200</v>
      </c>
    </row>
    <row r="5671" spans="1:9" x14ac:dyDescent="0.3">
      <c r="A5671" s="72" t="str">
        <f t="shared" si="185"/>
        <v>2015</v>
      </c>
      <c r="B5671" s="72" t="str">
        <f t="shared" si="186"/>
        <v>Mar</v>
      </c>
      <c r="C5671" s="74">
        <v>42087</v>
      </c>
      <c r="D5671" s="47">
        <v>49.490001999999997</v>
      </c>
      <c r="E5671" s="47">
        <v>49.560001</v>
      </c>
      <c r="F5671" s="47">
        <v>48.950001</v>
      </c>
      <c r="G5671" s="47">
        <v>49.32</v>
      </c>
      <c r="H5671" s="73">
        <v>44.385750000000002</v>
      </c>
      <c r="I5671" s="73">
        <v>596300</v>
      </c>
    </row>
    <row r="5672" spans="1:9" x14ac:dyDescent="0.3">
      <c r="A5672" s="72" t="str">
        <f t="shared" si="185"/>
        <v>2015</v>
      </c>
      <c r="B5672" s="72" t="str">
        <f t="shared" si="186"/>
        <v>Mar</v>
      </c>
      <c r="C5672" s="74">
        <v>42088</v>
      </c>
      <c r="D5672" s="47">
        <v>49.290000999999997</v>
      </c>
      <c r="E5672" s="47">
        <v>49.490001999999997</v>
      </c>
      <c r="F5672" s="47">
        <v>48.549999</v>
      </c>
      <c r="G5672" s="47">
        <v>48.560001</v>
      </c>
      <c r="H5672" s="73">
        <v>43.701777999999997</v>
      </c>
      <c r="I5672" s="73">
        <v>397500</v>
      </c>
    </row>
    <row r="5673" spans="1:9" x14ac:dyDescent="0.3">
      <c r="A5673" s="72" t="str">
        <f t="shared" si="185"/>
        <v>2015</v>
      </c>
      <c r="B5673" s="72" t="str">
        <f t="shared" si="186"/>
        <v>Mar</v>
      </c>
      <c r="C5673" s="74">
        <v>42089</v>
      </c>
      <c r="D5673" s="47">
        <v>48.290000999999997</v>
      </c>
      <c r="E5673" s="47">
        <v>48.490001999999997</v>
      </c>
      <c r="F5673" s="47">
        <v>47.740001999999997</v>
      </c>
      <c r="G5673" s="47">
        <v>48.310001</v>
      </c>
      <c r="H5673" s="73">
        <v>43.476787999999999</v>
      </c>
      <c r="I5673" s="73">
        <v>543000</v>
      </c>
    </row>
    <row r="5674" spans="1:9" x14ac:dyDescent="0.3">
      <c r="A5674" s="72" t="str">
        <f t="shared" si="185"/>
        <v>2015</v>
      </c>
      <c r="B5674" s="72" t="str">
        <f t="shared" si="186"/>
        <v>Mar</v>
      </c>
      <c r="C5674" s="74">
        <v>42090</v>
      </c>
      <c r="D5674" s="47">
        <v>48.459999000000003</v>
      </c>
      <c r="E5674" s="47">
        <v>49.490001999999997</v>
      </c>
      <c r="F5674" s="47">
        <v>48.450001</v>
      </c>
      <c r="G5674" s="47">
        <v>48.790000999999997</v>
      </c>
      <c r="H5674" s="73">
        <v>43.908768000000002</v>
      </c>
      <c r="I5674" s="73">
        <v>569600</v>
      </c>
    </row>
    <row r="5675" spans="1:9" x14ac:dyDescent="0.3">
      <c r="A5675" s="72" t="str">
        <f t="shared" si="185"/>
        <v>2015</v>
      </c>
      <c r="B5675" s="72" t="str">
        <f t="shared" si="186"/>
        <v>Mar</v>
      </c>
      <c r="C5675" s="74">
        <v>42093</v>
      </c>
      <c r="D5675" s="47">
        <v>49.009998000000003</v>
      </c>
      <c r="E5675" s="47">
        <v>49.650002000000001</v>
      </c>
      <c r="F5675" s="47">
        <v>48.799999</v>
      </c>
      <c r="G5675" s="47">
        <v>49.470001000000003</v>
      </c>
      <c r="H5675" s="73">
        <v>44.520741000000001</v>
      </c>
      <c r="I5675" s="73">
        <v>565700</v>
      </c>
    </row>
    <row r="5676" spans="1:9" x14ac:dyDescent="0.3">
      <c r="A5676" s="72" t="str">
        <f t="shared" si="185"/>
        <v>2015</v>
      </c>
      <c r="B5676" s="72" t="str">
        <f t="shared" si="186"/>
        <v>Mar</v>
      </c>
      <c r="C5676" s="74">
        <v>42094</v>
      </c>
      <c r="D5676" s="47">
        <v>49.25</v>
      </c>
      <c r="E5676" s="47">
        <v>49.650002000000001</v>
      </c>
      <c r="F5676" s="47">
        <v>49.110000999999997</v>
      </c>
      <c r="G5676" s="47">
        <v>49.330002</v>
      </c>
      <c r="H5676" s="73">
        <v>44.394748999999997</v>
      </c>
      <c r="I5676" s="73">
        <v>584800</v>
      </c>
    </row>
    <row r="5677" spans="1:9" x14ac:dyDescent="0.3">
      <c r="A5677" s="72" t="str">
        <f t="shared" si="185"/>
        <v>2015</v>
      </c>
      <c r="B5677" s="72" t="str">
        <f t="shared" si="186"/>
        <v>Apr</v>
      </c>
      <c r="C5677" s="74">
        <v>42095</v>
      </c>
      <c r="D5677" s="47">
        <v>49.259998000000003</v>
      </c>
      <c r="E5677" s="47">
        <v>49.259998000000003</v>
      </c>
      <c r="F5677" s="47">
        <v>48.450001</v>
      </c>
      <c r="G5677" s="47">
        <v>49.09</v>
      </c>
      <c r="H5677" s="73">
        <v>44.178761000000002</v>
      </c>
      <c r="I5677" s="73">
        <v>444700</v>
      </c>
    </row>
    <row r="5678" spans="1:9" x14ac:dyDescent="0.3">
      <c r="A5678" s="72" t="str">
        <f t="shared" si="185"/>
        <v>2015</v>
      </c>
      <c r="B5678" s="72" t="str">
        <f t="shared" si="186"/>
        <v>Apr</v>
      </c>
      <c r="C5678" s="74">
        <v>42096</v>
      </c>
      <c r="D5678" s="47">
        <v>49.240001999999997</v>
      </c>
      <c r="E5678" s="47">
        <v>49.240001999999997</v>
      </c>
      <c r="F5678" s="47">
        <v>48.509998000000003</v>
      </c>
      <c r="G5678" s="47">
        <v>48.799999</v>
      </c>
      <c r="H5678" s="73">
        <v>43.917766999999998</v>
      </c>
      <c r="I5678" s="73">
        <v>490700</v>
      </c>
    </row>
    <row r="5679" spans="1:9" x14ac:dyDescent="0.3">
      <c r="A5679" s="72" t="str">
        <f t="shared" si="185"/>
        <v>2015</v>
      </c>
      <c r="B5679" s="72" t="str">
        <f t="shared" si="186"/>
        <v>Apr</v>
      </c>
      <c r="C5679" s="74">
        <v>42100</v>
      </c>
      <c r="D5679" s="47">
        <v>48.419998</v>
      </c>
      <c r="E5679" s="47">
        <v>49.150002000000001</v>
      </c>
      <c r="F5679" s="47">
        <v>48.200001</v>
      </c>
      <c r="G5679" s="47">
        <v>48.400002000000001</v>
      </c>
      <c r="H5679" s="73">
        <v>43.557796000000003</v>
      </c>
      <c r="I5679" s="73">
        <v>664300</v>
      </c>
    </row>
    <row r="5680" spans="1:9" x14ac:dyDescent="0.3">
      <c r="A5680" s="72" t="str">
        <f t="shared" si="185"/>
        <v>2015</v>
      </c>
      <c r="B5680" s="72" t="str">
        <f t="shared" si="186"/>
        <v>Apr</v>
      </c>
      <c r="C5680" s="74">
        <v>42101</v>
      </c>
      <c r="D5680" s="47">
        <v>48.369999</v>
      </c>
      <c r="E5680" s="47">
        <v>48.41</v>
      </c>
      <c r="F5680" s="47">
        <v>47.91</v>
      </c>
      <c r="G5680" s="47">
        <v>48.099997999999999</v>
      </c>
      <c r="H5680" s="73">
        <v>43.287804000000001</v>
      </c>
      <c r="I5680" s="73">
        <v>663700</v>
      </c>
    </row>
    <row r="5681" spans="1:9" x14ac:dyDescent="0.3">
      <c r="A5681" s="72" t="str">
        <f t="shared" si="185"/>
        <v>2015</v>
      </c>
      <c r="B5681" s="72" t="str">
        <f t="shared" si="186"/>
        <v>Apr</v>
      </c>
      <c r="C5681" s="74">
        <v>42102</v>
      </c>
      <c r="D5681" s="47">
        <v>48.200001</v>
      </c>
      <c r="E5681" s="47">
        <v>49.41</v>
      </c>
      <c r="F5681" s="47">
        <v>48.16</v>
      </c>
      <c r="G5681" s="47">
        <v>49.349997999999999</v>
      </c>
      <c r="H5681" s="73">
        <v>44.412754</v>
      </c>
      <c r="I5681" s="73">
        <v>555800</v>
      </c>
    </row>
    <row r="5682" spans="1:9" x14ac:dyDescent="0.3">
      <c r="A5682" s="72" t="str">
        <f t="shared" si="185"/>
        <v>2015</v>
      </c>
      <c r="B5682" s="72" t="str">
        <f t="shared" si="186"/>
        <v>Apr</v>
      </c>
      <c r="C5682" s="74">
        <v>42103</v>
      </c>
      <c r="D5682" s="47">
        <v>49.209999000000003</v>
      </c>
      <c r="E5682" s="47">
        <v>49.740001999999997</v>
      </c>
      <c r="F5682" s="47">
        <v>48.540000999999997</v>
      </c>
      <c r="G5682" s="47">
        <v>48.860000999999997</v>
      </c>
      <c r="H5682" s="73">
        <v>43.971767</v>
      </c>
      <c r="I5682" s="73">
        <v>545600</v>
      </c>
    </row>
    <row r="5683" spans="1:9" x14ac:dyDescent="0.3">
      <c r="A5683" s="72" t="str">
        <f t="shared" si="185"/>
        <v>2015</v>
      </c>
      <c r="B5683" s="72" t="str">
        <f t="shared" si="186"/>
        <v>Apr</v>
      </c>
      <c r="C5683" s="74">
        <v>42104</v>
      </c>
      <c r="D5683" s="47">
        <v>49.09</v>
      </c>
      <c r="E5683" s="47">
        <v>49.599997999999999</v>
      </c>
      <c r="F5683" s="47">
        <v>48.919998</v>
      </c>
      <c r="G5683" s="47">
        <v>49.119999</v>
      </c>
      <c r="H5683" s="73">
        <v>44.205756999999998</v>
      </c>
      <c r="I5683" s="73">
        <v>437700</v>
      </c>
    </row>
    <row r="5684" spans="1:9" x14ac:dyDescent="0.3">
      <c r="A5684" s="72" t="str">
        <f t="shared" si="185"/>
        <v>2015</v>
      </c>
      <c r="B5684" s="72" t="str">
        <f t="shared" si="186"/>
        <v>Apr</v>
      </c>
      <c r="C5684" s="74">
        <v>42107</v>
      </c>
      <c r="D5684" s="47">
        <v>48.959999000000003</v>
      </c>
      <c r="E5684" s="47">
        <v>49.450001</v>
      </c>
      <c r="F5684" s="47">
        <v>48.68</v>
      </c>
      <c r="G5684" s="47">
        <v>48.790000999999997</v>
      </c>
      <c r="H5684" s="73">
        <v>43.908768000000002</v>
      </c>
      <c r="I5684" s="73">
        <v>328100</v>
      </c>
    </row>
    <row r="5685" spans="1:9" x14ac:dyDescent="0.3">
      <c r="A5685" s="72" t="str">
        <f t="shared" si="185"/>
        <v>2015</v>
      </c>
      <c r="B5685" s="72" t="str">
        <f t="shared" si="186"/>
        <v>Apr</v>
      </c>
      <c r="C5685" s="74">
        <v>42108</v>
      </c>
      <c r="D5685" s="47">
        <v>48.790000999999997</v>
      </c>
      <c r="E5685" s="47">
        <v>48.91</v>
      </c>
      <c r="F5685" s="47">
        <v>48.169998</v>
      </c>
      <c r="G5685" s="47">
        <v>48.610000999999997</v>
      </c>
      <c r="H5685" s="73">
        <v>43.746777000000002</v>
      </c>
      <c r="I5685" s="73">
        <v>446200</v>
      </c>
    </row>
    <row r="5686" spans="1:9" x14ac:dyDescent="0.3">
      <c r="A5686" s="72" t="str">
        <f t="shared" si="185"/>
        <v>2015</v>
      </c>
      <c r="B5686" s="72" t="str">
        <f t="shared" si="186"/>
        <v>Apr</v>
      </c>
      <c r="C5686" s="74">
        <v>42109</v>
      </c>
      <c r="D5686" s="47">
        <v>48.709999000000003</v>
      </c>
      <c r="E5686" s="47">
        <v>49.099997999999999</v>
      </c>
      <c r="F5686" s="47">
        <v>48.16</v>
      </c>
      <c r="G5686" s="47">
        <v>48.369999</v>
      </c>
      <c r="H5686" s="73">
        <v>43.530785000000002</v>
      </c>
      <c r="I5686" s="73">
        <v>647500</v>
      </c>
    </row>
    <row r="5687" spans="1:9" x14ac:dyDescent="0.3">
      <c r="A5687" s="72" t="str">
        <f t="shared" si="185"/>
        <v>2015</v>
      </c>
      <c r="B5687" s="72" t="str">
        <f t="shared" si="186"/>
        <v>Apr</v>
      </c>
      <c r="C5687" s="74">
        <v>42110</v>
      </c>
      <c r="D5687" s="47">
        <v>48.32</v>
      </c>
      <c r="E5687" s="47">
        <v>49.369999</v>
      </c>
      <c r="F5687" s="47">
        <v>48.299999</v>
      </c>
      <c r="G5687" s="47">
        <v>48.700001</v>
      </c>
      <c r="H5687" s="73">
        <v>43.827778000000002</v>
      </c>
      <c r="I5687" s="73">
        <v>845800</v>
      </c>
    </row>
    <row r="5688" spans="1:9" x14ac:dyDescent="0.3">
      <c r="A5688" s="72" t="str">
        <f t="shared" si="185"/>
        <v>2015</v>
      </c>
      <c r="B5688" s="72" t="str">
        <f t="shared" si="186"/>
        <v>Apr</v>
      </c>
      <c r="C5688" s="74">
        <v>42111</v>
      </c>
      <c r="D5688" s="47">
        <v>48.459999000000003</v>
      </c>
      <c r="E5688" s="47">
        <v>48.889999000000003</v>
      </c>
      <c r="F5688" s="47">
        <v>48.110000999999997</v>
      </c>
      <c r="G5688" s="47">
        <v>48.650002000000001</v>
      </c>
      <c r="H5688" s="73">
        <v>43.782780000000002</v>
      </c>
      <c r="I5688" s="73">
        <v>773700</v>
      </c>
    </row>
    <row r="5689" spans="1:9" x14ac:dyDescent="0.3">
      <c r="A5689" s="72" t="str">
        <f t="shared" si="185"/>
        <v>2015</v>
      </c>
      <c r="B5689" s="72" t="str">
        <f t="shared" si="186"/>
        <v>Apr</v>
      </c>
      <c r="C5689" s="74">
        <v>42114</v>
      </c>
      <c r="D5689" s="47">
        <v>48.860000999999997</v>
      </c>
      <c r="E5689" s="47">
        <v>49.23</v>
      </c>
      <c r="F5689" s="47">
        <v>48.549999</v>
      </c>
      <c r="G5689" s="47">
        <v>48.799999</v>
      </c>
      <c r="H5689" s="73">
        <v>43.917766999999998</v>
      </c>
      <c r="I5689" s="73">
        <v>791700</v>
      </c>
    </row>
    <row r="5690" spans="1:9" x14ac:dyDescent="0.3">
      <c r="A5690" s="72" t="str">
        <f t="shared" si="185"/>
        <v>2015</v>
      </c>
      <c r="B5690" s="72" t="str">
        <f t="shared" si="186"/>
        <v>Apr</v>
      </c>
      <c r="C5690" s="74">
        <v>42115</v>
      </c>
      <c r="D5690" s="47">
        <v>48.91</v>
      </c>
      <c r="E5690" s="47">
        <v>49.32</v>
      </c>
      <c r="F5690" s="47">
        <v>48.439999</v>
      </c>
      <c r="G5690" s="47">
        <v>49.209999000000003</v>
      </c>
      <c r="H5690" s="73">
        <v>44.286754999999999</v>
      </c>
      <c r="I5690" s="73">
        <v>831500</v>
      </c>
    </row>
    <row r="5691" spans="1:9" x14ac:dyDescent="0.3">
      <c r="A5691" s="72" t="str">
        <f t="shared" si="185"/>
        <v>2015</v>
      </c>
      <c r="B5691" s="72" t="str">
        <f t="shared" si="186"/>
        <v>Apr</v>
      </c>
      <c r="C5691" s="74">
        <v>42116</v>
      </c>
      <c r="D5691" s="47">
        <v>49.310001</v>
      </c>
      <c r="E5691" s="47">
        <v>50.32</v>
      </c>
      <c r="F5691" s="47">
        <v>48.880001</v>
      </c>
      <c r="G5691" s="47">
        <v>50.049999</v>
      </c>
      <c r="H5691" s="73">
        <v>45.042712999999999</v>
      </c>
      <c r="I5691" s="73">
        <v>2256900</v>
      </c>
    </row>
    <row r="5692" spans="1:9" x14ac:dyDescent="0.3">
      <c r="A5692" s="72" t="str">
        <f t="shared" si="185"/>
        <v>2015</v>
      </c>
      <c r="B5692" s="72" t="str">
        <f t="shared" si="186"/>
        <v>Apr</v>
      </c>
      <c r="C5692" s="74">
        <v>42117</v>
      </c>
      <c r="D5692" s="47">
        <v>53.919998</v>
      </c>
      <c r="E5692" s="47">
        <v>53.98</v>
      </c>
      <c r="F5692" s="47">
        <v>51.419998</v>
      </c>
      <c r="G5692" s="47">
        <v>52.419998</v>
      </c>
      <c r="H5692" s="73">
        <v>47.175609999999999</v>
      </c>
      <c r="I5692" s="73">
        <v>3042500</v>
      </c>
    </row>
    <row r="5693" spans="1:9" x14ac:dyDescent="0.3">
      <c r="A5693" s="72" t="str">
        <f t="shared" si="185"/>
        <v>2015</v>
      </c>
      <c r="B5693" s="72" t="str">
        <f t="shared" si="186"/>
        <v>Apr</v>
      </c>
      <c r="C5693" s="74">
        <v>42118</v>
      </c>
      <c r="D5693" s="47">
        <v>52.759998000000003</v>
      </c>
      <c r="E5693" s="47">
        <v>53.27</v>
      </c>
      <c r="F5693" s="47">
        <v>52.700001</v>
      </c>
      <c r="G5693" s="47">
        <v>52.98</v>
      </c>
      <c r="H5693" s="73">
        <v>47.679580999999999</v>
      </c>
      <c r="I5693" s="73">
        <v>1049200</v>
      </c>
    </row>
    <row r="5694" spans="1:9" x14ac:dyDescent="0.3">
      <c r="A5694" s="72" t="str">
        <f t="shared" si="185"/>
        <v>2015</v>
      </c>
      <c r="B5694" s="72" t="str">
        <f t="shared" si="186"/>
        <v>Apr</v>
      </c>
      <c r="C5694" s="74">
        <v>42121</v>
      </c>
      <c r="D5694" s="47">
        <v>53</v>
      </c>
      <c r="E5694" s="47">
        <v>53.150002000000001</v>
      </c>
      <c r="F5694" s="47">
        <v>52.27</v>
      </c>
      <c r="G5694" s="47">
        <v>52.529998999999997</v>
      </c>
      <c r="H5694" s="73">
        <v>47.274605000000001</v>
      </c>
      <c r="I5694" s="73">
        <v>1125800</v>
      </c>
    </row>
    <row r="5695" spans="1:9" x14ac:dyDescent="0.3">
      <c r="A5695" s="72" t="str">
        <f t="shared" si="185"/>
        <v>2015</v>
      </c>
      <c r="B5695" s="72" t="str">
        <f t="shared" si="186"/>
        <v>Apr</v>
      </c>
      <c r="C5695" s="74">
        <v>42122</v>
      </c>
      <c r="D5695" s="47">
        <v>52.57</v>
      </c>
      <c r="E5695" s="47">
        <v>53.349997999999999</v>
      </c>
      <c r="F5695" s="47">
        <v>52.139999000000003</v>
      </c>
      <c r="G5695" s="47">
        <v>52.91</v>
      </c>
      <c r="H5695" s="73">
        <v>47.616580999999996</v>
      </c>
      <c r="I5695" s="73">
        <v>1180500</v>
      </c>
    </row>
    <row r="5696" spans="1:9" x14ac:dyDescent="0.3">
      <c r="A5696" s="72" t="str">
        <f t="shared" si="185"/>
        <v>2015</v>
      </c>
      <c r="B5696" s="72" t="str">
        <f t="shared" si="186"/>
        <v>Apr</v>
      </c>
      <c r="C5696" s="74">
        <v>42123</v>
      </c>
      <c r="D5696" s="47">
        <v>52.389999000000003</v>
      </c>
      <c r="E5696" s="47">
        <v>52.529998999999997</v>
      </c>
      <c r="F5696" s="47">
        <v>50.709999000000003</v>
      </c>
      <c r="G5696" s="47">
        <v>51.419998</v>
      </c>
      <c r="H5696" s="73">
        <v>46.275638999999998</v>
      </c>
      <c r="I5696" s="73">
        <v>1192700</v>
      </c>
    </row>
    <row r="5697" spans="1:9" x14ac:dyDescent="0.3">
      <c r="A5697" s="72" t="str">
        <f t="shared" si="185"/>
        <v>2015</v>
      </c>
      <c r="B5697" s="72" t="str">
        <f t="shared" si="186"/>
        <v>Apr</v>
      </c>
      <c r="C5697" s="74">
        <v>42124</v>
      </c>
      <c r="D5697" s="47">
        <v>51.400002000000001</v>
      </c>
      <c r="E5697" s="47">
        <v>51.77</v>
      </c>
      <c r="F5697" s="47">
        <v>50.07</v>
      </c>
      <c r="G5697" s="47">
        <v>50.130001</v>
      </c>
      <c r="H5697" s="73">
        <v>45.114719000000001</v>
      </c>
      <c r="I5697" s="73">
        <v>1275100</v>
      </c>
    </row>
    <row r="5698" spans="1:9" x14ac:dyDescent="0.3">
      <c r="A5698" s="72" t="str">
        <f t="shared" si="185"/>
        <v>2015</v>
      </c>
      <c r="B5698" s="72" t="str">
        <f t="shared" si="186"/>
        <v>May</v>
      </c>
      <c r="C5698" s="74">
        <v>42125</v>
      </c>
      <c r="D5698" s="47">
        <v>50.290000999999997</v>
      </c>
      <c r="E5698" s="47">
        <v>50.970001000000003</v>
      </c>
      <c r="F5698" s="47">
        <v>50.040000999999997</v>
      </c>
      <c r="G5698" s="47">
        <v>50.560001</v>
      </c>
      <c r="H5698" s="73">
        <v>45.501685999999999</v>
      </c>
      <c r="I5698" s="73">
        <v>742700</v>
      </c>
    </row>
    <row r="5699" spans="1:9" x14ac:dyDescent="0.3">
      <c r="A5699" s="72" t="str">
        <f t="shared" ref="A5699:A5762" si="187">TEXT(C5699,"YYYY")</f>
        <v>2015</v>
      </c>
      <c r="B5699" s="72" t="str">
        <f t="shared" ref="B5699:B5762" si="188">TEXT(C5699,"MMM")</f>
        <v>May</v>
      </c>
      <c r="C5699" s="74">
        <v>42128</v>
      </c>
      <c r="D5699" s="47">
        <v>50.669998</v>
      </c>
      <c r="E5699" s="47">
        <v>51.080002</v>
      </c>
      <c r="F5699" s="47">
        <v>50.169998</v>
      </c>
      <c r="G5699" s="47">
        <v>50.25</v>
      </c>
      <c r="H5699" s="73">
        <v>45.37077</v>
      </c>
      <c r="I5699" s="73">
        <v>432100</v>
      </c>
    </row>
    <row r="5700" spans="1:9" x14ac:dyDescent="0.3">
      <c r="A5700" s="72" t="str">
        <f t="shared" si="187"/>
        <v>2015</v>
      </c>
      <c r="B5700" s="72" t="str">
        <f t="shared" si="188"/>
        <v>May</v>
      </c>
      <c r="C5700" s="74">
        <v>42129</v>
      </c>
      <c r="D5700" s="47">
        <v>50.439999</v>
      </c>
      <c r="E5700" s="47">
        <v>50.630001</v>
      </c>
      <c r="F5700" s="47">
        <v>49.599997999999999</v>
      </c>
      <c r="G5700" s="47">
        <v>49.790000999999997</v>
      </c>
      <c r="H5700" s="73">
        <v>44.955444</v>
      </c>
      <c r="I5700" s="73">
        <v>686200</v>
      </c>
    </row>
    <row r="5701" spans="1:9" x14ac:dyDescent="0.3">
      <c r="A5701" s="72" t="str">
        <f t="shared" si="187"/>
        <v>2015</v>
      </c>
      <c r="B5701" s="72" t="str">
        <f t="shared" si="188"/>
        <v>May</v>
      </c>
      <c r="C5701" s="74">
        <v>42130</v>
      </c>
      <c r="D5701" s="47">
        <v>49.82</v>
      </c>
      <c r="E5701" s="47">
        <v>50.220001000000003</v>
      </c>
      <c r="F5701" s="47">
        <v>49.610000999999997</v>
      </c>
      <c r="G5701" s="47">
        <v>50.040000999999997</v>
      </c>
      <c r="H5701" s="73">
        <v>45.181168</v>
      </c>
      <c r="I5701" s="73">
        <v>517100</v>
      </c>
    </row>
    <row r="5702" spans="1:9" x14ac:dyDescent="0.3">
      <c r="A5702" s="72" t="str">
        <f t="shared" si="187"/>
        <v>2015</v>
      </c>
      <c r="B5702" s="72" t="str">
        <f t="shared" si="188"/>
        <v>May</v>
      </c>
      <c r="C5702" s="74">
        <v>42131</v>
      </c>
      <c r="D5702" s="47">
        <v>50.040000999999997</v>
      </c>
      <c r="E5702" s="47">
        <v>51.09</v>
      </c>
      <c r="F5702" s="47">
        <v>50.009998000000003</v>
      </c>
      <c r="G5702" s="47">
        <v>50.959999000000003</v>
      </c>
      <c r="H5702" s="73">
        <v>46.011822000000002</v>
      </c>
      <c r="I5702" s="73">
        <v>681400</v>
      </c>
    </row>
    <row r="5703" spans="1:9" x14ac:dyDescent="0.3">
      <c r="A5703" s="72" t="str">
        <f t="shared" si="187"/>
        <v>2015</v>
      </c>
      <c r="B5703" s="72" t="str">
        <f t="shared" si="188"/>
        <v>May</v>
      </c>
      <c r="C5703" s="74">
        <v>42132</v>
      </c>
      <c r="D5703" s="47">
        <v>51.41</v>
      </c>
      <c r="E5703" s="47">
        <v>51.720001000000003</v>
      </c>
      <c r="F5703" s="47">
        <v>50.470001000000003</v>
      </c>
      <c r="G5703" s="47">
        <v>50.689999</v>
      </c>
      <c r="H5703" s="73">
        <v>45.768047000000003</v>
      </c>
      <c r="I5703" s="73">
        <v>908900</v>
      </c>
    </row>
    <row r="5704" spans="1:9" x14ac:dyDescent="0.3">
      <c r="A5704" s="72" t="str">
        <f t="shared" si="187"/>
        <v>2015</v>
      </c>
      <c r="B5704" s="72" t="str">
        <f t="shared" si="188"/>
        <v>May</v>
      </c>
      <c r="C5704" s="74">
        <v>42135</v>
      </c>
      <c r="D5704" s="47">
        <v>50.549999</v>
      </c>
      <c r="E5704" s="47">
        <v>51.049999</v>
      </c>
      <c r="F5704" s="47">
        <v>50.330002</v>
      </c>
      <c r="G5704" s="47">
        <v>50.470001000000003</v>
      </c>
      <c r="H5704" s="73">
        <v>45.569408000000003</v>
      </c>
      <c r="I5704" s="73">
        <v>414400</v>
      </c>
    </row>
    <row r="5705" spans="1:9" x14ac:dyDescent="0.3">
      <c r="A5705" s="72" t="str">
        <f t="shared" si="187"/>
        <v>2015</v>
      </c>
      <c r="B5705" s="72" t="str">
        <f t="shared" si="188"/>
        <v>May</v>
      </c>
      <c r="C5705" s="74">
        <v>42136</v>
      </c>
      <c r="D5705" s="47">
        <v>50.189999</v>
      </c>
      <c r="E5705" s="47">
        <v>50.52</v>
      </c>
      <c r="F5705" s="47">
        <v>49.540000999999997</v>
      </c>
      <c r="G5705" s="47">
        <v>50.16</v>
      </c>
      <c r="H5705" s="73">
        <v>45.289512999999999</v>
      </c>
      <c r="I5705" s="73">
        <v>452900</v>
      </c>
    </row>
    <row r="5706" spans="1:9" x14ac:dyDescent="0.3">
      <c r="A5706" s="72" t="str">
        <f t="shared" si="187"/>
        <v>2015</v>
      </c>
      <c r="B5706" s="72" t="str">
        <f t="shared" si="188"/>
        <v>May</v>
      </c>
      <c r="C5706" s="74">
        <v>42137</v>
      </c>
      <c r="D5706" s="47">
        <v>50.09</v>
      </c>
      <c r="E5706" s="47">
        <v>50.52</v>
      </c>
      <c r="F5706" s="47">
        <v>49.889999000000003</v>
      </c>
      <c r="G5706" s="47">
        <v>50.259998000000003</v>
      </c>
      <c r="H5706" s="73">
        <v>45.379798999999998</v>
      </c>
      <c r="I5706" s="73">
        <v>470100</v>
      </c>
    </row>
    <row r="5707" spans="1:9" x14ac:dyDescent="0.3">
      <c r="A5707" s="72" t="str">
        <f t="shared" si="187"/>
        <v>2015</v>
      </c>
      <c r="B5707" s="72" t="str">
        <f t="shared" si="188"/>
        <v>May</v>
      </c>
      <c r="C5707" s="74">
        <v>42138</v>
      </c>
      <c r="D5707" s="47">
        <v>50.419998</v>
      </c>
      <c r="E5707" s="47">
        <v>51.27</v>
      </c>
      <c r="F5707" s="47">
        <v>50</v>
      </c>
      <c r="G5707" s="47">
        <v>51.080002</v>
      </c>
      <c r="H5707" s="73">
        <v>46.120178000000003</v>
      </c>
      <c r="I5707" s="73">
        <v>752300</v>
      </c>
    </row>
    <row r="5708" spans="1:9" x14ac:dyDescent="0.3">
      <c r="A5708" s="72" t="str">
        <f t="shared" si="187"/>
        <v>2015</v>
      </c>
      <c r="B5708" s="72" t="str">
        <f t="shared" si="188"/>
        <v>May</v>
      </c>
      <c r="C5708" s="74">
        <v>42139</v>
      </c>
      <c r="D5708" s="47">
        <v>51.169998</v>
      </c>
      <c r="E5708" s="47">
        <v>51.779998999999997</v>
      </c>
      <c r="F5708" s="47">
        <v>51</v>
      </c>
      <c r="G5708" s="47">
        <v>51.389999000000003</v>
      </c>
      <c r="H5708" s="73">
        <v>46.400078000000001</v>
      </c>
      <c r="I5708" s="73">
        <v>531100</v>
      </c>
    </row>
    <row r="5709" spans="1:9" x14ac:dyDescent="0.3">
      <c r="A5709" s="72" t="str">
        <f t="shared" si="187"/>
        <v>2015</v>
      </c>
      <c r="B5709" s="72" t="str">
        <f t="shared" si="188"/>
        <v>May</v>
      </c>
      <c r="C5709" s="74">
        <v>42142</v>
      </c>
      <c r="D5709" s="47">
        <v>51.360000999999997</v>
      </c>
      <c r="E5709" s="47">
        <v>51.919998</v>
      </c>
      <c r="F5709" s="47">
        <v>51.09</v>
      </c>
      <c r="G5709" s="47">
        <v>51.82</v>
      </c>
      <c r="H5709" s="73">
        <v>46.788325999999998</v>
      </c>
      <c r="I5709" s="73">
        <v>560100</v>
      </c>
    </row>
    <row r="5710" spans="1:9" x14ac:dyDescent="0.3">
      <c r="A5710" s="72" t="str">
        <f t="shared" si="187"/>
        <v>2015</v>
      </c>
      <c r="B5710" s="72" t="str">
        <f t="shared" si="188"/>
        <v>May</v>
      </c>
      <c r="C5710" s="74">
        <v>42143</v>
      </c>
      <c r="D5710" s="47">
        <v>52</v>
      </c>
      <c r="E5710" s="47">
        <v>52.48</v>
      </c>
      <c r="F5710" s="47">
        <v>51.66</v>
      </c>
      <c r="G5710" s="47">
        <v>52.389999000000003</v>
      </c>
      <c r="H5710" s="73">
        <v>47.302979000000001</v>
      </c>
      <c r="I5710" s="73">
        <v>654900</v>
      </c>
    </row>
    <row r="5711" spans="1:9" x14ac:dyDescent="0.3">
      <c r="A5711" s="72" t="str">
        <f t="shared" si="187"/>
        <v>2015</v>
      </c>
      <c r="B5711" s="72" t="str">
        <f t="shared" si="188"/>
        <v>May</v>
      </c>
      <c r="C5711" s="74">
        <v>42144</v>
      </c>
      <c r="D5711" s="47">
        <v>52.290000999999997</v>
      </c>
      <c r="E5711" s="47">
        <v>52.330002</v>
      </c>
      <c r="F5711" s="47">
        <v>51.82</v>
      </c>
      <c r="G5711" s="47">
        <v>52.299999</v>
      </c>
      <c r="H5711" s="73">
        <v>47.221724999999999</v>
      </c>
      <c r="I5711" s="73">
        <v>571900</v>
      </c>
    </row>
    <row r="5712" spans="1:9" x14ac:dyDescent="0.3">
      <c r="A5712" s="72" t="str">
        <f t="shared" si="187"/>
        <v>2015</v>
      </c>
      <c r="B5712" s="72" t="str">
        <f t="shared" si="188"/>
        <v>May</v>
      </c>
      <c r="C5712" s="74">
        <v>42145</v>
      </c>
      <c r="D5712" s="47">
        <v>52.52</v>
      </c>
      <c r="E5712" s="47">
        <v>52.799999</v>
      </c>
      <c r="F5712" s="47">
        <v>52.150002000000001</v>
      </c>
      <c r="G5712" s="47">
        <v>52.41</v>
      </c>
      <c r="H5712" s="73">
        <v>47.321033</v>
      </c>
      <c r="I5712" s="73">
        <v>511200</v>
      </c>
    </row>
    <row r="5713" spans="1:9" x14ac:dyDescent="0.3">
      <c r="A5713" s="72" t="str">
        <f t="shared" si="187"/>
        <v>2015</v>
      </c>
      <c r="B5713" s="72" t="str">
        <f t="shared" si="188"/>
        <v>May</v>
      </c>
      <c r="C5713" s="74">
        <v>42146</v>
      </c>
      <c r="D5713" s="47">
        <v>52.490001999999997</v>
      </c>
      <c r="E5713" s="47">
        <v>52.990001999999997</v>
      </c>
      <c r="F5713" s="47">
        <v>52.220001000000003</v>
      </c>
      <c r="G5713" s="47">
        <v>52.27</v>
      </c>
      <c r="H5713" s="73">
        <v>47.194637</v>
      </c>
      <c r="I5713" s="73">
        <v>639900</v>
      </c>
    </row>
    <row r="5714" spans="1:9" x14ac:dyDescent="0.3">
      <c r="A5714" s="72" t="str">
        <f t="shared" si="187"/>
        <v>2015</v>
      </c>
      <c r="B5714" s="72" t="str">
        <f t="shared" si="188"/>
        <v>May</v>
      </c>
      <c r="C5714" s="74">
        <v>42150</v>
      </c>
      <c r="D5714" s="47">
        <v>52.25</v>
      </c>
      <c r="E5714" s="47">
        <v>52.52</v>
      </c>
      <c r="F5714" s="47">
        <v>51.41</v>
      </c>
      <c r="G5714" s="47">
        <v>51.75</v>
      </c>
      <c r="H5714" s="73">
        <v>46.725124000000001</v>
      </c>
      <c r="I5714" s="73">
        <v>565500</v>
      </c>
    </row>
    <row r="5715" spans="1:9" x14ac:dyDescent="0.3">
      <c r="A5715" s="72" t="str">
        <f t="shared" si="187"/>
        <v>2015</v>
      </c>
      <c r="B5715" s="72" t="str">
        <f t="shared" si="188"/>
        <v>May</v>
      </c>
      <c r="C5715" s="74">
        <v>42151</v>
      </c>
      <c r="D5715" s="47">
        <v>52.049999</v>
      </c>
      <c r="E5715" s="47">
        <v>52.580002</v>
      </c>
      <c r="F5715" s="47">
        <v>51.98</v>
      </c>
      <c r="G5715" s="47">
        <v>52.41</v>
      </c>
      <c r="H5715" s="73">
        <v>47.321033</v>
      </c>
      <c r="I5715" s="73">
        <v>611100</v>
      </c>
    </row>
    <row r="5716" spans="1:9" x14ac:dyDescent="0.3">
      <c r="A5716" s="72" t="str">
        <f t="shared" si="187"/>
        <v>2015</v>
      </c>
      <c r="B5716" s="72" t="str">
        <f t="shared" si="188"/>
        <v>May</v>
      </c>
      <c r="C5716" s="74">
        <v>42152</v>
      </c>
      <c r="D5716" s="47">
        <v>52.450001</v>
      </c>
      <c r="E5716" s="47">
        <v>53.029998999999997</v>
      </c>
      <c r="F5716" s="47">
        <v>52.16</v>
      </c>
      <c r="G5716" s="47">
        <v>52.27</v>
      </c>
      <c r="H5716" s="73">
        <v>47.194637</v>
      </c>
      <c r="I5716" s="73">
        <v>467800</v>
      </c>
    </row>
    <row r="5717" spans="1:9" x14ac:dyDescent="0.3">
      <c r="A5717" s="72" t="str">
        <f t="shared" si="187"/>
        <v>2015</v>
      </c>
      <c r="B5717" s="72" t="str">
        <f t="shared" si="188"/>
        <v>May</v>
      </c>
      <c r="C5717" s="74">
        <v>42153</v>
      </c>
      <c r="D5717" s="47">
        <v>52.150002000000001</v>
      </c>
      <c r="E5717" s="47">
        <v>52.490001999999997</v>
      </c>
      <c r="F5717" s="47">
        <v>51.549999</v>
      </c>
      <c r="G5717" s="47">
        <v>51.57</v>
      </c>
      <c r="H5717" s="73">
        <v>46.562595000000002</v>
      </c>
      <c r="I5717" s="73">
        <v>423400</v>
      </c>
    </row>
    <row r="5718" spans="1:9" x14ac:dyDescent="0.3">
      <c r="A5718" s="72" t="str">
        <f t="shared" si="187"/>
        <v>2015</v>
      </c>
      <c r="B5718" s="72" t="str">
        <f t="shared" si="188"/>
        <v>Jun</v>
      </c>
      <c r="C5718" s="74">
        <v>42156</v>
      </c>
      <c r="D5718" s="47">
        <v>51.759998000000003</v>
      </c>
      <c r="E5718" s="47">
        <v>52.169998</v>
      </c>
      <c r="F5718" s="47">
        <v>51.23</v>
      </c>
      <c r="G5718" s="47">
        <v>51.84</v>
      </c>
      <c r="H5718" s="73">
        <v>46.806384999999999</v>
      </c>
      <c r="I5718" s="73">
        <v>646700</v>
      </c>
    </row>
    <row r="5719" spans="1:9" x14ac:dyDescent="0.3">
      <c r="A5719" s="72" t="str">
        <f t="shared" si="187"/>
        <v>2015</v>
      </c>
      <c r="B5719" s="72" t="str">
        <f t="shared" si="188"/>
        <v>Jun</v>
      </c>
      <c r="C5719" s="74">
        <v>42157</v>
      </c>
      <c r="D5719" s="47">
        <v>51.619999</v>
      </c>
      <c r="E5719" s="47">
        <v>52.220001000000003</v>
      </c>
      <c r="F5719" s="47">
        <v>51.32</v>
      </c>
      <c r="G5719" s="47">
        <v>51.790000999999997</v>
      </c>
      <c r="H5719" s="73">
        <v>46.761242000000003</v>
      </c>
      <c r="I5719" s="73">
        <v>380100</v>
      </c>
    </row>
    <row r="5720" spans="1:9" x14ac:dyDescent="0.3">
      <c r="A5720" s="72" t="str">
        <f t="shared" si="187"/>
        <v>2015</v>
      </c>
      <c r="B5720" s="72" t="str">
        <f t="shared" si="188"/>
        <v>Jun</v>
      </c>
      <c r="C5720" s="74">
        <v>42158</v>
      </c>
      <c r="D5720" s="47">
        <v>52.060001</v>
      </c>
      <c r="E5720" s="47">
        <v>52.66</v>
      </c>
      <c r="F5720" s="47">
        <v>51.779998999999997</v>
      </c>
      <c r="G5720" s="47">
        <v>52.43</v>
      </c>
      <c r="H5720" s="73">
        <v>47.339103999999999</v>
      </c>
      <c r="I5720" s="73">
        <v>443100</v>
      </c>
    </row>
    <row r="5721" spans="1:9" x14ac:dyDescent="0.3">
      <c r="A5721" s="72" t="str">
        <f t="shared" si="187"/>
        <v>2015</v>
      </c>
      <c r="B5721" s="72" t="str">
        <f t="shared" si="188"/>
        <v>Jun</v>
      </c>
      <c r="C5721" s="74">
        <v>42159</v>
      </c>
      <c r="D5721" s="47">
        <v>52.259998000000003</v>
      </c>
      <c r="E5721" s="47">
        <v>52.529998999999997</v>
      </c>
      <c r="F5721" s="47">
        <v>51.790000999999997</v>
      </c>
      <c r="G5721" s="47">
        <v>51.869999</v>
      </c>
      <c r="H5721" s="73">
        <v>46.833477000000002</v>
      </c>
      <c r="I5721" s="73">
        <v>297600</v>
      </c>
    </row>
    <row r="5722" spans="1:9" x14ac:dyDescent="0.3">
      <c r="A5722" s="72" t="str">
        <f t="shared" si="187"/>
        <v>2015</v>
      </c>
      <c r="B5722" s="72" t="str">
        <f t="shared" si="188"/>
        <v>Jun</v>
      </c>
      <c r="C5722" s="74">
        <v>42160</v>
      </c>
      <c r="D5722" s="47">
        <v>51.98</v>
      </c>
      <c r="E5722" s="47">
        <v>53.009998000000003</v>
      </c>
      <c r="F5722" s="47">
        <v>51.310001</v>
      </c>
      <c r="G5722" s="47">
        <v>52.91</v>
      </c>
      <c r="H5722" s="73">
        <v>47.772491000000002</v>
      </c>
      <c r="I5722" s="73">
        <v>690600</v>
      </c>
    </row>
    <row r="5723" spans="1:9" x14ac:dyDescent="0.3">
      <c r="A5723" s="72" t="str">
        <f t="shared" si="187"/>
        <v>2015</v>
      </c>
      <c r="B5723" s="72" t="str">
        <f t="shared" si="188"/>
        <v>Jun</v>
      </c>
      <c r="C5723" s="74">
        <v>42163</v>
      </c>
      <c r="D5723" s="47">
        <v>52.720001000000003</v>
      </c>
      <c r="E5723" s="47">
        <v>53.23</v>
      </c>
      <c r="F5723" s="47">
        <v>52.639999000000003</v>
      </c>
      <c r="G5723" s="47">
        <v>52.68</v>
      </c>
      <c r="H5723" s="73">
        <v>47.564822999999997</v>
      </c>
      <c r="I5723" s="73">
        <v>590300</v>
      </c>
    </row>
    <row r="5724" spans="1:9" x14ac:dyDescent="0.3">
      <c r="A5724" s="72" t="str">
        <f t="shared" si="187"/>
        <v>2015</v>
      </c>
      <c r="B5724" s="72" t="str">
        <f t="shared" si="188"/>
        <v>Jun</v>
      </c>
      <c r="C5724" s="74">
        <v>42164</v>
      </c>
      <c r="D5724" s="47">
        <v>52.529998999999997</v>
      </c>
      <c r="E5724" s="47">
        <v>52.93</v>
      </c>
      <c r="F5724" s="47">
        <v>52.279998999999997</v>
      </c>
      <c r="G5724" s="47">
        <v>52.810001</v>
      </c>
      <c r="H5724" s="73">
        <v>47.682194000000003</v>
      </c>
      <c r="I5724" s="73">
        <v>333900</v>
      </c>
    </row>
    <row r="5725" spans="1:9" x14ac:dyDescent="0.3">
      <c r="A5725" s="72" t="str">
        <f t="shared" si="187"/>
        <v>2015</v>
      </c>
      <c r="B5725" s="72" t="str">
        <f t="shared" si="188"/>
        <v>Jun</v>
      </c>
      <c r="C5725" s="74">
        <v>42165</v>
      </c>
      <c r="D5725" s="47">
        <v>52.860000999999997</v>
      </c>
      <c r="E5725" s="47">
        <v>53.849997999999999</v>
      </c>
      <c r="F5725" s="47">
        <v>52.459999000000003</v>
      </c>
      <c r="G5725" s="47">
        <v>53.419998</v>
      </c>
      <c r="H5725" s="73">
        <v>48.232967000000002</v>
      </c>
      <c r="I5725" s="73">
        <v>600300</v>
      </c>
    </row>
    <row r="5726" spans="1:9" x14ac:dyDescent="0.3">
      <c r="A5726" s="72" t="str">
        <f t="shared" si="187"/>
        <v>2015</v>
      </c>
      <c r="B5726" s="72" t="str">
        <f t="shared" si="188"/>
        <v>Jun</v>
      </c>
      <c r="C5726" s="74">
        <v>42166</v>
      </c>
      <c r="D5726" s="47">
        <v>53.610000999999997</v>
      </c>
      <c r="E5726" s="47">
        <v>54.040000999999997</v>
      </c>
      <c r="F5726" s="47">
        <v>53.290000999999997</v>
      </c>
      <c r="G5726" s="47">
        <v>53.779998999999997</v>
      </c>
      <c r="H5726" s="73">
        <v>48.558010000000003</v>
      </c>
      <c r="I5726" s="73">
        <v>460200</v>
      </c>
    </row>
    <row r="5727" spans="1:9" x14ac:dyDescent="0.3">
      <c r="A5727" s="72" t="str">
        <f t="shared" si="187"/>
        <v>2015</v>
      </c>
      <c r="B5727" s="72" t="str">
        <f t="shared" si="188"/>
        <v>Jun</v>
      </c>
      <c r="C5727" s="74">
        <v>42167</v>
      </c>
      <c r="D5727" s="47">
        <v>53.799999</v>
      </c>
      <c r="E5727" s="47">
        <v>54.68</v>
      </c>
      <c r="F5727" s="47">
        <v>53.57</v>
      </c>
      <c r="G5727" s="47">
        <v>54.369999</v>
      </c>
      <c r="H5727" s="73">
        <v>49.090724999999999</v>
      </c>
      <c r="I5727" s="73">
        <v>1624000</v>
      </c>
    </row>
    <row r="5728" spans="1:9" x14ac:dyDescent="0.3">
      <c r="A5728" s="72" t="str">
        <f t="shared" si="187"/>
        <v>2015</v>
      </c>
      <c r="B5728" s="72" t="str">
        <f t="shared" si="188"/>
        <v>Jun</v>
      </c>
      <c r="C5728" s="74">
        <v>42170</v>
      </c>
      <c r="D5728" s="47">
        <v>53.900002000000001</v>
      </c>
      <c r="E5728" s="47">
        <v>54.369999</v>
      </c>
      <c r="F5728" s="47">
        <v>53.34</v>
      </c>
      <c r="G5728" s="47">
        <v>54.099997999999999</v>
      </c>
      <c r="H5728" s="73">
        <v>48.846938999999999</v>
      </c>
      <c r="I5728" s="73">
        <v>1262500</v>
      </c>
    </row>
    <row r="5729" spans="1:9" x14ac:dyDescent="0.3">
      <c r="A5729" s="72" t="str">
        <f t="shared" si="187"/>
        <v>2015</v>
      </c>
      <c r="B5729" s="72" t="str">
        <f t="shared" si="188"/>
        <v>Jun</v>
      </c>
      <c r="C5729" s="74">
        <v>42171</v>
      </c>
      <c r="D5729" s="47">
        <v>54.209999000000003</v>
      </c>
      <c r="E5729" s="47">
        <v>54.59</v>
      </c>
      <c r="F5729" s="47">
        <v>53.84</v>
      </c>
      <c r="G5729" s="47">
        <v>54.560001</v>
      </c>
      <c r="H5729" s="73">
        <v>49.262279999999997</v>
      </c>
      <c r="I5729" s="73">
        <v>725200</v>
      </c>
    </row>
    <row r="5730" spans="1:9" x14ac:dyDescent="0.3">
      <c r="A5730" s="72" t="str">
        <f t="shared" si="187"/>
        <v>2015</v>
      </c>
      <c r="B5730" s="72" t="str">
        <f t="shared" si="188"/>
        <v>Jun</v>
      </c>
      <c r="C5730" s="74">
        <v>42172</v>
      </c>
      <c r="D5730" s="47">
        <v>54.759998000000003</v>
      </c>
      <c r="E5730" s="47">
        <v>54.959999000000003</v>
      </c>
      <c r="F5730" s="47">
        <v>54.400002000000001</v>
      </c>
      <c r="G5730" s="47">
        <v>54.830002</v>
      </c>
      <c r="H5730" s="73">
        <v>49.506058000000003</v>
      </c>
      <c r="I5730" s="73">
        <v>522300</v>
      </c>
    </row>
    <row r="5731" spans="1:9" x14ac:dyDescent="0.3">
      <c r="A5731" s="72" t="str">
        <f t="shared" si="187"/>
        <v>2015</v>
      </c>
      <c r="B5731" s="72" t="str">
        <f t="shared" si="188"/>
        <v>Jun</v>
      </c>
      <c r="C5731" s="74">
        <v>42173</v>
      </c>
      <c r="D5731" s="47">
        <v>54.77</v>
      </c>
      <c r="E5731" s="47">
        <v>55.209999000000003</v>
      </c>
      <c r="F5731" s="47">
        <v>54.669998</v>
      </c>
      <c r="G5731" s="47">
        <v>54.939999</v>
      </c>
      <c r="H5731" s="73">
        <v>49.605373</v>
      </c>
      <c r="I5731" s="73">
        <v>470100</v>
      </c>
    </row>
    <row r="5732" spans="1:9" x14ac:dyDescent="0.3">
      <c r="A5732" s="72" t="str">
        <f t="shared" si="187"/>
        <v>2015</v>
      </c>
      <c r="B5732" s="72" t="str">
        <f t="shared" si="188"/>
        <v>Jun</v>
      </c>
      <c r="C5732" s="74">
        <v>42174</v>
      </c>
      <c r="D5732" s="47">
        <v>55.09</v>
      </c>
      <c r="E5732" s="47">
        <v>55.139999000000003</v>
      </c>
      <c r="F5732" s="47">
        <v>54.599997999999999</v>
      </c>
      <c r="G5732" s="47">
        <v>54.869999</v>
      </c>
      <c r="H5732" s="73">
        <v>49.542164</v>
      </c>
      <c r="I5732" s="73">
        <v>660500</v>
      </c>
    </row>
    <row r="5733" spans="1:9" x14ac:dyDescent="0.3">
      <c r="A5733" s="72" t="str">
        <f t="shared" si="187"/>
        <v>2015</v>
      </c>
      <c r="B5733" s="72" t="str">
        <f t="shared" si="188"/>
        <v>Jun</v>
      </c>
      <c r="C5733" s="74">
        <v>42177</v>
      </c>
      <c r="D5733" s="47">
        <v>55.139999000000003</v>
      </c>
      <c r="E5733" s="47">
        <v>55.25</v>
      </c>
      <c r="F5733" s="47">
        <v>54.77</v>
      </c>
      <c r="G5733" s="47">
        <v>55.150002000000001</v>
      </c>
      <c r="H5733" s="73">
        <v>49.794986999999999</v>
      </c>
      <c r="I5733" s="73">
        <v>355900</v>
      </c>
    </row>
    <row r="5734" spans="1:9" x14ac:dyDescent="0.3">
      <c r="A5734" s="72" t="str">
        <f t="shared" si="187"/>
        <v>2015</v>
      </c>
      <c r="B5734" s="72" t="str">
        <f t="shared" si="188"/>
        <v>Jun</v>
      </c>
      <c r="C5734" s="74">
        <v>42178</v>
      </c>
      <c r="D5734" s="47">
        <v>55.389999000000003</v>
      </c>
      <c r="E5734" s="47">
        <v>55.48</v>
      </c>
      <c r="F5734" s="47">
        <v>54.400002000000001</v>
      </c>
      <c r="G5734" s="47">
        <v>54.639999000000003</v>
      </c>
      <c r="H5734" s="73">
        <v>49.334499000000001</v>
      </c>
      <c r="I5734" s="73">
        <v>568400</v>
      </c>
    </row>
    <row r="5735" spans="1:9" x14ac:dyDescent="0.3">
      <c r="A5735" s="72" t="str">
        <f t="shared" si="187"/>
        <v>2015</v>
      </c>
      <c r="B5735" s="72" t="str">
        <f t="shared" si="188"/>
        <v>Jun</v>
      </c>
      <c r="C5735" s="74">
        <v>42179</v>
      </c>
      <c r="D5735" s="47">
        <v>54.43</v>
      </c>
      <c r="E5735" s="47">
        <v>54.860000999999997</v>
      </c>
      <c r="F5735" s="47">
        <v>54.43</v>
      </c>
      <c r="G5735" s="47">
        <v>54.509998000000003</v>
      </c>
      <c r="H5735" s="73">
        <v>49.217129</v>
      </c>
      <c r="I5735" s="73">
        <v>364300</v>
      </c>
    </row>
    <row r="5736" spans="1:9" x14ac:dyDescent="0.3">
      <c r="A5736" s="72" t="str">
        <f t="shared" si="187"/>
        <v>2015</v>
      </c>
      <c r="B5736" s="72" t="str">
        <f t="shared" si="188"/>
        <v>Jun</v>
      </c>
      <c r="C5736" s="74">
        <v>42180</v>
      </c>
      <c r="D5736" s="47">
        <v>54.849997999999999</v>
      </c>
      <c r="E5736" s="47">
        <v>54.990001999999997</v>
      </c>
      <c r="F5736" s="47">
        <v>54.299999</v>
      </c>
      <c r="G5736" s="47">
        <v>54.790000999999997</v>
      </c>
      <c r="H5736" s="73">
        <v>49.469943999999998</v>
      </c>
      <c r="I5736" s="73">
        <v>377900</v>
      </c>
    </row>
    <row r="5737" spans="1:9" x14ac:dyDescent="0.3">
      <c r="A5737" s="72" t="str">
        <f t="shared" si="187"/>
        <v>2015</v>
      </c>
      <c r="B5737" s="72" t="str">
        <f t="shared" si="188"/>
        <v>Jun</v>
      </c>
      <c r="C5737" s="74">
        <v>42181</v>
      </c>
      <c r="D5737" s="47">
        <v>54.950001</v>
      </c>
      <c r="E5737" s="47">
        <v>55.470001000000003</v>
      </c>
      <c r="F5737" s="47">
        <v>54.77</v>
      </c>
      <c r="G5737" s="47">
        <v>55.330002</v>
      </c>
      <c r="H5737" s="73">
        <v>49.957515999999998</v>
      </c>
      <c r="I5737" s="73">
        <v>807500</v>
      </c>
    </row>
    <row r="5738" spans="1:9" x14ac:dyDescent="0.3">
      <c r="A5738" s="72" t="str">
        <f t="shared" si="187"/>
        <v>2015</v>
      </c>
      <c r="B5738" s="72" t="str">
        <f t="shared" si="188"/>
        <v>Jun</v>
      </c>
      <c r="C5738" s="74">
        <v>42184</v>
      </c>
      <c r="D5738" s="47">
        <v>54.93</v>
      </c>
      <c r="E5738" s="47">
        <v>55.099997999999999</v>
      </c>
      <c r="F5738" s="47">
        <v>54.099997999999999</v>
      </c>
      <c r="G5738" s="47">
        <v>54.169998</v>
      </c>
      <c r="H5738" s="73">
        <v>48.910148999999997</v>
      </c>
      <c r="I5738" s="73">
        <v>332100</v>
      </c>
    </row>
    <row r="5739" spans="1:9" x14ac:dyDescent="0.3">
      <c r="A5739" s="72" t="str">
        <f t="shared" si="187"/>
        <v>2015</v>
      </c>
      <c r="B5739" s="72" t="str">
        <f t="shared" si="188"/>
        <v>Jun</v>
      </c>
      <c r="C5739" s="74">
        <v>42185</v>
      </c>
      <c r="D5739" s="47">
        <v>54.610000999999997</v>
      </c>
      <c r="E5739" s="47">
        <v>54.700001</v>
      </c>
      <c r="F5739" s="47">
        <v>54.150002000000001</v>
      </c>
      <c r="G5739" s="47">
        <v>54.540000999999997</v>
      </c>
      <c r="H5739" s="73">
        <v>49.244213000000002</v>
      </c>
      <c r="I5739" s="73">
        <v>414200</v>
      </c>
    </row>
    <row r="5740" spans="1:9" x14ac:dyDescent="0.3">
      <c r="A5740" s="72" t="str">
        <f t="shared" si="187"/>
        <v>2015</v>
      </c>
      <c r="B5740" s="72" t="str">
        <f t="shared" si="188"/>
        <v>Jul</v>
      </c>
      <c r="C5740" s="74">
        <v>42186</v>
      </c>
      <c r="D5740" s="47">
        <v>53.98</v>
      </c>
      <c r="E5740" s="47">
        <v>54.599997999999999</v>
      </c>
      <c r="F5740" s="47">
        <v>53.540000999999997</v>
      </c>
      <c r="G5740" s="47">
        <v>53.700001</v>
      </c>
      <c r="H5740" s="73">
        <v>48.485779000000001</v>
      </c>
      <c r="I5740" s="73">
        <v>945800</v>
      </c>
    </row>
    <row r="5741" spans="1:9" x14ac:dyDescent="0.3">
      <c r="A5741" s="72" t="str">
        <f t="shared" si="187"/>
        <v>2015</v>
      </c>
      <c r="B5741" s="72" t="str">
        <f t="shared" si="188"/>
        <v>Jul</v>
      </c>
      <c r="C5741" s="74">
        <v>42187</v>
      </c>
      <c r="D5741" s="47">
        <v>53.73</v>
      </c>
      <c r="E5741" s="47">
        <v>54.41</v>
      </c>
      <c r="F5741" s="47">
        <v>53.700001</v>
      </c>
      <c r="G5741" s="47">
        <v>53.880001</v>
      </c>
      <c r="H5741" s="73">
        <v>48.648299999999999</v>
      </c>
      <c r="I5741" s="73">
        <v>555600</v>
      </c>
    </row>
    <row r="5742" spans="1:9" x14ac:dyDescent="0.3">
      <c r="A5742" s="72" t="str">
        <f t="shared" si="187"/>
        <v>2015</v>
      </c>
      <c r="B5742" s="72" t="str">
        <f t="shared" si="188"/>
        <v>Jul</v>
      </c>
      <c r="C5742" s="74">
        <v>42191</v>
      </c>
      <c r="D5742" s="47">
        <v>53.68</v>
      </c>
      <c r="E5742" s="47">
        <v>54</v>
      </c>
      <c r="F5742" s="47">
        <v>53.400002000000001</v>
      </c>
      <c r="G5742" s="47">
        <v>53.740001999999997</v>
      </c>
      <c r="H5742" s="73">
        <v>48.521892999999999</v>
      </c>
      <c r="I5742" s="73">
        <v>493700</v>
      </c>
    </row>
    <row r="5743" spans="1:9" x14ac:dyDescent="0.3">
      <c r="A5743" s="72" t="str">
        <f t="shared" si="187"/>
        <v>2015</v>
      </c>
      <c r="B5743" s="72" t="str">
        <f t="shared" si="188"/>
        <v>Jul</v>
      </c>
      <c r="C5743" s="74">
        <v>42192</v>
      </c>
      <c r="D5743" s="47">
        <v>53.869999</v>
      </c>
      <c r="E5743" s="47">
        <v>54.43</v>
      </c>
      <c r="F5743" s="47">
        <v>53.389999000000003</v>
      </c>
      <c r="G5743" s="47">
        <v>54.389999000000003</v>
      </c>
      <c r="H5743" s="73">
        <v>49.108775999999999</v>
      </c>
      <c r="I5743" s="73">
        <v>475100</v>
      </c>
    </row>
    <row r="5744" spans="1:9" x14ac:dyDescent="0.3">
      <c r="A5744" s="72" t="str">
        <f t="shared" si="187"/>
        <v>2015</v>
      </c>
      <c r="B5744" s="72" t="str">
        <f t="shared" si="188"/>
        <v>Jul</v>
      </c>
      <c r="C5744" s="74">
        <v>42193</v>
      </c>
      <c r="D5744" s="47">
        <v>54</v>
      </c>
      <c r="E5744" s="47">
        <v>54.66</v>
      </c>
      <c r="F5744" s="47">
        <v>53.650002000000001</v>
      </c>
      <c r="G5744" s="47">
        <v>53.970001000000003</v>
      </c>
      <c r="H5744" s="73">
        <v>48.729571999999997</v>
      </c>
      <c r="I5744" s="73">
        <v>706200</v>
      </c>
    </row>
    <row r="5745" spans="1:9" x14ac:dyDescent="0.3">
      <c r="A5745" s="72" t="str">
        <f t="shared" si="187"/>
        <v>2015</v>
      </c>
      <c r="B5745" s="72" t="str">
        <f t="shared" si="188"/>
        <v>Jul</v>
      </c>
      <c r="C5745" s="74">
        <v>42194</v>
      </c>
      <c r="D5745" s="47">
        <v>54.310001</v>
      </c>
      <c r="E5745" s="47">
        <v>54.740001999999997</v>
      </c>
      <c r="F5745" s="47">
        <v>53.630001</v>
      </c>
      <c r="G5745" s="47">
        <v>53.720001000000003</v>
      </c>
      <c r="H5745" s="73">
        <v>48.503844999999998</v>
      </c>
      <c r="I5745" s="73">
        <v>439500</v>
      </c>
    </row>
    <row r="5746" spans="1:9" x14ac:dyDescent="0.3">
      <c r="A5746" s="72" t="str">
        <f t="shared" si="187"/>
        <v>2015</v>
      </c>
      <c r="B5746" s="72" t="str">
        <f t="shared" si="188"/>
        <v>Jul</v>
      </c>
      <c r="C5746" s="74">
        <v>42195</v>
      </c>
      <c r="D5746" s="47">
        <v>54</v>
      </c>
      <c r="E5746" s="47">
        <v>54.310001</v>
      </c>
      <c r="F5746" s="47">
        <v>53.779998999999997</v>
      </c>
      <c r="G5746" s="47">
        <v>54.18</v>
      </c>
      <c r="H5746" s="73">
        <v>48.919170000000001</v>
      </c>
      <c r="I5746" s="73">
        <v>508800</v>
      </c>
    </row>
    <row r="5747" spans="1:9" x14ac:dyDescent="0.3">
      <c r="A5747" s="72" t="str">
        <f t="shared" si="187"/>
        <v>2015</v>
      </c>
      <c r="B5747" s="72" t="str">
        <f t="shared" si="188"/>
        <v>Jul</v>
      </c>
      <c r="C5747" s="74">
        <v>42198</v>
      </c>
      <c r="D5747" s="47">
        <v>54.59</v>
      </c>
      <c r="E5747" s="47">
        <v>55.060001</v>
      </c>
      <c r="F5747" s="47">
        <v>54.34</v>
      </c>
      <c r="G5747" s="47">
        <v>54.970001000000003</v>
      </c>
      <c r="H5747" s="73">
        <v>49.632472999999997</v>
      </c>
      <c r="I5747" s="73">
        <v>712400</v>
      </c>
    </row>
    <row r="5748" spans="1:9" x14ac:dyDescent="0.3">
      <c r="A5748" s="72" t="str">
        <f t="shared" si="187"/>
        <v>2015</v>
      </c>
      <c r="B5748" s="72" t="str">
        <f t="shared" si="188"/>
        <v>Jul</v>
      </c>
      <c r="C5748" s="74">
        <v>42199</v>
      </c>
      <c r="D5748" s="47">
        <v>55.060001</v>
      </c>
      <c r="E5748" s="47">
        <v>55.150002000000001</v>
      </c>
      <c r="F5748" s="47">
        <v>54.419998</v>
      </c>
      <c r="G5748" s="47">
        <v>54.66</v>
      </c>
      <c r="H5748" s="73">
        <v>49.352561999999999</v>
      </c>
      <c r="I5748" s="73">
        <v>554300</v>
      </c>
    </row>
    <row r="5749" spans="1:9" x14ac:dyDescent="0.3">
      <c r="A5749" s="72" t="str">
        <f t="shared" si="187"/>
        <v>2015</v>
      </c>
      <c r="B5749" s="72" t="str">
        <f t="shared" si="188"/>
        <v>Jul</v>
      </c>
      <c r="C5749" s="74">
        <v>42200</v>
      </c>
      <c r="D5749" s="47">
        <v>54.889999000000003</v>
      </c>
      <c r="E5749" s="47">
        <v>54.889999000000003</v>
      </c>
      <c r="F5749" s="47">
        <v>54.200001</v>
      </c>
      <c r="G5749" s="47">
        <v>54.290000999999997</v>
      </c>
      <c r="H5749" s="73">
        <v>49.018493999999997</v>
      </c>
      <c r="I5749" s="73">
        <v>584900</v>
      </c>
    </row>
    <row r="5750" spans="1:9" x14ac:dyDescent="0.3">
      <c r="A5750" s="72" t="str">
        <f t="shared" si="187"/>
        <v>2015</v>
      </c>
      <c r="B5750" s="72" t="str">
        <f t="shared" si="188"/>
        <v>Jul</v>
      </c>
      <c r="C5750" s="74">
        <v>42201</v>
      </c>
      <c r="D5750" s="47">
        <v>54.09</v>
      </c>
      <c r="E5750" s="47">
        <v>54.330002</v>
      </c>
      <c r="F5750" s="47">
        <v>53.740001999999997</v>
      </c>
      <c r="G5750" s="47">
        <v>53.919998</v>
      </c>
      <c r="H5750" s="73">
        <v>48.684413999999997</v>
      </c>
      <c r="I5750" s="73">
        <v>708500</v>
      </c>
    </row>
    <row r="5751" spans="1:9" x14ac:dyDescent="0.3">
      <c r="A5751" s="72" t="str">
        <f t="shared" si="187"/>
        <v>2015</v>
      </c>
      <c r="B5751" s="72" t="str">
        <f t="shared" si="188"/>
        <v>Jul</v>
      </c>
      <c r="C5751" s="74">
        <v>42202</v>
      </c>
      <c r="D5751" s="47">
        <v>54.110000999999997</v>
      </c>
      <c r="E5751" s="47">
        <v>54.240001999999997</v>
      </c>
      <c r="F5751" s="47">
        <v>53.240001999999997</v>
      </c>
      <c r="G5751" s="47">
        <v>53.540000999999997</v>
      </c>
      <c r="H5751" s="73">
        <v>48.341312000000002</v>
      </c>
      <c r="I5751" s="73">
        <v>584000</v>
      </c>
    </row>
    <row r="5752" spans="1:9" x14ac:dyDescent="0.3">
      <c r="A5752" s="72" t="str">
        <f t="shared" si="187"/>
        <v>2015</v>
      </c>
      <c r="B5752" s="72" t="str">
        <f t="shared" si="188"/>
        <v>Jul</v>
      </c>
      <c r="C5752" s="74">
        <v>42205</v>
      </c>
      <c r="D5752" s="47">
        <v>53.59</v>
      </c>
      <c r="E5752" s="47">
        <v>54.139999000000003</v>
      </c>
      <c r="F5752" s="47">
        <v>53.389999000000003</v>
      </c>
      <c r="G5752" s="47">
        <v>53.849997999999999</v>
      </c>
      <c r="H5752" s="73">
        <v>48.621215999999997</v>
      </c>
      <c r="I5752" s="73">
        <v>656200</v>
      </c>
    </row>
    <row r="5753" spans="1:9" x14ac:dyDescent="0.3">
      <c r="A5753" s="72" t="str">
        <f t="shared" si="187"/>
        <v>2015</v>
      </c>
      <c r="B5753" s="72" t="str">
        <f t="shared" si="188"/>
        <v>Jul</v>
      </c>
      <c r="C5753" s="74">
        <v>42206</v>
      </c>
      <c r="D5753" s="47">
        <v>53.959999000000003</v>
      </c>
      <c r="E5753" s="47">
        <v>54.25</v>
      </c>
      <c r="F5753" s="47">
        <v>53.330002</v>
      </c>
      <c r="G5753" s="47">
        <v>54.130001</v>
      </c>
      <c r="H5753" s="73">
        <v>48.874023000000001</v>
      </c>
      <c r="I5753" s="73">
        <v>549100</v>
      </c>
    </row>
    <row r="5754" spans="1:9" x14ac:dyDescent="0.3">
      <c r="A5754" s="72" t="str">
        <f t="shared" si="187"/>
        <v>2015</v>
      </c>
      <c r="B5754" s="72" t="str">
        <f t="shared" si="188"/>
        <v>Jul</v>
      </c>
      <c r="C5754" s="74">
        <v>42207</v>
      </c>
      <c r="D5754" s="47">
        <v>54.27</v>
      </c>
      <c r="E5754" s="47">
        <v>55.470001000000003</v>
      </c>
      <c r="F5754" s="47">
        <v>54.200001</v>
      </c>
      <c r="G5754" s="47">
        <v>55.119999</v>
      </c>
      <c r="H5754" s="73">
        <v>49.767895000000003</v>
      </c>
      <c r="I5754" s="73">
        <v>1625700</v>
      </c>
    </row>
    <row r="5755" spans="1:9" x14ac:dyDescent="0.3">
      <c r="A5755" s="72" t="str">
        <f t="shared" si="187"/>
        <v>2015</v>
      </c>
      <c r="B5755" s="72" t="str">
        <f t="shared" si="188"/>
        <v>Jul</v>
      </c>
      <c r="C5755" s="74">
        <v>42208</v>
      </c>
      <c r="D5755" s="47">
        <v>56.84</v>
      </c>
      <c r="E5755" s="47">
        <v>58.099997999999999</v>
      </c>
      <c r="F5755" s="47">
        <v>56.009998000000003</v>
      </c>
      <c r="G5755" s="47">
        <v>56.48</v>
      </c>
      <c r="H5755" s="73">
        <v>50.995846</v>
      </c>
      <c r="I5755" s="73">
        <v>2356000</v>
      </c>
    </row>
    <row r="5756" spans="1:9" x14ac:dyDescent="0.3">
      <c r="A5756" s="72" t="str">
        <f t="shared" si="187"/>
        <v>2015</v>
      </c>
      <c r="B5756" s="72" t="str">
        <f t="shared" si="188"/>
        <v>Jul</v>
      </c>
      <c r="C5756" s="74">
        <v>42209</v>
      </c>
      <c r="D5756" s="47">
        <v>56.66</v>
      </c>
      <c r="E5756" s="47">
        <v>56.830002</v>
      </c>
      <c r="F5756" s="47">
        <v>55.709999000000003</v>
      </c>
      <c r="G5756" s="47">
        <v>55.720001000000003</v>
      </c>
      <c r="H5756" s="73">
        <v>50.309646999999998</v>
      </c>
      <c r="I5756" s="73">
        <v>772500</v>
      </c>
    </row>
    <row r="5757" spans="1:9" x14ac:dyDescent="0.3">
      <c r="A5757" s="72" t="str">
        <f t="shared" si="187"/>
        <v>2015</v>
      </c>
      <c r="B5757" s="72" t="str">
        <f t="shared" si="188"/>
        <v>Jul</v>
      </c>
      <c r="C5757" s="74">
        <v>42212</v>
      </c>
      <c r="D5757" s="47">
        <v>55.709999000000003</v>
      </c>
      <c r="E5757" s="47">
        <v>56.389999000000003</v>
      </c>
      <c r="F5757" s="47">
        <v>55.389999000000003</v>
      </c>
      <c r="G5757" s="47">
        <v>55.91</v>
      </c>
      <c r="H5757" s="73">
        <v>50.481189999999998</v>
      </c>
      <c r="I5757" s="73">
        <v>629800</v>
      </c>
    </row>
    <row r="5758" spans="1:9" x14ac:dyDescent="0.3">
      <c r="A5758" s="72" t="str">
        <f t="shared" si="187"/>
        <v>2015</v>
      </c>
      <c r="B5758" s="72" t="str">
        <f t="shared" si="188"/>
        <v>Jul</v>
      </c>
      <c r="C5758" s="74">
        <v>42213</v>
      </c>
      <c r="D5758" s="47">
        <v>55.950001</v>
      </c>
      <c r="E5758" s="47">
        <v>56.43</v>
      </c>
      <c r="F5758" s="47">
        <v>55.299999</v>
      </c>
      <c r="G5758" s="47">
        <v>56.330002</v>
      </c>
      <c r="H5758" s="73">
        <v>50.860413000000001</v>
      </c>
      <c r="I5758" s="73">
        <v>652900</v>
      </c>
    </row>
    <row r="5759" spans="1:9" x14ac:dyDescent="0.3">
      <c r="A5759" s="72" t="str">
        <f t="shared" si="187"/>
        <v>2015</v>
      </c>
      <c r="B5759" s="72" t="str">
        <f t="shared" si="188"/>
        <v>Jul</v>
      </c>
      <c r="C5759" s="74">
        <v>42214</v>
      </c>
      <c r="D5759" s="47">
        <v>56.5</v>
      </c>
      <c r="E5759" s="47">
        <v>57.439999</v>
      </c>
      <c r="F5759" s="47">
        <v>56.5</v>
      </c>
      <c r="G5759" s="47">
        <v>56.869999</v>
      </c>
      <c r="H5759" s="73">
        <v>51.347973000000003</v>
      </c>
      <c r="I5759" s="73">
        <v>807800</v>
      </c>
    </row>
    <row r="5760" spans="1:9" x14ac:dyDescent="0.3">
      <c r="A5760" s="72" t="str">
        <f t="shared" si="187"/>
        <v>2015</v>
      </c>
      <c r="B5760" s="72" t="str">
        <f t="shared" si="188"/>
        <v>Jul</v>
      </c>
      <c r="C5760" s="74">
        <v>42215</v>
      </c>
      <c r="D5760" s="47">
        <v>56.880001</v>
      </c>
      <c r="E5760" s="47">
        <v>57.98</v>
      </c>
      <c r="F5760" s="47">
        <v>56.259998000000003</v>
      </c>
      <c r="G5760" s="47">
        <v>57.740001999999997</v>
      </c>
      <c r="H5760" s="73">
        <v>52.133495000000003</v>
      </c>
      <c r="I5760" s="73">
        <v>752500</v>
      </c>
    </row>
    <row r="5761" spans="1:9" x14ac:dyDescent="0.3">
      <c r="A5761" s="72" t="str">
        <f t="shared" si="187"/>
        <v>2015</v>
      </c>
      <c r="B5761" s="72" t="str">
        <f t="shared" si="188"/>
        <v>Jul</v>
      </c>
      <c r="C5761" s="74">
        <v>42216</v>
      </c>
      <c r="D5761" s="47">
        <v>57.889999000000003</v>
      </c>
      <c r="E5761" s="47">
        <v>58.279998999999997</v>
      </c>
      <c r="F5761" s="47">
        <v>57.48</v>
      </c>
      <c r="G5761" s="47">
        <v>57.740001999999997</v>
      </c>
      <c r="H5761" s="73">
        <v>52.133495000000003</v>
      </c>
      <c r="I5761" s="73">
        <v>650100</v>
      </c>
    </row>
    <row r="5762" spans="1:9" x14ac:dyDescent="0.3">
      <c r="A5762" s="72" t="str">
        <f t="shared" si="187"/>
        <v>2015</v>
      </c>
      <c r="B5762" s="72" t="str">
        <f t="shared" si="188"/>
        <v>Aug</v>
      </c>
      <c r="C5762" s="74">
        <v>42219</v>
      </c>
      <c r="D5762" s="47">
        <v>57.5</v>
      </c>
      <c r="E5762" s="47">
        <v>57.68</v>
      </c>
      <c r="F5762" s="47">
        <v>57.029998999999997</v>
      </c>
      <c r="G5762" s="47">
        <v>57.540000999999997</v>
      </c>
      <c r="H5762" s="73">
        <v>52.133495000000003</v>
      </c>
      <c r="I5762" s="73">
        <v>646700</v>
      </c>
    </row>
    <row r="5763" spans="1:9" x14ac:dyDescent="0.3">
      <c r="A5763" s="72" t="str">
        <f t="shared" ref="A5763:A5826" si="189">TEXT(C5763,"YYYY")</f>
        <v>2015</v>
      </c>
      <c r="B5763" s="72" t="str">
        <f t="shared" ref="B5763:B5826" si="190">TEXT(C5763,"MMM")</f>
        <v>Aug</v>
      </c>
      <c r="C5763" s="74">
        <v>42220</v>
      </c>
      <c r="D5763" s="47">
        <v>57.580002</v>
      </c>
      <c r="E5763" s="47">
        <v>58.220001000000003</v>
      </c>
      <c r="F5763" s="47">
        <v>57.32</v>
      </c>
      <c r="G5763" s="47">
        <v>58.150002000000001</v>
      </c>
      <c r="H5763" s="73">
        <v>52.686188000000001</v>
      </c>
      <c r="I5763" s="73">
        <v>576700</v>
      </c>
    </row>
    <row r="5764" spans="1:9" x14ac:dyDescent="0.3">
      <c r="A5764" s="72" t="str">
        <f t="shared" si="189"/>
        <v>2015</v>
      </c>
      <c r="B5764" s="72" t="str">
        <f t="shared" si="190"/>
        <v>Aug</v>
      </c>
      <c r="C5764" s="74">
        <v>42221</v>
      </c>
      <c r="D5764" s="47">
        <v>58.279998999999997</v>
      </c>
      <c r="E5764" s="47">
        <v>58.860000999999997</v>
      </c>
      <c r="F5764" s="47">
        <v>58.110000999999997</v>
      </c>
      <c r="G5764" s="47">
        <v>58.169998</v>
      </c>
      <c r="H5764" s="73">
        <v>52.704304</v>
      </c>
      <c r="I5764" s="73">
        <v>406200</v>
      </c>
    </row>
    <row r="5765" spans="1:9" x14ac:dyDescent="0.3">
      <c r="A5765" s="72" t="str">
        <f t="shared" si="189"/>
        <v>2015</v>
      </c>
      <c r="B5765" s="72" t="str">
        <f t="shared" si="190"/>
        <v>Aug</v>
      </c>
      <c r="C5765" s="74">
        <v>42222</v>
      </c>
      <c r="D5765" s="47">
        <v>58.07</v>
      </c>
      <c r="E5765" s="47">
        <v>58.27</v>
      </c>
      <c r="F5765" s="47">
        <v>56.310001</v>
      </c>
      <c r="G5765" s="47">
        <v>56.57</v>
      </c>
      <c r="H5765" s="73">
        <v>51.254638999999997</v>
      </c>
      <c r="I5765" s="73">
        <v>727100</v>
      </c>
    </row>
    <row r="5766" spans="1:9" x14ac:dyDescent="0.3">
      <c r="A5766" s="72" t="str">
        <f t="shared" si="189"/>
        <v>2015</v>
      </c>
      <c r="B5766" s="72" t="str">
        <f t="shared" si="190"/>
        <v>Aug</v>
      </c>
      <c r="C5766" s="74">
        <v>42223</v>
      </c>
      <c r="D5766" s="47">
        <v>56.34</v>
      </c>
      <c r="E5766" s="47">
        <v>56.540000999999997</v>
      </c>
      <c r="F5766" s="47">
        <v>55.66</v>
      </c>
      <c r="G5766" s="47">
        <v>56.52</v>
      </c>
      <c r="H5766" s="73">
        <v>51.209335000000003</v>
      </c>
      <c r="I5766" s="73">
        <v>612700</v>
      </c>
    </row>
    <row r="5767" spans="1:9" x14ac:dyDescent="0.3">
      <c r="A5767" s="72" t="str">
        <f t="shared" si="189"/>
        <v>2015</v>
      </c>
      <c r="B5767" s="72" t="str">
        <f t="shared" si="190"/>
        <v>Aug</v>
      </c>
      <c r="C5767" s="74">
        <v>42226</v>
      </c>
      <c r="D5767" s="47">
        <v>56.860000999999997</v>
      </c>
      <c r="E5767" s="47">
        <v>57.18</v>
      </c>
      <c r="F5767" s="47">
        <v>55.43</v>
      </c>
      <c r="G5767" s="47">
        <v>55.580002</v>
      </c>
      <c r="H5767" s="73">
        <v>50.357666000000002</v>
      </c>
      <c r="I5767" s="73">
        <v>843900</v>
      </c>
    </row>
    <row r="5768" spans="1:9" x14ac:dyDescent="0.3">
      <c r="A5768" s="72" t="str">
        <f t="shared" si="189"/>
        <v>2015</v>
      </c>
      <c r="B5768" s="72" t="str">
        <f t="shared" si="190"/>
        <v>Aug</v>
      </c>
      <c r="C5768" s="74">
        <v>42227</v>
      </c>
      <c r="D5768" s="47">
        <v>55.540000999999997</v>
      </c>
      <c r="E5768" s="47">
        <v>56.439999</v>
      </c>
      <c r="F5768" s="47">
        <v>55.18</v>
      </c>
      <c r="G5768" s="47">
        <v>56.41</v>
      </c>
      <c r="H5768" s="73">
        <v>51.109676</v>
      </c>
      <c r="I5768" s="73">
        <v>736600</v>
      </c>
    </row>
    <row r="5769" spans="1:9" x14ac:dyDescent="0.3">
      <c r="A5769" s="72" t="str">
        <f t="shared" si="189"/>
        <v>2015</v>
      </c>
      <c r="B5769" s="72" t="str">
        <f t="shared" si="190"/>
        <v>Aug</v>
      </c>
      <c r="C5769" s="74">
        <v>42228</v>
      </c>
      <c r="D5769" s="47">
        <v>55.959999000000003</v>
      </c>
      <c r="E5769" s="47">
        <v>56.490001999999997</v>
      </c>
      <c r="F5769" s="47">
        <v>55.34</v>
      </c>
      <c r="G5769" s="47">
        <v>56.43</v>
      </c>
      <c r="H5769" s="73">
        <v>51.127800000000001</v>
      </c>
      <c r="I5769" s="73">
        <v>523800</v>
      </c>
    </row>
    <row r="5770" spans="1:9" x14ac:dyDescent="0.3">
      <c r="A5770" s="72" t="str">
        <f t="shared" si="189"/>
        <v>2015</v>
      </c>
      <c r="B5770" s="72" t="str">
        <f t="shared" si="190"/>
        <v>Aug</v>
      </c>
      <c r="C5770" s="74">
        <v>42229</v>
      </c>
      <c r="D5770" s="47">
        <v>56.68</v>
      </c>
      <c r="E5770" s="47">
        <v>57.41</v>
      </c>
      <c r="F5770" s="47">
        <v>56.59</v>
      </c>
      <c r="G5770" s="47">
        <v>57.07</v>
      </c>
      <c r="H5770" s="73">
        <v>51.707664000000001</v>
      </c>
      <c r="I5770" s="73">
        <v>618700</v>
      </c>
    </row>
    <row r="5771" spans="1:9" x14ac:dyDescent="0.3">
      <c r="A5771" s="72" t="str">
        <f t="shared" si="189"/>
        <v>2015</v>
      </c>
      <c r="B5771" s="72" t="str">
        <f t="shared" si="190"/>
        <v>Aug</v>
      </c>
      <c r="C5771" s="74">
        <v>42230</v>
      </c>
      <c r="D5771" s="47">
        <v>56.860000999999997</v>
      </c>
      <c r="E5771" s="47">
        <v>57.470001000000003</v>
      </c>
      <c r="F5771" s="47">
        <v>56.75</v>
      </c>
      <c r="G5771" s="47">
        <v>57.099997999999999</v>
      </c>
      <c r="H5771" s="73">
        <v>51.734839999999998</v>
      </c>
      <c r="I5771" s="73">
        <v>326200</v>
      </c>
    </row>
    <row r="5772" spans="1:9" x14ac:dyDescent="0.3">
      <c r="A5772" s="72" t="str">
        <f t="shared" si="189"/>
        <v>2015</v>
      </c>
      <c r="B5772" s="72" t="str">
        <f t="shared" si="190"/>
        <v>Aug</v>
      </c>
      <c r="C5772" s="74">
        <v>42233</v>
      </c>
      <c r="D5772" s="47">
        <v>56.740001999999997</v>
      </c>
      <c r="E5772" s="47">
        <v>57.59</v>
      </c>
      <c r="F5772" s="47">
        <v>56.580002</v>
      </c>
      <c r="G5772" s="47">
        <v>57.299999</v>
      </c>
      <c r="H5772" s="73">
        <v>51.916054000000003</v>
      </c>
      <c r="I5772" s="73">
        <v>306400</v>
      </c>
    </row>
    <row r="5773" spans="1:9" x14ac:dyDescent="0.3">
      <c r="A5773" s="72" t="str">
        <f t="shared" si="189"/>
        <v>2015</v>
      </c>
      <c r="B5773" s="72" t="str">
        <f t="shared" si="190"/>
        <v>Aug</v>
      </c>
      <c r="C5773" s="74">
        <v>42234</v>
      </c>
      <c r="D5773" s="47">
        <v>57.299999</v>
      </c>
      <c r="E5773" s="47">
        <v>57.57</v>
      </c>
      <c r="F5773" s="47">
        <v>56.27</v>
      </c>
      <c r="G5773" s="47">
        <v>56.490001999999997</v>
      </c>
      <c r="H5773" s="73">
        <v>51.182155999999999</v>
      </c>
      <c r="I5773" s="73">
        <v>382000</v>
      </c>
    </row>
    <row r="5774" spans="1:9" x14ac:dyDescent="0.3">
      <c r="A5774" s="72" t="str">
        <f t="shared" si="189"/>
        <v>2015</v>
      </c>
      <c r="B5774" s="72" t="str">
        <f t="shared" si="190"/>
        <v>Aug</v>
      </c>
      <c r="C5774" s="74">
        <v>42235</v>
      </c>
      <c r="D5774" s="47">
        <v>56.490001999999997</v>
      </c>
      <c r="E5774" s="47">
        <v>56.630001</v>
      </c>
      <c r="F5774" s="47">
        <v>55.75</v>
      </c>
      <c r="G5774" s="47">
        <v>55.98</v>
      </c>
      <c r="H5774" s="73">
        <v>50.720078000000001</v>
      </c>
      <c r="I5774" s="73">
        <v>495400</v>
      </c>
    </row>
    <row r="5775" spans="1:9" x14ac:dyDescent="0.3">
      <c r="A5775" s="72" t="str">
        <f t="shared" si="189"/>
        <v>2015</v>
      </c>
      <c r="B5775" s="72" t="str">
        <f t="shared" si="190"/>
        <v>Aug</v>
      </c>
      <c r="C5775" s="74">
        <v>42236</v>
      </c>
      <c r="D5775" s="47">
        <v>55.470001000000003</v>
      </c>
      <c r="E5775" s="47">
        <v>55.889999000000003</v>
      </c>
      <c r="F5775" s="47">
        <v>55.130001</v>
      </c>
      <c r="G5775" s="47">
        <v>55.209999000000003</v>
      </c>
      <c r="H5775" s="73">
        <v>50.022423000000003</v>
      </c>
      <c r="I5775" s="73">
        <v>366900</v>
      </c>
    </row>
    <row r="5776" spans="1:9" x14ac:dyDescent="0.3">
      <c r="A5776" s="72" t="str">
        <f t="shared" si="189"/>
        <v>2015</v>
      </c>
      <c r="B5776" s="72" t="str">
        <f t="shared" si="190"/>
        <v>Aug</v>
      </c>
      <c r="C5776" s="74">
        <v>42237</v>
      </c>
      <c r="D5776" s="47">
        <v>54.389999000000003</v>
      </c>
      <c r="E5776" s="47">
        <v>54.84</v>
      </c>
      <c r="F5776" s="47">
        <v>53.740001999999997</v>
      </c>
      <c r="G5776" s="47">
        <v>53.970001000000003</v>
      </c>
      <c r="H5776" s="73">
        <v>48.898933</v>
      </c>
      <c r="I5776" s="73">
        <v>724900</v>
      </c>
    </row>
    <row r="5777" spans="1:9" x14ac:dyDescent="0.3">
      <c r="A5777" s="72" t="str">
        <f t="shared" si="189"/>
        <v>2015</v>
      </c>
      <c r="B5777" s="72" t="str">
        <f t="shared" si="190"/>
        <v>Aug</v>
      </c>
      <c r="C5777" s="74">
        <v>42240</v>
      </c>
      <c r="D5777" s="47">
        <v>51.799999</v>
      </c>
      <c r="E5777" s="47">
        <v>52.900002000000001</v>
      </c>
      <c r="F5777" s="47">
        <v>50.02</v>
      </c>
      <c r="G5777" s="47">
        <v>52.419998</v>
      </c>
      <c r="H5777" s="73">
        <v>47.494568000000001</v>
      </c>
      <c r="I5777" s="73">
        <v>1160800</v>
      </c>
    </row>
    <row r="5778" spans="1:9" x14ac:dyDescent="0.3">
      <c r="A5778" s="72" t="str">
        <f t="shared" si="189"/>
        <v>2015</v>
      </c>
      <c r="B5778" s="72" t="str">
        <f t="shared" si="190"/>
        <v>Aug</v>
      </c>
      <c r="C5778" s="74">
        <v>42241</v>
      </c>
      <c r="D5778" s="47">
        <v>53.200001</v>
      </c>
      <c r="E5778" s="47">
        <v>53.830002</v>
      </c>
      <c r="F5778" s="47">
        <v>52.630001</v>
      </c>
      <c r="G5778" s="47">
        <v>52.950001</v>
      </c>
      <c r="H5778" s="73">
        <v>47.974772999999999</v>
      </c>
      <c r="I5778" s="73">
        <v>705200</v>
      </c>
    </row>
    <row r="5779" spans="1:9" x14ac:dyDescent="0.3">
      <c r="A5779" s="72" t="str">
        <f t="shared" si="189"/>
        <v>2015</v>
      </c>
      <c r="B5779" s="72" t="str">
        <f t="shared" si="190"/>
        <v>Aug</v>
      </c>
      <c r="C5779" s="74">
        <v>42242</v>
      </c>
      <c r="D5779" s="47">
        <v>53.91</v>
      </c>
      <c r="E5779" s="47">
        <v>54.130001</v>
      </c>
      <c r="F5779" s="47">
        <v>52.75</v>
      </c>
      <c r="G5779" s="47">
        <v>53.84</v>
      </c>
      <c r="H5779" s="73">
        <v>48.781154999999998</v>
      </c>
      <c r="I5779" s="73">
        <v>660800</v>
      </c>
    </row>
    <row r="5780" spans="1:9" x14ac:dyDescent="0.3">
      <c r="A5780" s="72" t="str">
        <f t="shared" si="189"/>
        <v>2015</v>
      </c>
      <c r="B5780" s="72" t="str">
        <f t="shared" si="190"/>
        <v>Aug</v>
      </c>
      <c r="C5780" s="74">
        <v>42243</v>
      </c>
      <c r="D5780" s="47">
        <v>54.16</v>
      </c>
      <c r="E5780" s="47">
        <v>55.470001000000003</v>
      </c>
      <c r="F5780" s="47">
        <v>54.16</v>
      </c>
      <c r="G5780" s="47">
        <v>55.220001000000003</v>
      </c>
      <c r="H5780" s="73">
        <v>50.031489999999998</v>
      </c>
      <c r="I5780" s="73">
        <v>770200</v>
      </c>
    </row>
    <row r="5781" spans="1:9" x14ac:dyDescent="0.3">
      <c r="A5781" s="72" t="str">
        <f t="shared" si="189"/>
        <v>2015</v>
      </c>
      <c r="B5781" s="72" t="str">
        <f t="shared" si="190"/>
        <v>Aug</v>
      </c>
      <c r="C5781" s="74">
        <v>42244</v>
      </c>
      <c r="D5781" s="47">
        <v>55.139999000000003</v>
      </c>
      <c r="E5781" s="47">
        <v>55.790000999999997</v>
      </c>
      <c r="F5781" s="47">
        <v>55.099997999999999</v>
      </c>
      <c r="G5781" s="47">
        <v>55.52</v>
      </c>
      <c r="H5781" s="73">
        <v>50.303299000000003</v>
      </c>
      <c r="I5781" s="73">
        <v>993900</v>
      </c>
    </row>
    <row r="5782" spans="1:9" x14ac:dyDescent="0.3">
      <c r="A5782" s="72" t="str">
        <f t="shared" si="189"/>
        <v>2015</v>
      </c>
      <c r="B5782" s="72" t="str">
        <f t="shared" si="190"/>
        <v>Aug</v>
      </c>
      <c r="C5782" s="74">
        <v>42247</v>
      </c>
      <c r="D5782" s="47">
        <v>54.860000999999997</v>
      </c>
      <c r="E5782" s="47">
        <v>55.490001999999997</v>
      </c>
      <c r="F5782" s="47">
        <v>53.93</v>
      </c>
      <c r="G5782" s="47">
        <v>54.27</v>
      </c>
      <c r="H5782" s="73">
        <v>49.170749999999998</v>
      </c>
      <c r="I5782" s="73">
        <v>805800</v>
      </c>
    </row>
    <row r="5783" spans="1:9" x14ac:dyDescent="0.3">
      <c r="A5783" s="72" t="str">
        <f t="shared" si="189"/>
        <v>2015</v>
      </c>
      <c r="B5783" s="72" t="str">
        <f t="shared" si="190"/>
        <v>Sep</v>
      </c>
      <c r="C5783" s="74">
        <v>42248</v>
      </c>
      <c r="D5783" s="47">
        <v>53.52</v>
      </c>
      <c r="E5783" s="47">
        <v>54.450001</v>
      </c>
      <c r="F5783" s="47">
        <v>52.639999000000003</v>
      </c>
      <c r="G5783" s="47">
        <v>52.740001999999997</v>
      </c>
      <c r="H5783" s="73">
        <v>47.784508000000002</v>
      </c>
      <c r="I5783" s="73">
        <v>1286000</v>
      </c>
    </row>
    <row r="5784" spans="1:9" x14ac:dyDescent="0.3">
      <c r="A5784" s="72" t="str">
        <f t="shared" si="189"/>
        <v>2015</v>
      </c>
      <c r="B5784" s="72" t="str">
        <f t="shared" si="190"/>
        <v>Sep</v>
      </c>
      <c r="C5784" s="74">
        <v>42249</v>
      </c>
      <c r="D5784" s="47">
        <v>53.16</v>
      </c>
      <c r="E5784" s="47">
        <v>53.650002000000001</v>
      </c>
      <c r="F5784" s="47">
        <v>52.700001</v>
      </c>
      <c r="G5784" s="47">
        <v>53.650002000000001</v>
      </c>
      <c r="H5784" s="73">
        <v>48.609012999999997</v>
      </c>
      <c r="I5784" s="73">
        <v>596500</v>
      </c>
    </row>
    <row r="5785" spans="1:9" x14ac:dyDescent="0.3">
      <c r="A5785" s="72" t="str">
        <f t="shared" si="189"/>
        <v>2015</v>
      </c>
      <c r="B5785" s="72" t="str">
        <f t="shared" si="190"/>
        <v>Sep</v>
      </c>
      <c r="C5785" s="74">
        <v>42250</v>
      </c>
      <c r="D5785" s="47">
        <v>53.93</v>
      </c>
      <c r="E5785" s="47">
        <v>54.139999000000003</v>
      </c>
      <c r="F5785" s="47">
        <v>53.43</v>
      </c>
      <c r="G5785" s="47">
        <v>53.509998000000003</v>
      </c>
      <c r="H5785" s="73">
        <v>48.482154999999999</v>
      </c>
      <c r="I5785" s="73">
        <v>357500</v>
      </c>
    </row>
    <row r="5786" spans="1:9" x14ac:dyDescent="0.3">
      <c r="A5786" s="72" t="str">
        <f t="shared" si="189"/>
        <v>2015</v>
      </c>
      <c r="B5786" s="72" t="str">
        <f t="shared" si="190"/>
        <v>Sep</v>
      </c>
      <c r="C5786" s="74">
        <v>42251</v>
      </c>
      <c r="D5786" s="47">
        <v>53.060001</v>
      </c>
      <c r="E5786" s="47">
        <v>54.049999</v>
      </c>
      <c r="F5786" s="47">
        <v>52.959999000000003</v>
      </c>
      <c r="G5786" s="47">
        <v>53.450001</v>
      </c>
      <c r="H5786" s="73">
        <v>48.427802999999997</v>
      </c>
      <c r="I5786" s="73">
        <v>405700</v>
      </c>
    </row>
    <row r="5787" spans="1:9" x14ac:dyDescent="0.3">
      <c r="A5787" s="72" t="str">
        <f t="shared" si="189"/>
        <v>2015</v>
      </c>
      <c r="B5787" s="72" t="str">
        <f t="shared" si="190"/>
        <v>Sep</v>
      </c>
      <c r="C5787" s="74">
        <v>42255</v>
      </c>
      <c r="D5787" s="47">
        <v>54.099997999999999</v>
      </c>
      <c r="E5787" s="47">
        <v>54.200001</v>
      </c>
      <c r="F5787" s="47">
        <v>53.68</v>
      </c>
      <c r="G5787" s="47">
        <v>54.029998999999997</v>
      </c>
      <c r="H5787" s="73">
        <v>48.953308</v>
      </c>
      <c r="I5787" s="73">
        <v>368000</v>
      </c>
    </row>
    <row r="5788" spans="1:9" x14ac:dyDescent="0.3">
      <c r="A5788" s="72" t="str">
        <f t="shared" si="189"/>
        <v>2015</v>
      </c>
      <c r="B5788" s="72" t="str">
        <f t="shared" si="190"/>
        <v>Sep</v>
      </c>
      <c r="C5788" s="74">
        <v>42256</v>
      </c>
      <c r="D5788" s="47">
        <v>54.66</v>
      </c>
      <c r="E5788" s="47">
        <v>54.790000999999997</v>
      </c>
      <c r="F5788" s="47">
        <v>53.740001999999997</v>
      </c>
      <c r="G5788" s="47">
        <v>53.779998999999997</v>
      </c>
      <c r="H5788" s="73">
        <v>48.726787999999999</v>
      </c>
      <c r="I5788" s="73">
        <v>425600</v>
      </c>
    </row>
    <row r="5789" spans="1:9" x14ac:dyDescent="0.3">
      <c r="A5789" s="72" t="str">
        <f t="shared" si="189"/>
        <v>2015</v>
      </c>
      <c r="B5789" s="72" t="str">
        <f t="shared" si="190"/>
        <v>Sep</v>
      </c>
      <c r="C5789" s="74">
        <v>42257</v>
      </c>
      <c r="D5789" s="47">
        <v>53.700001</v>
      </c>
      <c r="E5789" s="47">
        <v>54.349997999999999</v>
      </c>
      <c r="F5789" s="47">
        <v>53.48</v>
      </c>
      <c r="G5789" s="47">
        <v>53.619999</v>
      </c>
      <c r="H5789" s="73">
        <v>48.581820999999998</v>
      </c>
      <c r="I5789" s="73">
        <v>322800</v>
      </c>
    </row>
    <row r="5790" spans="1:9" x14ac:dyDescent="0.3">
      <c r="A5790" s="72" t="str">
        <f t="shared" si="189"/>
        <v>2015</v>
      </c>
      <c r="B5790" s="72" t="str">
        <f t="shared" si="190"/>
        <v>Sep</v>
      </c>
      <c r="C5790" s="74">
        <v>42258</v>
      </c>
      <c r="D5790" s="47">
        <v>53.439999</v>
      </c>
      <c r="E5790" s="47">
        <v>54.380001</v>
      </c>
      <c r="F5790" s="47">
        <v>53.439999</v>
      </c>
      <c r="G5790" s="47">
        <v>54.349997999999999</v>
      </c>
      <c r="H5790" s="73">
        <v>49.243237000000001</v>
      </c>
      <c r="I5790" s="73">
        <v>240200</v>
      </c>
    </row>
    <row r="5791" spans="1:9" x14ac:dyDescent="0.3">
      <c r="A5791" s="72" t="str">
        <f t="shared" si="189"/>
        <v>2015</v>
      </c>
      <c r="B5791" s="72" t="str">
        <f t="shared" si="190"/>
        <v>Sep</v>
      </c>
      <c r="C5791" s="74">
        <v>42261</v>
      </c>
      <c r="D5791" s="47">
        <v>54.450001</v>
      </c>
      <c r="E5791" s="47">
        <v>54.650002000000001</v>
      </c>
      <c r="F5791" s="47">
        <v>54.09</v>
      </c>
      <c r="G5791" s="47">
        <v>54.240001999999997</v>
      </c>
      <c r="H5791" s="73">
        <v>49.143574000000001</v>
      </c>
      <c r="I5791" s="73">
        <v>211600</v>
      </c>
    </row>
    <row r="5792" spans="1:9" x14ac:dyDescent="0.3">
      <c r="A5792" s="72" t="str">
        <f t="shared" si="189"/>
        <v>2015</v>
      </c>
      <c r="B5792" s="72" t="str">
        <f t="shared" si="190"/>
        <v>Sep</v>
      </c>
      <c r="C5792" s="74">
        <v>42262</v>
      </c>
      <c r="D5792" s="47">
        <v>54.5</v>
      </c>
      <c r="E5792" s="47">
        <v>54.900002000000001</v>
      </c>
      <c r="F5792" s="47">
        <v>53.91</v>
      </c>
      <c r="G5792" s="47">
        <v>54.68</v>
      </c>
      <c r="H5792" s="73">
        <v>49.542225000000002</v>
      </c>
      <c r="I5792" s="73">
        <v>458100</v>
      </c>
    </row>
    <row r="5793" spans="1:9" x14ac:dyDescent="0.3">
      <c r="A5793" s="72" t="str">
        <f t="shared" si="189"/>
        <v>2015</v>
      </c>
      <c r="B5793" s="72" t="str">
        <f t="shared" si="190"/>
        <v>Sep</v>
      </c>
      <c r="C5793" s="74">
        <v>42263</v>
      </c>
      <c r="D5793" s="47">
        <v>54.509998000000003</v>
      </c>
      <c r="E5793" s="47">
        <v>54.529998999999997</v>
      </c>
      <c r="F5793" s="47">
        <v>53.84</v>
      </c>
      <c r="G5793" s="47">
        <v>54.139999000000003</v>
      </c>
      <c r="H5793" s="73">
        <v>49.052970999999999</v>
      </c>
      <c r="I5793" s="73">
        <v>695900</v>
      </c>
    </row>
    <row r="5794" spans="1:9" x14ac:dyDescent="0.3">
      <c r="A5794" s="72" t="str">
        <f t="shared" si="189"/>
        <v>2015</v>
      </c>
      <c r="B5794" s="72" t="str">
        <f t="shared" si="190"/>
        <v>Sep</v>
      </c>
      <c r="C5794" s="74">
        <v>42264</v>
      </c>
      <c r="D5794" s="47">
        <v>54.220001000000003</v>
      </c>
      <c r="E5794" s="47">
        <v>54.66</v>
      </c>
      <c r="F5794" s="47">
        <v>53.91</v>
      </c>
      <c r="G5794" s="47">
        <v>53.98</v>
      </c>
      <c r="H5794" s="73">
        <v>48.908000999999999</v>
      </c>
      <c r="I5794" s="73">
        <v>714700</v>
      </c>
    </row>
    <row r="5795" spans="1:9" x14ac:dyDescent="0.3">
      <c r="A5795" s="72" t="str">
        <f t="shared" si="189"/>
        <v>2015</v>
      </c>
      <c r="B5795" s="72" t="str">
        <f t="shared" si="190"/>
        <v>Sep</v>
      </c>
      <c r="C5795" s="74">
        <v>42265</v>
      </c>
      <c r="D5795" s="47">
        <v>53.48</v>
      </c>
      <c r="E5795" s="47">
        <v>54.200001</v>
      </c>
      <c r="F5795" s="47">
        <v>53</v>
      </c>
      <c r="G5795" s="47">
        <v>53.639999000000003</v>
      </c>
      <c r="H5795" s="73">
        <v>48.599944999999998</v>
      </c>
      <c r="I5795" s="73">
        <v>687600</v>
      </c>
    </row>
    <row r="5796" spans="1:9" x14ac:dyDescent="0.3">
      <c r="A5796" s="72" t="str">
        <f t="shared" si="189"/>
        <v>2015</v>
      </c>
      <c r="B5796" s="72" t="str">
        <f t="shared" si="190"/>
        <v>Sep</v>
      </c>
      <c r="C5796" s="74">
        <v>42268</v>
      </c>
      <c r="D5796" s="47">
        <v>54.009998000000003</v>
      </c>
      <c r="E5796" s="47">
        <v>54.560001</v>
      </c>
      <c r="F5796" s="47">
        <v>53.77</v>
      </c>
      <c r="G5796" s="47">
        <v>54.240001999999997</v>
      </c>
      <c r="H5796" s="73">
        <v>49.143574000000001</v>
      </c>
      <c r="I5796" s="73">
        <v>414900</v>
      </c>
    </row>
    <row r="5797" spans="1:9" x14ac:dyDescent="0.3">
      <c r="A5797" s="72" t="str">
        <f t="shared" si="189"/>
        <v>2015</v>
      </c>
      <c r="B5797" s="72" t="str">
        <f t="shared" si="190"/>
        <v>Sep</v>
      </c>
      <c r="C5797" s="74">
        <v>42269</v>
      </c>
      <c r="D5797" s="47">
        <v>53.91</v>
      </c>
      <c r="E5797" s="47">
        <v>54.689999</v>
      </c>
      <c r="F5797" s="47">
        <v>53.700001</v>
      </c>
      <c r="G5797" s="47">
        <v>54.630001</v>
      </c>
      <c r="H5797" s="73">
        <v>49.496921999999998</v>
      </c>
      <c r="I5797" s="73">
        <v>575000</v>
      </c>
    </row>
    <row r="5798" spans="1:9" x14ac:dyDescent="0.3">
      <c r="A5798" s="72" t="str">
        <f t="shared" si="189"/>
        <v>2015</v>
      </c>
      <c r="B5798" s="72" t="str">
        <f t="shared" si="190"/>
        <v>Sep</v>
      </c>
      <c r="C5798" s="74">
        <v>42270</v>
      </c>
      <c r="D5798" s="47">
        <v>54.650002000000001</v>
      </c>
      <c r="E5798" s="47">
        <v>55.060001</v>
      </c>
      <c r="F5798" s="47">
        <v>54.490001999999997</v>
      </c>
      <c r="G5798" s="47">
        <v>54.84</v>
      </c>
      <c r="H5798" s="73">
        <v>49.687187000000002</v>
      </c>
      <c r="I5798" s="73">
        <v>291900</v>
      </c>
    </row>
    <row r="5799" spans="1:9" x14ac:dyDescent="0.3">
      <c r="A5799" s="72" t="str">
        <f t="shared" si="189"/>
        <v>2015</v>
      </c>
      <c r="B5799" s="72" t="str">
        <f t="shared" si="190"/>
        <v>Sep</v>
      </c>
      <c r="C5799" s="74">
        <v>42271</v>
      </c>
      <c r="D5799" s="47">
        <v>54.540000999999997</v>
      </c>
      <c r="E5799" s="47">
        <v>55.07</v>
      </c>
      <c r="F5799" s="47">
        <v>54.32</v>
      </c>
      <c r="G5799" s="47">
        <v>54.990001999999997</v>
      </c>
      <c r="H5799" s="73">
        <v>49.823096999999997</v>
      </c>
      <c r="I5799" s="73">
        <v>328200</v>
      </c>
    </row>
    <row r="5800" spans="1:9" x14ac:dyDescent="0.3">
      <c r="A5800" s="72" t="str">
        <f t="shared" si="189"/>
        <v>2015</v>
      </c>
      <c r="B5800" s="72" t="str">
        <f t="shared" si="190"/>
        <v>Sep</v>
      </c>
      <c r="C5800" s="74">
        <v>42272</v>
      </c>
      <c r="D5800" s="47">
        <v>55.18</v>
      </c>
      <c r="E5800" s="47">
        <v>55.580002</v>
      </c>
      <c r="F5800" s="47">
        <v>54.540000999999997</v>
      </c>
      <c r="G5800" s="47">
        <v>54.540000999999997</v>
      </c>
      <c r="H5800" s="73">
        <v>49.415379000000001</v>
      </c>
      <c r="I5800" s="73">
        <v>407900</v>
      </c>
    </row>
    <row r="5801" spans="1:9" x14ac:dyDescent="0.3">
      <c r="A5801" s="72" t="str">
        <f t="shared" si="189"/>
        <v>2015</v>
      </c>
      <c r="B5801" s="72" t="str">
        <f t="shared" si="190"/>
        <v>Sep</v>
      </c>
      <c r="C5801" s="74">
        <v>42275</v>
      </c>
      <c r="D5801" s="47">
        <v>54.459999000000003</v>
      </c>
      <c r="E5801" s="47">
        <v>54.73</v>
      </c>
      <c r="F5801" s="47">
        <v>53.16</v>
      </c>
      <c r="G5801" s="47">
        <v>53.439999</v>
      </c>
      <c r="H5801" s="73">
        <v>48.418736000000003</v>
      </c>
      <c r="I5801" s="73">
        <v>346200</v>
      </c>
    </row>
    <row r="5802" spans="1:9" x14ac:dyDescent="0.3">
      <c r="A5802" s="72" t="str">
        <f t="shared" si="189"/>
        <v>2015</v>
      </c>
      <c r="B5802" s="72" t="str">
        <f t="shared" si="190"/>
        <v>Sep</v>
      </c>
      <c r="C5802" s="74">
        <v>42276</v>
      </c>
      <c r="D5802" s="47">
        <v>53.610000999999997</v>
      </c>
      <c r="E5802" s="47">
        <v>54</v>
      </c>
      <c r="F5802" s="47">
        <v>53.080002</v>
      </c>
      <c r="G5802" s="47">
        <v>53.630001</v>
      </c>
      <c r="H5802" s="73">
        <v>48.590877999999996</v>
      </c>
      <c r="I5802" s="73">
        <v>471900</v>
      </c>
    </row>
    <row r="5803" spans="1:9" x14ac:dyDescent="0.3">
      <c r="A5803" s="72" t="str">
        <f t="shared" si="189"/>
        <v>2015</v>
      </c>
      <c r="B5803" s="72" t="str">
        <f t="shared" si="190"/>
        <v>Sep</v>
      </c>
      <c r="C5803" s="74">
        <v>42277</v>
      </c>
      <c r="D5803" s="47">
        <v>53.93</v>
      </c>
      <c r="E5803" s="47">
        <v>54.279998999999997</v>
      </c>
      <c r="F5803" s="47">
        <v>53.490001999999997</v>
      </c>
      <c r="G5803" s="47">
        <v>53.959999000000003</v>
      </c>
      <c r="H5803" s="73">
        <v>48.889873999999999</v>
      </c>
      <c r="I5803" s="73">
        <v>476100</v>
      </c>
    </row>
    <row r="5804" spans="1:9" x14ac:dyDescent="0.3">
      <c r="A5804" s="72" t="str">
        <f t="shared" si="189"/>
        <v>2015</v>
      </c>
      <c r="B5804" s="72" t="str">
        <f t="shared" si="190"/>
        <v>Oct</v>
      </c>
      <c r="C5804" s="74">
        <v>42278</v>
      </c>
      <c r="D5804" s="47">
        <v>53.779998999999997</v>
      </c>
      <c r="E5804" s="47">
        <v>53.880001</v>
      </c>
      <c r="F5804" s="47">
        <v>52.689999</v>
      </c>
      <c r="G5804" s="47">
        <v>53.139999000000003</v>
      </c>
      <c r="H5804" s="73">
        <v>48.146931000000002</v>
      </c>
      <c r="I5804" s="73">
        <v>331200</v>
      </c>
    </row>
    <row r="5805" spans="1:9" x14ac:dyDescent="0.3">
      <c r="A5805" s="72" t="str">
        <f t="shared" si="189"/>
        <v>2015</v>
      </c>
      <c r="B5805" s="72" t="str">
        <f t="shared" si="190"/>
        <v>Oct</v>
      </c>
      <c r="C5805" s="74">
        <v>42279</v>
      </c>
      <c r="D5805" s="47">
        <v>52.869999</v>
      </c>
      <c r="E5805" s="47">
        <v>54.09</v>
      </c>
      <c r="F5805" s="47">
        <v>52.580002</v>
      </c>
      <c r="G5805" s="47">
        <v>54.07</v>
      </c>
      <c r="H5805" s="73">
        <v>48.989539999999998</v>
      </c>
      <c r="I5805" s="73">
        <v>391400</v>
      </c>
    </row>
    <row r="5806" spans="1:9" x14ac:dyDescent="0.3">
      <c r="A5806" s="72" t="str">
        <f t="shared" si="189"/>
        <v>2015</v>
      </c>
      <c r="B5806" s="72" t="str">
        <f t="shared" si="190"/>
        <v>Oct</v>
      </c>
      <c r="C5806" s="74">
        <v>42282</v>
      </c>
      <c r="D5806" s="47">
        <v>54.330002</v>
      </c>
      <c r="E5806" s="47">
        <v>54.869999</v>
      </c>
      <c r="F5806" s="47">
        <v>53.950001</v>
      </c>
      <c r="G5806" s="47">
        <v>54.860000999999997</v>
      </c>
      <c r="H5806" s="73">
        <v>49.705317999999998</v>
      </c>
      <c r="I5806" s="73">
        <v>354900</v>
      </c>
    </row>
    <row r="5807" spans="1:9" x14ac:dyDescent="0.3">
      <c r="A5807" s="72" t="str">
        <f t="shared" si="189"/>
        <v>2015</v>
      </c>
      <c r="B5807" s="72" t="str">
        <f t="shared" si="190"/>
        <v>Oct</v>
      </c>
      <c r="C5807" s="74">
        <v>42283</v>
      </c>
      <c r="D5807" s="47">
        <v>54.779998999999997</v>
      </c>
      <c r="E5807" s="47">
        <v>54.970001000000003</v>
      </c>
      <c r="F5807" s="47">
        <v>54.009998000000003</v>
      </c>
      <c r="G5807" s="47">
        <v>54.049999</v>
      </c>
      <c r="H5807" s="73">
        <v>48.971420000000002</v>
      </c>
      <c r="I5807" s="73">
        <v>457700</v>
      </c>
    </row>
    <row r="5808" spans="1:9" x14ac:dyDescent="0.3">
      <c r="A5808" s="72" t="str">
        <f t="shared" si="189"/>
        <v>2015</v>
      </c>
      <c r="B5808" s="72" t="str">
        <f t="shared" si="190"/>
        <v>Oct</v>
      </c>
      <c r="C5808" s="74">
        <v>42284</v>
      </c>
      <c r="D5808" s="47">
        <v>54.220001000000003</v>
      </c>
      <c r="E5808" s="47">
        <v>54.82</v>
      </c>
      <c r="F5808" s="47">
        <v>53.360000999999997</v>
      </c>
      <c r="G5808" s="47">
        <v>54.810001</v>
      </c>
      <c r="H5808" s="73">
        <v>49.660015000000001</v>
      </c>
      <c r="I5808" s="73">
        <v>634100</v>
      </c>
    </row>
    <row r="5809" spans="1:9" x14ac:dyDescent="0.3">
      <c r="A5809" s="72" t="str">
        <f t="shared" si="189"/>
        <v>2015</v>
      </c>
      <c r="B5809" s="72" t="str">
        <f t="shared" si="190"/>
        <v>Oct</v>
      </c>
      <c r="C5809" s="74">
        <v>42285</v>
      </c>
      <c r="D5809" s="47">
        <v>54.830002</v>
      </c>
      <c r="E5809" s="47">
        <v>55.529998999999997</v>
      </c>
      <c r="F5809" s="47">
        <v>54.310001</v>
      </c>
      <c r="G5809" s="47">
        <v>54.880001</v>
      </c>
      <c r="H5809" s="73">
        <v>49.723438000000002</v>
      </c>
      <c r="I5809" s="73">
        <v>622800</v>
      </c>
    </row>
    <row r="5810" spans="1:9" x14ac:dyDescent="0.3">
      <c r="A5810" s="72" t="str">
        <f t="shared" si="189"/>
        <v>2015</v>
      </c>
      <c r="B5810" s="72" t="str">
        <f t="shared" si="190"/>
        <v>Oct</v>
      </c>
      <c r="C5810" s="74">
        <v>42286</v>
      </c>
      <c r="D5810" s="47">
        <v>54.740001999999997</v>
      </c>
      <c r="E5810" s="47">
        <v>55.299999</v>
      </c>
      <c r="F5810" s="47">
        <v>54</v>
      </c>
      <c r="G5810" s="47">
        <v>54.59</v>
      </c>
      <c r="H5810" s="73">
        <v>49.460686000000003</v>
      </c>
      <c r="I5810" s="73">
        <v>477600</v>
      </c>
    </row>
    <row r="5811" spans="1:9" x14ac:dyDescent="0.3">
      <c r="A5811" s="72" t="str">
        <f t="shared" si="189"/>
        <v>2015</v>
      </c>
      <c r="B5811" s="72" t="str">
        <f t="shared" si="190"/>
        <v>Oct</v>
      </c>
      <c r="C5811" s="74">
        <v>42289</v>
      </c>
      <c r="D5811" s="47">
        <v>54.82</v>
      </c>
      <c r="E5811" s="47">
        <v>55.369999</v>
      </c>
      <c r="F5811" s="47">
        <v>54.5</v>
      </c>
      <c r="G5811" s="47">
        <v>55.139999000000003</v>
      </c>
      <c r="H5811" s="73">
        <v>49.959015000000001</v>
      </c>
      <c r="I5811" s="73">
        <v>418100</v>
      </c>
    </row>
    <row r="5812" spans="1:9" x14ac:dyDescent="0.3">
      <c r="A5812" s="72" t="str">
        <f t="shared" si="189"/>
        <v>2015</v>
      </c>
      <c r="B5812" s="72" t="str">
        <f t="shared" si="190"/>
        <v>Oct</v>
      </c>
      <c r="C5812" s="74">
        <v>42290</v>
      </c>
      <c r="D5812" s="47">
        <v>54.889999000000003</v>
      </c>
      <c r="E5812" s="47">
        <v>55.299999</v>
      </c>
      <c r="F5812" s="47">
        <v>54.040000999999997</v>
      </c>
      <c r="G5812" s="47">
        <v>54.91</v>
      </c>
      <c r="H5812" s="73">
        <v>49.750613999999999</v>
      </c>
      <c r="I5812" s="73">
        <v>367800</v>
      </c>
    </row>
    <row r="5813" spans="1:9" x14ac:dyDescent="0.3">
      <c r="A5813" s="72" t="str">
        <f t="shared" si="189"/>
        <v>2015</v>
      </c>
      <c r="B5813" s="72" t="str">
        <f t="shared" si="190"/>
        <v>Oct</v>
      </c>
      <c r="C5813" s="74">
        <v>42291</v>
      </c>
      <c r="D5813" s="47">
        <v>55</v>
      </c>
      <c r="E5813" s="47">
        <v>55</v>
      </c>
      <c r="F5813" s="47">
        <v>53.049999</v>
      </c>
      <c r="G5813" s="47">
        <v>53.34</v>
      </c>
      <c r="H5813" s="73">
        <v>48.328133000000001</v>
      </c>
      <c r="I5813" s="73">
        <v>661100</v>
      </c>
    </row>
    <row r="5814" spans="1:9" x14ac:dyDescent="0.3">
      <c r="A5814" s="72" t="str">
        <f t="shared" si="189"/>
        <v>2015</v>
      </c>
      <c r="B5814" s="72" t="str">
        <f t="shared" si="190"/>
        <v>Oct</v>
      </c>
      <c r="C5814" s="74">
        <v>42292</v>
      </c>
      <c r="D5814" s="47">
        <v>53.540000999999997</v>
      </c>
      <c r="E5814" s="47">
        <v>53.639999000000003</v>
      </c>
      <c r="F5814" s="47">
        <v>52.59</v>
      </c>
      <c r="G5814" s="47">
        <v>52.799999</v>
      </c>
      <c r="H5814" s="73">
        <v>47.838875000000002</v>
      </c>
      <c r="I5814" s="73">
        <v>1054200</v>
      </c>
    </row>
    <row r="5815" spans="1:9" x14ac:dyDescent="0.3">
      <c r="A5815" s="72" t="str">
        <f t="shared" si="189"/>
        <v>2015</v>
      </c>
      <c r="B5815" s="72" t="str">
        <f t="shared" si="190"/>
        <v>Oct</v>
      </c>
      <c r="C5815" s="74">
        <v>42293</v>
      </c>
      <c r="D5815" s="47">
        <v>52.709999000000003</v>
      </c>
      <c r="E5815" s="47">
        <v>53</v>
      </c>
      <c r="F5815" s="47">
        <v>52.330002</v>
      </c>
      <c r="G5815" s="47">
        <v>52.68</v>
      </c>
      <c r="H5815" s="73">
        <v>47.730151999999997</v>
      </c>
      <c r="I5815" s="73">
        <v>1257900</v>
      </c>
    </row>
    <row r="5816" spans="1:9" x14ac:dyDescent="0.3">
      <c r="A5816" s="72" t="str">
        <f t="shared" si="189"/>
        <v>2015</v>
      </c>
      <c r="B5816" s="72" t="str">
        <f t="shared" si="190"/>
        <v>Oct</v>
      </c>
      <c r="C5816" s="74">
        <v>42296</v>
      </c>
      <c r="D5816" s="47">
        <v>52.669998</v>
      </c>
      <c r="E5816" s="47">
        <v>53.549999</v>
      </c>
      <c r="F5816" s="47">
        <v>52.529998999999997</v>
      </c>
      <c r="G5816" s="47">
        <v>53.529998999999997</v>
      </c>
      <c r="H5816" s="73">
        <v>48.500278000000002</v>
      </c>
      <c r="I5816" s="73">
        <v>1122100</v>
      </c>
    </row>
    <row r="5817" spans="1:9" x14ac:dyDescent="0.3">
      <c r="A5817" s="72" t="str">
        <f t="shared" si="189"/>
        <v>2015</v>
      </c>
      <c r="B5817" s="72" t="str">
        <f t="shared" si="190"/>
        <v>Oct</v>
      </c>
      <c r="C5817" s="74">
        <v>42297</v>
      </c>
      <c r="D5817" s="47">
        <v>53.099997999999999</v>
      </c>
      <c r="E5817" s="47">
        <v>53.380001</v>
      </c>
      <c r="F5817" s="47">
        <v>52.779998999999997</v>
      </c>
      <c r="G5817" s="47">
        <v>52.880001</v>
      </c>
      <c r="H5817" s="73">
        <v>47.911349999999999</v>
      </c>
      <c r="I5817" s="73">
        <v>687700</v>
      </c>
    </row>
    <row r="5818" spans="1:9" x14ac:dyDescent="0.3">
      <c r="A5818" s="72" t="str">
        <f t="shared" si="189"/>
        <v>2015</v>
      </c>
      <c r="B5818" s="72" t="str">
        <f t="shared" si="190"/>
        <v>Oct</v>
      </c>
      <c r="C5818" s="74">
        <v>42298</v>
      </c>
      <c r="D5818" s="47">
        <v>52.939999</v>
      </c>
      <c r="E5818" s="47">
        <v>52.939999</v>
      </c>
      <c r="F5818" s="47">
        <v>51.400002000000001</v>
      </c>
      <c r="G5818" s="47">
        <v>51.470001000000003</v>
      </c>
      <c r="H5818" s="73">
        <v>46.633842000000001</v>
      </c>
      <c r="I5818" s="73">
        <v>870700</v>
      </c>
    </row>
    <row r="5819" spans="1:9" x14ac:dyDescent="0.3">
      <c r="A5819" s="72" t="str">
        <f t="shared" si="189"/>
        <v>2015</v>
      </c>
      <c r="B5819" s="72" t="str">
        <f t="shared" si="190"/>
        <v>Oct</v>
      </c>
      <c r="C5819" s="74">
        <v>42299</v>
      </c>
      <c r="D5819" s="47">
        <v>51.27</v>
      </c>
      <c r="E5819" s="47">
        <v>52.939999</v>
      </c>
      <c r="F5819" s="47">
        <v>50.860000999999997</v>
      </c>
      <c r="G5819" s="47">
        <v>51.009998000000003</v>
      </c>
      <c r="H5819" s="73">
        <v>46.217055999999999</v>
      </c>
      <c r="I5819" s="73">
        <v>920100</v>
      </c>
    </row>
    <row r="5820" spans="1:9" x14ac:dyDescent="0.3">
      <c r="A5820" s="72" t="str">
        <f t="shared" si="189"/>
        <v>2015</v>
      </c>
      <c r="B5820" s="72" t="str">
        <f t="shared" si="190"/>
        <v>Oct</v>
      </c>
      <c r="C5820" s="74">
        <v>42300</v>
      </c>
      <c r="D5820" s="47">
        <v>51.060001</v>
      </c>
      <c r="E5820" s="47">
        <v>52.240001999999997</v>
      </c>
      <c r="F5820" s="47">
        <v>50.119999</v>
      </c>
      <c r="G5820" s="47">
        <v>50.709999000000003</v>
      </c>
      <c r="H5820" s="73">
        <v>45.945250999999999</v>
      </c>
      <c r="I5820" s="73">
        <v>1540300</v>
      </c>
    </row>
    <row r="5821" spans="1:9" x14ac:dyDescent="0.3">
      <c r="A5821" s="72" t="str">
        <f t="shared" si="189"/>
        <v>2015</v>
      </c>
      <c r="B5821" s="72" t="str">
        <f t="shared" si="190"/>
        <v>Oct</v>
      </c>
      <c r="C5821" s="74">
        <v>42303</v>
      </c>
      <c r="D5821" s="47">
        <v>50.869999</v>
      </c>
      <c r="E5821" s="47">
        <v>52.169998</v>
      </c>
      <c r="F5821" s="47">
        <v>50.740001999999997</v>
      </c>
      <c r="G5821" s="47">
        <v>51.990001999999997</v>
      </c>
      <c r="H5821" s="73">
        <v>47.104984000000002</v>
      </c>
      <c r="I5821" s="73">
        <v>1561800</v>
      </c>
    </row>
    <row r="5822" spans="1:9" x14ac:dyDescent="0.3">
      <c r="A5822" s="72" t="str">
        <f t="shared" si="189"/>
        <v>2015</v>
      </c>
      <c r="B5822" s="72" t="str">
        <f t="shared" si="190"/>
        <v>Oct</v>
      </c>
      <c r="C5822" s="74">
        <v>42304</v>
      </c>
      <c r="D5822" s="47">
        <v>49.450001</v>
      </c>
      <c r="E5822" s="47">
        <v>49.939999</v>
      </c>
      <c r="F5822" s="47">
        <v>48.299999</v>
      </c>
      <c r="G5822" s="47">
        <v>49.599997999999999</v>
      </c>
      <c r="H5822" s="73">
        <v>44.939548000000002</v>
      </c>
      <c r="I5822" s="73">
        <v>2489200</v>
      </c>
    </row>
    <row r="5823" spans="1:9" x14ac:dyDescent="0.3">
      <c r="A5823" s="72" t="str">
        <f t="shared" si="189"/>
        <v>2015</v>
      </c>
      <c r="B5823" s="72" t="str">
        <f t="shared" si="190"/>
        <v>Oct</v>
      </c>
      <c r="C5823" s="74">
        <v>42305</v>
      </c>
      <c r="D5823" s="47">
        <v>49.549999</v>
      </c>
      <c r="E5823" s="47">
        <v>51.259998000000003</v>
      </c>
      <c r="F5823" s="47">
        <v>49.48</v>
      </c>
      <c r="G5823" s="47">
        <v>51.25</v>
      </c>
      <c r="H5823" s="73">
        <v>46.434508999999998</v>
      </c>
      <c r="I5823" s="73">
        <v>938900</v>
      </c>
    </row>
    <row r="5824" spans="1:9" x14ac:dyDescent="0.3">
      <c r="A5824" s="72" t="str">
        <f t="shared" si="189"/>
        <v>2015</v>
      </c>
      <c r="B5824" s="72" t="str">
        <f t="shared" si="190"/>
        <v>Oct</v>
      </c>
      <c r="C5824" s="74">
        <v>42306</v>
      </c>
      <c r="D5824" s="47">
        <v>50.77</v>
      </c>
      <c r="E5824" s="47">
        <v>50.77</v>
      </c>
      <c r="F5824" s="47">
        <v>48.919998</v>
      </c>
      <c r="G5824" s="47">
        <v>49.139999000000003</v>
      </c>
      <c r="H5824" s="73">
        <v>44.522765999999997</v>
      </c>
      <c r="I5824" s="73">
        <v>1129700</v>
      </c>
    </row>
    <row r="5825" spans="1:9" x14ac:dyDescent="0.3">
      <c r="A5825" s="72" t="str">
        <f t="shared" si="189"/>
        <v>2015</v>
      </c>
      <c r="B5825" s="72" t="str">
        <f t="shared" si="190"/>
        <v>Oct</v>
      </c>
      <c r="C5825" s="74">
        <v>42307</v>
      </c>
      <c r="D5825" s="47">
        <v>49.419998</v>
      </c>
      <c r="E5825" s="47">
        <v>49.66</v>
      </c>
      <c r="F5825" s="47">
        <v>48.18</v>
      </c>
      <c r="G5825" s="47">
        <v>48.200001</v>
      </c>
      <c r="H5825" s="73">
        <v>43.671089000000002</v>
      </c>
      <c r="I5825" s="73">
        <v>808800</v>
      </c>
    </row>
    <row r="5826" spans="1:9" x14ac:dyDescent="0.3">
      <c r="A5826" s="72" t="str">
        <f t="shared" si="189"/>
        <v>2015</v>
      </c>
      <c r="B5826" s="72" t="str">
        <f t="shared" si="190"/>
        <v>Nov</v>
      </c>
      <c r="C5826" s="74">
        <v>42310</v>
      </c>
      <c r="D5826" s="47">
        <v>48.099997999999999</v>
      </c>
      <c r="E5826" s="47">
        <v>49.240001999999997</v>
      </c>
      <c r="F5826" s="47">
        <v>48.099997999999999</v>
      </c>
      <c r="G5826" s="47">
        <v>49.150002000000001</v>
      </c>
      <c r="H5826" s="73">
        <v>44.531829999999999</v>
      </c>
      <c r="I5826" s="73">
        <v>728000</v>
      </c>
    </row>
    <row r="5827" spans="1:9" x14ac:dyDescent="0.3">
      <c r="A5827" s="72" t="str">
        <f t="shared" ref="A5827:A5890" si="191">TEXT(C5827,"YYYY")</f>
        <v>2015</v>
      </c>
      <c r="B5827" s="72" t="str">
        <f t="shared" ref="B5827:B5890" si="192">TEXT(C5827,"MMM")</f>
        <v>Nov</v>
      </c>
      <c r="C5827" s="74">
        <v>42311</v>
      </c>
      <c r="D5827" s="47">
        <v>49.029998999999997</v>
      </c>
      <c r="E5827" s="47">
        <v>49.110000999999997</v>
      </c>
      <c r="F5827" s="47">
        <v>48.189999</v>
      </c>
      <c r="G5827" s="47">
        <v>48.560001</v>
      </c>
      <c r="H5827" s="73">
        <v>43.997269000000003</v>
      </c>
      <c r="I5827" s="73">
        <v>858500</v>
      </c>
    </row>
    <row r="5828" spans="1:9" x14ac:dyDescent="0.3">
      <c r="A5828" s="72" t="str">
        <f t="shared" si="191"/>
        <v>2015</v>
      </c>
      <c r="B5828" s="72" t="str">
        <f t="shared" si="192"/>
        <v>Nov</v>
      </c>
      <c r="C5828" s="74">
        <v>42312</v>
      </c>
      <c r="D5828" s="47">
        <v>48.84</v>
      </c>
      <c r="E5828" s="47">
        <v>48.919998</v>
      </c>
      <c r="F5828" s="47">
        <v>47.91</v>
      </c>
      <c r="G5828" s="47">
        <v>48.209999000000003</v>
      </c>
      <c r="H5828" s="73">
        <v>43.680157000000001</v>
      </c>
      <c r="I5828" s="73">
        <v>559100</v>
      </c>
    </row>
    <row r="5829" spans="1:9" x14ac:dyDescent="0.3">
      <c r="A5829" s="72" t="str">
        <f t="shared" si="191"/>
        <v>2015</v>
      </c>
      <c r="B5829" s="72" t="str">
        <f t="shared" si="192"/>
        <v>Nov</v>
      </c>
      <c r="C5829" s="74">
        <v>42313</v>
      </c>
      <c r="D5829" s="47">
        <v>48.16</v>
      </c>
      <c r="E5829" s="47">
        <v>48.169998</v>
      </c>
      <c r="F5829" s="47">
        <v>47.43</v>
      </c>
      <c r="G5829" s="47">
        <v>48.02</v>
      </c>
      <c r="H5829" s="73">
        <v>43.689242999999998</v>
      </c>
      <c r="I5829" s="73">
        <v>407800</v>
      </c>
    </row>
    <row r="5830" spans="1:9" x14ac:dyDescent="0.3">
      <c r="A5830" s="72" t="str">
        <f t="shared" si="191"/>
        <v>2015</v>
      </c>
      <c r="B5830" s="72" t="str">
        <f t="shared" si="192"/>
        <v>Nov</v>
      </c>
      <c r="C5830" s="74">
        <v>42314</v>
      </c>
      <c r="D5830" s="47">
        <v>47.84</v>
      </c>
      <c r="E5830" s="47">
        <v>48.25</v>
      </c>
      <c r="F5830" s="47">
        <v>47.66</v>
      </c>
      <c r="G5830" s="47">
        <v>48.029998999999997</v>
      </c>
      <c r="H5830" s="73">
        <v>43.698349</v>
      </c>
      <c r="I5830" s="73">
        <v>557900</v>
      </c>
    </row>
    <row r="5831" spans="1:9" x14ac:dyDescent="0.3">
      <c r="A5831" s="72" t="str">
        <f t="shared" si="191"/>
        <v>2015</v>
      </c>
      <c r="B5831" s="72" t="str">
        <f t="shared" si="192"/>
        <v>Nov</v>
      </c>
      <c r="C5831" s="74">
        <v>42317</v>
      </c>
      <c r="D5831" s="47">
        <v>47.84</v>
      </c>
      <c r="E5831" s="47">
        <v>47.990001999999997</v>
      </c>
      <c r="F5831" s="47">
        <v>46.810001</v>
      </c>
      <c r="G5831" s="47">
        <v>47.040000999999997</v>
      </c>
      <c r="H5831" s="73">
        <v>42.797629999999998</v>
      </c>
      <c r="I5831" s="73">
        <v>497900</v>
      </c>
    </row>
    <row r="5832" spans="1:9" x14ac:dyDescent="0.3">
      <c r="A5832" s="72" t="str">
        <f t="shared" si="191"/>
        <v>2015</v>
      </c>
      <c r="B5832" s="72" t="str">
        <f t="shared" si="192"/>
        <v>Nov</v>
      </c>
      <c r="C5832" s="74">
        <v>42318</v>
      </c>
      <c r="D5832" s="47">
        <v>47.130001</v>
      </c>
      <c r="E5832" s="47">
        <v>47.310001</v>
      </c>
      <c r="F5832" s="47">
        <v>46.57</v>
      </c>
      <c r="G5832" s="47">
        <v>47.060001</v>
      </c>
      <c r="H5832" s="73">
        <v>42.815837999999999</v>
      </c>
      <c r="I5832" s="73">
        <v>647000</v>
      </c>
    </row>
    <row r="5833" spans="1:9" x14ac:dyDescent="0.3">
      <c r="A5833" s="72" t="str">
        <f t="shared" si="191"/>
        <v>2015</v>
      </c>
      <c r="B5833" s="72" t="str">
        <f t="shared" si="192"/>
        <v>Nov</v>
      </c>
      <c r="C5833" s="74">
        <v>42319</v>
      </c>
      <c r="D5833" s="47">
        <v>47.349997999999999</v>
      </c>
      <c r="E5833" s="47">
        <v>47.849997999999999</v>
      </c>
      <c r="F5833" s="47">
        <v>46.779998999999997</v>
      </c>
      <c r="G5833" s="47">
        <v>47.639999000000003</v>
      </c>
      <c r="H5833" s="73">
        <v>43.343525</v>
      </c>
      <c r="I5833" s="73">
        <v>711200</v>
      </c>
    </row>
    <row r="5834" spans="1:9" x14ac:dyDescent="0.3">
      <c r="A5834" s="72" t="str">
        <f t="shared" si="191"/>
        <v>2015</v>
      </c>
      <c r="B5834" s="72" t="str">
        <f t="shared" si="192"/>
        <v>Nov</v>
      </c>
      <c r="C5834" s="74">
        <v>42320</v>
      </c>
      <c r="D5834" s="47">
        <v>47.599997999999999</v>
      </c>
      <c r="E5834" s="47">
        <v>47.799999</v>
      </c>
      <c r="F5834" s="47">
        <v>46.740001999999997</v>
      </c>
      <c r="G5834" s="47">
        <v>46.779998999999997</v>
      </c>
      <c r="H5834" s="73">
        <v>42.561076999999997</v>
      </c>
      <c r="I5834" s="73">
        <v>371300</v>
      </c>
    </row>
    <row r="5835" spans="1:9" x14ac:dyDescent="0.3">
      <c r="A5835" s="72" t="str">
        <f t="shared" si="191"/>
        <v>2015</v>
      </c>
      <c r="B5835" s="72" t="str">
        <f t="shared" si="192"/>
        <v>Nov</v>
      </c>
      <c r="C5835" s="74">
        <v>42321</v>
      </c>
      <c r="D5835" s="47">
        <v>46.139999000000003</v>
      </c>
      <c r="E5835" s="47">
        <v>46.669998</v>
      </c>
      <c r="F5835" s="47">
        <v>45.380001</v>
      </c>
      <c r="G5835" s="47">
        <v>45.490001999999997</v>
      </c>
      <c r="H5835" s="73">
        <v>41.387428</v>
      </c>
      <c r="I5835" s="73">
        <v>625000</v>
      </c>
    </row>
    <row r="5836" spans="1:9" x14ac:dyDescent="0.3">
      <c r="A5836" s="72" t="str">
        <f t="shared" si="191"/>
        <v>2015</v>
      </c>
      <c r="B5836" s="72" t="str">
        <f t="shared" si="192"/>
        <v>Nov</v>
      </c>
      <c r="C5836" s="74">
        <v>42324</v>
      </c>
      <c r="D5836" s="47">
        <v>45.400002000000001</v>
      </c>
      <c r="E5836" s="47">
        <v>45.810001</v>
      </c>
      <c r="F5836" s="47">
        <v>45.169998</v>
      </c>
      <c r="G5836" s="47">
        <v>45.599997999999999</v>
      </c>
      <c r="H5836" s="73">
        <v>41.487502999999997</v>
      </c>
      <c r="I5836" s="73">
        <v>535400</v>
      </c>
    </row>
    <row r="5837" spans="1:9" x14ac:dyDescent="0.3">
      <c r="A5837" s="72" t="str">
        <f t="shared" si="191"/>
        <v>2015</v>
      </c>
      <c r="B5837" s="72" t="str">
        <f t="shared" si="192"/>
        <v>Nov</v>
      </c>
      <c r="C5837" s="74">
        <v>42325</v>
      </c>
      <c r="D5837" s="47">
        <v>46</v>
      </c>
      <c r="E5837" s="47">
        <v>46.650002000000001</v>
      </c>
      <c r="F5837" s="47">
        <v>45.549999</v>
      </c>
      <c r="G5837" s="47">
        <v>45.700001</v>
      </c>
      <c r="H5837" s="73">
        <v>41.578479999999999</v>
      </c>
      <c r="I5837" s="73">
        <v>611600</v>
      </c>
    </row>
    <row r="5838" spans="1:9" x14ac:dyDescent="0.3">
      <c r="A5838" s="72" t="str">
        <f t="shared" si="191"/>
        <v>2015</v>
      </c>
      <c r="B5838" s="72" t="str">
        <f t="shared" si="192"/>
        <v>Nov</v>
      </c>
      <c r="C5838" s="74">
        <v>42326</v>
      </c>
      <c r="D5838" s="47">
        <v>45.93</v>
      </c>
      <c r="E5838" s="47">
        <v>46.41</v>
      </c>
      <c r="F5838" s="47">
        <v>45.41</v>
      </c>
      <c r="G5838" s="47">
        <v>46.389999000000003</v>
      </c>
      <c r="H5838" s="73">
        <v>42.206260999999998</v>
      </c>
      <c r="I5838" s="73">
        <v>576100</v>
      </c>
    </row>
    <row r="5839" spans="1:9" x14ac:dyDescent="0.3">
      <c r="A5839" s="72" t="str">
        <f t="shared" si="191"/>
        <v>2015</v>
      </c>
      <c r="B5839" s="72" t="str">
        <f t="shared" si="192"/>
        <v>Nov</v>
      </c>
      <c r="C5839" s="74">
        <v>42327</v>
      </c>
      <c r="D5839" s="47">
        <v>46.34</v>
      </c>
      <c r="E5839" s="47">
        <v>47.07</v>
      </c>
      <c r="F5839" s="47">
        <v>45.619999</v>
      </c>
      <c r="G5839" s="47">
        <v>46.950001</v>
      </c>
      <c r="H5839" s="73">
        <v>42.715744000000001</v>
      </c>
      <c r="I5839" s="73">
        <v>627700</v>
      </c>
    </row>
    <row r="5840" spans="1:9" x14ac:dyDescent="0.3">
      <c r="A5840" s="72" t="str">
        <f t="shared" si="191"/>
        <v>2015</v>
      </c>
      <c r="B5840" s="72" t="str">
        <f t="shared" si="192"/>
        <v>Nov</v>
      </c>
      <c r="C5840" s="74">
        <v>42328</v>
      </c>
      <c r="D5840" s="47">
        <v>47.259998000000003</v>
      </c>
      <c r="E5840" s="47">
        <v>47.549999</v>
      </c>
      <c r="F5840" s="47">
        <v>47.029998999999997</v>
      </c>
      <c r="G5840" s="47">
        <v>47.43</v>
      </c>
      <c r="H5840" s="73">
        <v>43.152465999999997</v>
      </c>
      <c r="I5840" s="73">
        <v>531600</v>
      </c>
    </row>
    <row r="5841" spans="1:9" x14ac:dyDescent="0.3">
      <c r="A5841" s="72" t="str">
        <f t="shared" si="191"/>
        <v>2015</v>
      </c>
      <c r="B5841" s="72" t="str">
        <f t="shared" si="192"/>
        <v>Nov</v>
      </c>
      <c r="C5841" s="74">
        <v>42331</v>
      </c>
      <c r="D5841" s="47">
        <v>47.490001999999997</v>
      </c>
      <c r="E5841" s="47">
        <v>47.98</v>
      </c>
      <c r="F5841" s="47">
        <v>47.310001</v>
      </c>
      <c r="G5841" s="47">
        <v>47.32</v>
      </c>
      <c r="H5841" s="73">
        <v>43.052391</v>
      </c>
      <c r="I5841" s="73">
        <v>566000</v>
      </c>
    </row>
    <row r="5842" spans="1:9" x14ac:dyDescent="0.3">
      <c r="A5842" s="72" t="str">
        <f t="shared" si="191"/>
        <v>2015</v>
      </c>
      <c r="B5842" s="72" t="str">
        <f t="shared" si="192"/>
        <v>Nov</v>
      </c>
      <c r="C5842" s="74">
        <v>42332</v>
      </c>
      <c r="D5842" s="47">
        <v>47.209999000000003</v>
      </c>
      <c r="E5842" s="47">
        <v>47.5</v>
      </c>
      <c r="F5842" s="47">
        <v>46.610000999999997</v>
      </c>
      <c r="G5842" s="47">
        <v>47.349997999999999</v>
      </c>
      <c r="H5842" s="73">
        <v>43.07967</v>
      </c>
      <c r="I5842" s="73">
        <v>597700</v>
      </c>
    </row>
    <row r="5843" spans="1:9" x14ac:dyDescent="0.3">
      <c r="A5843" s="72" t="str">
        <f t="shared" si="191"/>
        <v>2015</v>
      </c>
      <c r="B5843" s="72" t="str">
        <f t="shared" si="192"/>
        <v>Nov</v>
      </c>
      <c r="C5843" s="74">
        <v>42333</v>
      </c>
      <c r="D5843" s="47">
        <v>47.529998999999997</v>
      </c>
      <c r="E5843" s="47">
        <v>48.450001</v>
      </c>
      <c r="F5843" s="47">
        <v>47.43</v>
      </c>
      <c r="G5843" s="47">
        <v>48.380001</v>
      </c>
      <c r="H5843" s="73">
        <v>44.016781000000002</v>
      </c>
      <c r="I5843" s="73">
        <v>400000</v>
      </c>
    </row>
    <row r="5844" spans="1:9" x14ac:dyDescent="0.3">
      <c r="A5844" s="72" t="str">
        <f t="shared" si="191"/>
        <v>2015</v>
      </c>
      <c r="B5844" s="72" t="str">
        <f t="shared" si="192"/>
        <v>Nov</v>
      </c>
      <c r="C5844" s="74">
        <v>42335</v>
      </c>
      <c r="D5844" s="47">
        <v>48.259998000000003</v>
      </c>
      <c r="E5844" s="47">
        <v>48.459999000000003</v>
      </c>
      <c r="F5844" s="47">
        <v>47.959999000000003</v>
      </c>
      <c r="G5844" s="47">
        <v>48.029998999999997</v>
      </c>
      <c r="H5844" s="73">
        <v>43.698349</v>
      </c>
      <c r="I5844" s="73">
        <v>140400</v>
      </c>
    </row>
    <row r="5845" spans="1:9" x14ac:dyDescent="0.3">
      <c r="A5845" s="72" t="str">
        <f t="shared" si="191"/>
        <v>2015</v>
      </c>
      <c r="B5845" s="72" t="str">
        <f t="shared" si="192"/>
        <v>Nov</v>
      </c>
      <c r="C5845" s="74">
        <v>42338</v>
      </c>
      <c r="D5845" s="47">
        <v>47.939999</v>
      </c>
      <c r="E5845" s="47">
        <v>48.060001</v>
      </c>
      <c r="F5845" s="47">
        <v>47.049999</v>
      </c>
      <c r="G5845" s="47">
        <v>47.130001</v>
      </c>
      <c r="H5845" s="73">
        <v>42.879517</v>
      </c>
      <c r="I5845" s="73">
        <v>753700</v>
      </c>
    </row>
    <row r="5846" spans="1:9" x14ac:dyDescent="0.3">
      <c r="A5846" s="72" t="str">
        <f t="shared" si="191"/>
        <v>2015</v>
      </c>
      <c r="B5846" s="72" t="str">
        <f t="shared" si="192"/>
        <v>Dec</v>
      </c>
      <c r="C5846" s="74">
        <v>42339</v>
      </c>
      <c r="D5846" s="47">
        <v>47.529998999999997</v>
      </c>
      <c r="E5846" s="47">
        <v>48.150002000000001</v>
      </c>
      <c r="F5846" s="47">
        <v>47.209999000000003</v>
      </c>
      <c r="G5846" s="47">
        <v>47.27</v>
      </c>
      <c r="H5846" s="73">
        <v>43.006897000000002</v>
      </c>
      <c r="I5846" s="73">
        <v>1008800</v>
      </c>
    </row>
    <row r="5847" spans="1:9" x14ac:dyDescent="0.3">
      <c r="A5847" s="72" t="str">
        <f t="shared" si="191"/>
        <v>2015</v>
      </c>
      <c r="B5847" s="72" t="str">
        <f t="shared" si="192"/>
        <v>Dec</v>
      </c>
      <c r="C5847" s="74">
        <v>42340</v>
      </c>
      <c r="D5847" s="47">
        <v>47.34</v>
      </c>
      <c r="E5847" s="47">
        <v>47.650002000000001</v>
      </c>
      <c r="F5847" s="47">
        <v>46.950001</v>
      </c>
      <c r="G5847" s="47">
        <v>47.049999</v>
      </c>
      <c r="H5847" s="73">
        <v>42.806728</v>
      </c>
      <c r="I5847" s="73">
        <v>519700</v>
      </c>
    </row>
    <row r="5848" spans="1:9" x14ac:dyDescent="0.3">
      <c r="A5848" s="72" t="str">
        <f t="shared" si="191"/>
        <v>2015</v>
      </c>
      <c r="B5848" s="72" t="str">
        <f t="shared" si="192"/>
        <v>Dec</v>
      </c>
      <c r="C5848" s="74">
        <v>42341</v>
      </c>
      <c r="D5848" s="47">
        <v>47.02</v>
      </c>
      <c r="E5848" s="47">
        <v>47.330002</v>
      </c>
      <c r="F5848" s="47">
        <v>45.970001000000003</v>
      </c>
      <c r="G5848" s="47">
        <v>46.209999000000003</v>
      </c>
      <c r="H5848" s="73">
        <v>42.042484000000002</v>
      </c>
      <c r="I5848" s="73">
        <v>489700</v>
      </c>
    </row>
    <row r="5849" spans="1:9" x14ac:dyDescent="0.3">
      <c r="A5849" s="72" t="str">
        <f t="shared" si="191"/>
        <v>2015</v>
      </c>
      <c r="B5849" s="72" t="str">
        <f t="shared" si="192"/>
        <v>Dec</v>
      </c>
      <c r="C5849" s="74">
        <v>42342</v>
      </c>
      <c r="D5849" s="47">
        <v>46.32</v>
      </c>
      <c r="E5849" s="47">
        <v>47.240001999999997</v>
      </c>
      <c r="F5849" s="47">
        <v>46.290000999999997</v>
      </c>
      <c r="G5849" s="47">
        <v>47.169998</v>
      </c>
      <c r="H5849" s="73">
        <v>42.915905000000002</v>
      </c>
      <c r="I5849" s="73">
        <v>535100</v>
      </c>
    </row>
    <row r="5850" spans="1:9" x14ac:dyDescent="0.3">
      <c r="A5850" s="72" t="str">
        <f t="shared" si="191"/>
        <v>2015</v>
      </c>
      <c r="B5850" s="72" t="str">
        <f t="shared" si="192"/>
        <v>Dec</v>
      </c>
      <c r="C5850" s="74">
        <v>42345</v>
      </c>
      <c r="D5850" s="47">
        <v>47</v>
      </c>
      <c r="E5850" s="47">
        <v>47.959999000000003</v>
      </c>
      <c r="F5850" s="47">
        <v>46.84</v>
      </c>
      <c r="G5850" s="47">
        <v>47.639999000000003</v>
      </c>
      <c r="H5850" s="73">
        <v>43.343525</v>
      </c>
      <c r="I5850" s="73">
        <v>598200</v>
      </c>
    </row>
    <row r="5851" spans="1:9" x14ac:dyDescent="0.3">
      <c r="A5851" s="72" t="str">
        <f t="shared" si="191"/>
        <v>2015</v>
      </c>
      <c r="B5851" s="72" t="str">
        <f t="shared" si="192"/>
        <v>Dec</v>
      </c>
      <c r="C5851" s="74">
        <v>42346</v>
      </c>
      <c r="D5851" s="47">
        <v>47.169998</v>
      </c>
      <c r="E5851" s="47">
        <v>47.43</v>
      </c>
      <c r="F5851" s="47">
        <v>46.41</v>
      </c>
      <c r="G5851" s="47">
        <v>46.970001000000003</v>
      </c>
      <c r="H5851" s="73">
        <v>42.733955000000002</v>
      </c>
      <c r="I5851" s="73">
        <v>949200</v>
      </c>
    </row>
    <row r="5852" spans="1:9" x14ac:dyDescent="0.3">
      <c r="A5852" s="72" t="str">
        <f t="shared" si="191"/>
        <v>2015</v>
      </c>
      <c r="B5852" s="72" t="str">
        <f t="shared" si="192"/>
        <v>Dec</v>
      </c>
      <c r="C5852" s="74">
        <v>42347</v>
      </c>
      <c r="D5852" s="47">
        <v>46.950001</v>
      </c>
      <c r="E5852" s="47">
        <v>47.509998000000003</v>
      </c>
      <c r="F5852" s="47">
        <v>46.419998</v>
      </c>
      <c r="G5852" s="47">
        <v>46.48</v>
      </c>
      <c r="H5852" s="73">
        <v>42.288142999999998</v>
      </c>
      <c r="I5852" s="73">
        <v>604800</v>
      </c>
    </row>
    <row r="5853" spans="1:9" x14ac:dyDescent="0.3">
      <c r="A5853" s="72" t="str">
        <f t="shared" si="191"/>
        <v>2015</v>
      </c>
      <c r="B5853" s="72" t="str">
        <f t="shared" si="192"/>
        <v>Dec</v>
      </c>
      <c r="C5853" s="74">
        <v>42348</v>
      </c>
      <c r="D5853" s="47">
        <v>46.669998</v>
      </c>
      <c r="E5853" s="47">
        <v>46.669998</v>
      </c>
      <c r="F5853" s="47">
        <v>46.080002</v>
      </c>
      <c r="G5853" s="47">
        <v>46.32</v>
      </c>
      <c r="H5853" s="73">
        <v>42.142563000000003</v>
      </c>
      <c r="I5853" s="73">
        <v>408700</v>
      </c>
    </row>
    <row r="5854" spans="1:9" x14ac:dyDescent="0.3">
      <c r="A5854" s="72" t="str">
        <f t="shared" si="191"/>
        <v>2015</v>
      </c>
      <c r="B5854" s="72" t="str">
        <f t="shared" si="192"/>
        <v>Dec</v>
      </c>
      <c r="C5854" s="74">
        <v>42349</v>
      </c>
      <c r="D5854" s="47">
        <v>45.669998</v>
      </c>
      <c r="E5854" s="47">
        <v>46.209999000000003</v>
      </c>
      <c r="F5854" s="47">
        <v>45.549999</v>
      </c>
      <c r="G5854" s="47">
        <v>45.93</v>
      </c>
      <c r="H5854" s="73">
        <v>41.787742999999999</v>
      </c>
      <c r="I5854" s="73">
        <v>416000</v>
      </c>
    </row>
    <row r="5855" spans="1:9" x14ac:dyDescent="0.3">
      <c r="A5855" s="72" t="str">
        <f t="shared" si="191"/>
        <v>2015</v>
      </c>
      <c r="B5855" s="72" t="str">
        <f t="shared" si="192"/>
        <v>Dec</v>
      </c>
      <c r="C5855" s="74">
        <v>42352</v>
      </c>
      <c r="D5855" s="47">
        <v>46.110000999999997</v>
      </c>
      <c r="E5855" s="47">
        <v>46.130001</v>
      </c>
      <c r="F5855" s="47">
        <v>45.5</v>
      </c>
      <c r="G5855" s="47">
        <v>45.900002000000001</v>
      </c>
      <c r="H5855" s="73">
        <v>41.760452000000001</v>
      </c>
      <c r="I5855" s="73">
        <v>375000</v>
      </c>
    </row>
    <row r="5856" spans="1:9" x14ac:dyDescent="0.3">
      <c r="A5856" s="72" t="str">
        <f t="shared" si="191"/>
        <v>2015</v>
      </c>
      <c r="B5856" s="72" t="str">
        <f t="shared" si="192"/>
        <v>Dec</v>
      </c>
      <c r="C5856" s="74">
        <v>42353</v>
      </c>
      <c r="D5856" s="47">
        <v>45.970001000000003</v>
      </c>
      <c r="E5856" s="47">
        <v>46.459999000000003</v>
      </c>
      <c r="F5856" s="47">
        <v>45.950001</v>
      </c>
      <c r="G5856" s="47">
        <v>46.23</v>
      </c>
      <c r="H5856" s="73">
        <v>42.060687999999999</v>
      </c>
      <c r="I5856" s="73">
        <v>282600</v>
      </c>
    </row>
    <row r="5857" spans="1:9" x14ac:dyDescent="0.3">
      <c r="A5857" s="72" t="str">
        <f t="shared" si="191"/>
        <v>2015</v>
      </c>
      <c r="B5857" s="72" t="str">
        <f t="shared" si="192"/>
        <v>Dec</v>
      </c>
      <c r="C5857" s="74">
        <v>42354</v>
      </c>
      <c r="D5857" s="47">
        <v>46.330002</v>
      </c>
      <c r="E5857" s="47">
        <v>46.529998999999997</v>
      </c>
      <c r="F5857" s="47">
        <v>45.759998000000003</v>
      </c>
      <c r="G5857" s="47">
        <v>46.459999000000003</v>
      </c>
      <c r="H5857" s="73">
        <v>42.269936000000001</v>
      </c>
      <c r="I5857" s="73">
        <v>347900</v>
      </c>
    </row>
    <row r="5858" spans="1:9" x14ac:dyDescent="0.3">
      <c r="A5858" s="72" t="str">
        <f t="shared" si="191"/>
        <v>2015</v>
      </c>
      <c r="B5858" s="72" t="str">
        <f t="shared" si="192"/>
        <v>Dec</v>
      </c>
      <c r="C5858" s="74">
        <v>42355</v>
      </c>
      <c r="D5858" s="47">
        <v>46.720001000000003</v>
      </c>
      <c r="E5858" s="47">
        <v>46.810001</v>
      </c>
      <c r="F5858" s="47">
        <v>45.860000999999997</v>
      </c>
      <c r="G5858" s="47">
        <v>46.240001999999997</v>
      </c>
      <c r="H5858" s="73">
        <v>42.069789999999998</v>
      </c>
      <c r="I5858" s="73">
        <v>430100</v>
      </c>
    </row>
    <row r="5859" spans="1:9" x14ac:dyDescent="0.3">
      <c r="A5859" s="72" t="str">
        <f t="shared" si="191"/>
        <v>2015</v>
      </c>
      <c r="B5859" s="72" t="str">
        <f t="shared" si="192"/>
        <v>Dec</v>
      </c>
      <c r="C5859" s="74">
        <v>42356</v>
      </c>
      <c r="D5859" s="47">
        <v>46.200001</v>
      </c>
      <c r="E5859" s="47">
        <v>46.52</v>
      </c>
      <c r="F5859" s="47">
        <v>45.360000999999997</v>
      </c>
      <c r="G5859" s="47">
        <v>46.060001</v>
      </c>
      <c r="H5859" s="73">
        <v>41.906021000000003</v>
      </c>
      <c r="I5859" s="73">
        <v>752700</v>
      </c>
    </row>
    <row r="5860" spans="1:9" x14ac:dyDescent="0.3">
      <c r="A5860" s="72" t="str">
        <f t="shared" si="191"/>
        <v>2015</v>
      </c>
      <c r="B5860" s="72" t="str">
        <f t="shared" si="192"/>
        <v>Dec</v>
      </c>
      <c r="C5860" s="74">
        <v>42359</v>
      </c>
      <c r="D5860" s="47">
        <v>46.279998999999997</v>
      </c>
      <c r="E5860" s="47">
        <v>46.869999</v>
      </c>
      <c r="F5860" s="47">
        <v>46.209999000000003</v>
      </c>
      <c r="G5860" s="47">
        <v>46.720001000000003</v>
      </c>
      <c r="H5860" s="73">
        <v>42.506504</v>
      </c>
      <c r="I5860" s="73">
        <v>502700</v>
      </c>
    </row>
    <row r="5861" spans="1:9" x14ac:dyDescent="0.3">
      <c r="A5861" s="72" t="str">
        <f t="shared" si="191"/>
        <v>2015</v>
      </c>
      <c r="B5861" s="72" t="str">
        <f t="shared" si="192"/>
        <v>Dec</v>
      </c>
      <c r="C5861" s="74">
        <v>42360</v>
      </c>
      <c r="D5861" s="47">
        <v>46.849997999999999</v>
      </c>
      <c r="E5861" s="47">
        <v>46.939999</v>
      </c>
      <c r="F5861" s="47">
        <v>45.959999000000003</v>
      </c>
      <c r="G5861" s="47">
        <v>46.860000999999997</v>
      </c>
      <c r="H5861" s="73">
        <v>42.633873000000001</v>
      </c>
      <c r="I5861" s="73">
        <v>408700</v>
      </c>
    </row>
    <row r="5862" spans="1:9" x14ac:dyDescent="0.3">
      <c r="A5862" s="72" t="str">
        <f t="shared" si="191"/>
        <v>2015</v>
      </c>
      <c r="B5862" s="72" t="str">
        <f t="shared" si="192"/>
        <v>Dec</v>
      </c>
      <c r="C5862" s="74">
        <v>42361</v>
      </c>
      <c r="D5862" s="47">
        <v>46.91</v>
      </c>
      <c r="E5862" s="47">
        <v>46.990001999999997</v>
      </c>
      <c r="F5862" s="47">
        <v>46.580002</v>
      </c>
      <c r="G5862" s="47">
        <v>46.889999000000003</v>
      </c>
      <c r="H5862" s="73">
        <v>42.661166999999999</v>
      </c>
      <c r="I5862" s="73">
        <v>390300</v>
      </c>
    </row>
    <row r="5863" spans="1:9" x14ac:dyDescent="0.3">
      <c r="A5863" s="72" t="str">
        <f t="shared" si="191"/>
        <v>2015</v>
      </c>
      <c r="B5863" s="72" t="str">
        <f t="shared" si="192"/>
        <v>Dec</v>
      </c>
      <c r="C5863" s="74">
        <v>42362</v>
      </c>
      <c r="D5863" s="47">
        <v>46.759998000000003</v>
      </c>
      <c r="E5863" s="47">
        <v>46.950001</v>
      </c>
      <c r="F5863" s="47">
        <v>46.419998</v>
      </c>
      <c r="G5863" s="47">
        <v>46.459999000000003</v>
      </c>
      <c r="H5863" s="73">
        <v>42.269936000000001</v>
      </c>
      <c r="I5863" s="73">
        <v>230400</v>
      </c>
    </row>
    <row r="5864" spans="1:9" x14ac:dyDescent="0.3">
      <c r="A5864" s="72" t="str">
        <f t="shared" si="191"/>
        <v>2015</v>
      </c>
      <c r="B5864" s="72" t="str">
        <f t="shared" si="192"/>
        <v>Dec</v>
      </c>
      <c r="C5864" s="74">
        <v>42366</v>
      </c>
      <c r="D5864" s="47">
        <v>46.439999</v>
      </c>
      <c r="E5864" s="47">
        <v>46.650002000000001</v>
      </c>
      <c r="F5864" s="47">
        <v>45.869999</v>
      </c>
      <c r="G5864" s="47">
        <v>46.529998999999997</v>
      </c>
      <c r="H5864" s="73">
        <v>42.333621999999998</v>
      </c>
      <c r="I5864" s="73">
        <v>332600</v>
      </c>
    </row>
    <row r="5865" spans="1:9" x14ac:dyDescent="0.3">
      <c r="A5865" s="72" t="str">
        <f t="shared" si="191"/>
        <v>2015</v>
      </c>
      <c r="B5865" s="72" t="str">
        <f t="shared" si="192"/>
        <v>Dec</v>
      </c>
      <c r="C5865" s="74">
        <v>42367</v>
      </c>
      <c r="D5865" s="47">
        <v>46.639999000000003</v>
      </c>
      <c r="E5865" s="47">
        <v>47.080002</v>
      </c>
      <c r="F5865" s="47">
        <v>46.549999</v>
      </c>
      <c r="G5865" s="47">
        <v>46.830002</v>
      </c>
      <c r="H5865" s="73">
        <v>42.606574999999999</v>
      </c>
      <c r="I5865" s="73">
        <v>252000</v>
      </c>
    </row>
    <row r="5866" spans="1:9" x14ac:dyDescent="0.3">
      <c r="A5866" s="72" t="str">
        <f t="shared" si="191"/>
        <v>2015</v>
      </c>
      <c r="B5866" s="72" t="str">
        <f t="shared" si="192"/>
        <v>Dec</v>
      </c>
      <c r="C5866" s="74">
        <v>42368</v>
      </c>
      <c r="D5866" s="47">
        <v>46.869999</v>
      </c>
      <c r="E5866" s="47">
        <v>46.900002000000001</v>
      </c>
      <c r="F5866" s="47">
        <v>46.57</v>
      </c>
      <c r="G5866" s="47">
        <v>46.639999000000003</v>
      </c>
      <c r="H5866" s="73">
        <v>42.433708000000003</v>
      </c>
      <c r="I5866" s="73">
        <v>241400</v>
      </c>
    </row>
    <row r="5867" spans="1:9" x14ac:dyDescent="0.3">
      <c r="A5867" s="72" t="str">
        <f t="shared" si="191"/>
        <v>2015</v>
      </c>
      <c r="B5867" s="72" t="str">
        <f t="shared" si="192"/>
        <v>Dec</v>
      </c>
      <c r="C5867" s="74">
        <v>42369</v>
      </c>
      <c r="D5867" s="47">
        <v>46.380001</v>
      </c>
      <c r="E5867" s="47">
        <v>46.720001000000003</v>
      </c>
      <c r="F5867" s="47">
        <v>46.09</v>
      </c>
      <c r="G5867" s="47">
        <v>46.110000999999997</v>
      </c>
      <c r="H5867" s="73">
        <v>41.951504</v>
      </c>
      <c r="I5867" s="73">
        <v>394300</v>
      </c>
    </row>
    <row r="5868" spans="1:9" x14ac:dyDescent="0.3">
      <c r="A5868" s="72" t="str">
        <f t="shared" si="191"/>
        <v>2016</v>
      </c>
      <c r="B5868" s="72" t="str">
        <f t="shared" si="192"/>
        <v>Jan</v>
      </c>
      <c r="C5868" s="74">
        <v>42373</v>
      </c>
      <c r="D5868" s="47">
        <v>45.779998999999997</v>
      </c>
      <c r="E5868" s="47">
        <v>46.490001999999997</v>
      </c>
      <c r="F5868" s="47">
        <v>45.509998000000003</v>
      </c>
      <c r="G5868" s="47">
        <v>46.279998999999997</v>
      </c>
      <c r="H5868" s="73">
        <v>42.106181999999997</v>
      </c>
      <c r="I5868" s="73">
        <v>1023300</v>
      </c>
    </row>
    <row r="5869" spans="1:9" x14ac:dyDescent="0.3">
      <c r="A5869" s="72" t="str">
        <f t="shared" si="191"/>
        <v>2016</v>
      </c>
      <c r="B5869" s="72" t="str">
        <f t="shared" si="192"/>
        <v>Jan</v>
      </c>
      <c r="C5869" s="74">
        <v>42374</v>
      </c>
      <c r="D5869" s="47">
        <v>46.380001</v>
      </c>
      <c r="E5869" s="47">
        <v>48.099997999999999</v>
      </c>
      <c r="F5869" s="47">
        <v>46.290000999999997</v>
      </c>
      <c r="G5869" s="47">
        <v>48.009998000000003</v>
      </c>
      <c r="H5869" s="73">
        <v>43.680152999999997</v>
      </c>
      <c r="I5869" s="73">
        <v>1195000</v>
      </c>
    </row>
    <row r="5870" spans="1:9" x14ac:dyDescent="0.3">
      <c r="A5870" s="72" t="str">
        <f t="shared" si="191"/>
        <v>2016</v>
      </c>
      <c r="B5870" s="72" t="str">
        <f t="shared" si="192"/>
        <v>Jan</v>
      </c>
      <c r="C5870" s="74">
        <v>42375</v>
      </c>
      <c r="D5870" s="47">
        <v>47.48</v>
      </c>
      <c r="E5870" s="47">
        <v>47.700001</v>
      </c>
      <c r="F5870" s="47">
        <v>46.709999000000003</v>
      </c>
      <c r="G5870" s="47">
        <v>46.889999000000003</v>
      </c>
      <c r="H5870" s="73">
        <v>42.661166999999999</v>
      </c>
      <c r="I5870" s="73">
        <v>1044000</v>
      </c>
    </row>
    <row r="5871" spans="1:9" x14ac:dyDescent="0.3">
      <c r="A5871" s="72" t="str">
        <f t="shared" si="191"/>
        <v>2016</v>
      </c>
      <c r="B5871" s="72" t="str">
        <f t="shared" si="192"/>
        <v>Jan</v>
      </c>
      <c r="C5871" s="74">
        <v>42376</v>
      </c>
      <c r="D5871" s="47">
        <v>46.110000999999997</v>
      </c>
      <c r="E5871" s="47">
        <v>46.5</v>
      </c>
      <c r="F5871" s="47">
        <v>45.459999000000003</v>
      </c>
      <c r="G5871" s="47">
        <v>45.560001</v>
      </c>
      <c r="H5871" s="73">
        <v>41.451115000000001</v>
      </c>
      <c r="I5871" s="73">
        <v>920000</v>
      </c>
    </row>
    <row r="5872" spans="1:9" x14ac:dyDescent="0.3">
      <c r="A5872" s="72" t="str">
        <f t="shared" si="191"/>
        <v>2016</v>
      </c>
      <c r="B5872" s="72" t="str">
        <f t="shared" si="192"/>
        <v>Jan</v>
      </c>
      <c r="C5872" s="74">
        <v>42377</v>
      </c>
      <c r="D5872" s="47">
        <v>45.740001999999997</v>
      </c>
      <c r="E5872" s="47">
        <v>46.25</v>
      </c>
      <c r="F5872" s="47">
        <v>45.450001</v>
      </c>
      <c r="G5872" s="47">
        <v>45.709999000000003</v>
      </c>
      <c r="H5872" s="73">
        <v>41.587578000000001</v>
      </c>
      <c r="I5872" s="73">
        <v>1291400</v>
      </c>
    </row>
    <row r="5873" spans="1:9" x14ac:dyDescent="0.3">
      <c r="A5873" s="72" t="str">
        <f t="shared" si="191"/>
        <v>2016</v>
      </c>
      <c r="B5873" s="72" t="str">
        <f t="shared" si="192"/>
        <v>Jan</v>
      </c>
      <c r="C5873" s="74">
        <v>42380</v>
      </c>
      <c r="D5873" s="47">
        <v>45.869999</v>
      </c>
      <c r="E5873" s="47">
        <v>46.200001</v>
      </c>
      <c r="F5873" s="47">
        <v>45.209999000000003</v>
      </c>
      <c r="G5873" s="47">
        <v>45.77</v>
      </c>
      <c r="H5873" s="73">
        <v>41.64217</v>
      </c>
      <c r="I5873" s="73">
        <v>967700</v>
      </c>
    </row>
    <row r="5874" spans="1:9" x14ac:dyDescent="0.3">
      <c r="A5874" s="72" t="str">
        <f t="shared" si="191"/>
        <v>2016</v>
      </c>
      <c r="B5874" s="72" t="str">
        <f t="shared" si="192"/>
        <v>Jan</v>
      </c>
      <c r="C5874" s="74">
        <v>42381</v>
      </c>
      <c r="D5874" s="47">
        <v>46.09</v>
      </c>
      <c r="E5874" s="47">
        <v>46.75</v>
      </c>
      <c r="F5874" s="47">
        <v>45.98</v>
      </c>
      <c r="G5874" s="47">
        <v>46.32</v>
      </c>
      <c r="H5874" s="73">
        <v>42.142563000000003</v>
      </c>
      <c r="I5874" s="73">
        <v>882700</v>
      </c>
    </row>
    <row r="5875" spans="1:9" x14ac:dyDescent="0.3">
      <c r="A5875" s="72" t="str">
        <f t="shared" si="191"/>
        <v>2016</v>
      </c>
      <c r="B5875" s="72" t="str">
        <f t="shared" si="192"/>
        <v>Jan</v>
      </c>
      <c r="C5875" s="74">
        <v>42382</v>
      </c>
      <c r="D5875" s="47">
        <v>46.279998999999997</v>
      </c>
      <c r="E5875" s="47">
        <v>46.990001999999997</v>
      </c>
      <c r="F5875" s="47">
        <v>46.029998999999997</v>
      </c>
      <c r="G5875" s="47">
        <v>46.279998999999997</v>
      </c>
      <c r="H5875" s="73">
        <v>42.106181999999997</v>
      </c>
      <c r="I5875" s="73">
        <v>742200</v>
      </c>
    </row>
    <row r="5876" spans="1:9" x14ac:dyDescent="0.3">
      <c r="A5876" s="72" t="str">
        <f t="shared" si="191"/>
        <v>2016</v>
      </c>
      <c r="B5876" s="72" t="str">
        <f t="shared" si="192"/>
        <v>Jan</v>
      </c>
      <c r="C5876" s="74">
        <v>42383</v>
      </c>
      <c r="D5876" s="47">
        <v>46.5</v>
      </c>
      <c r="E5876" s="47">
        <v>47.169998</v>
      </c>
      <c r="F5876" s="47">
        <v>45.66</v>
      </c>
      <c r="G5876" s="47">
        <v>46.82</v>
      </c>
      <c r="H5876" s="73">
        <v>42.597476999999998</v>
      </c>
      <c r="I5876" s="73">
        <v>660000</v>
      </c>
    </row>
    <row r="5877" spans="1:9" x14ac:dyDescent="0.3">
      <c r="A5877" s="72" t="str">
        <f t="shared" si="191"/>
        <v>2016</v>
      </c>
      <c r="B5877" s="72" t="str">
        <f t="shared" si="192"/>
        <v>Jan</v>
      </c>
      <c r="C5877" s="74">
        <v>42384</v>
      </c>
      <c r="D5877" s="47">
        <v>45.860000999999997</v>
      </c>
      <c r="E5877" s="47">
        <v>46.720001000000003</v>
      </c>
      <c r="F5877" s="47">
        <v>45.48</v>
      </c>
      <c r="G5877" s="47">
        <v>46.450001</v>
      </c>
      <c r="H5877" s="73">
        <v>42.260845000000003</v>
      </c>
      <c r="I5877" s="73">
        <v>685600</v>
      </c>
    </row>
    <row r="5878" spans="1:9" x14ac:dyDescent="0.3">
      <c r="A5878" s="72" t="str">
        <f t="shared" si="191"/>
        <v>2016</v>
      </c>
      <c r="B5878" s="72" t="str">
        <f t="shared" si="192"/>
        <v>Jan</v>
      </c>
      <c r="C5878" s="74">
        <v>42388</v>
      </c>
      <c r="D5878" s="47">
        <v>46.849997999999999</v>
      </c>
      <c r="E5878" s="47">
        <v>47.369999</v>
      </c>
      <c r="F5878" s="47">
        <v>46.509998000000003</v>
      </c>
      <c r="G5878" s="47">
        <v>47.049999</v>
      </c>
      <c r="H5878" s="73">
        <v>42.806728</v>
      </c>
      <c r="I5878" s="73">
        <v>813600</v>
      </c>
    </row>
    <row r="5879" spans="1:9" x14ac:dyDescent="0.3">
      <c r="A5879" s="72" t="str">
        <f t="shared" si="191"/>
        <v>2016</v>
      </c>
      <c r="B5879" s="72" t="str">
        <f t="shared" si="192"/>
        <v>Jan</v>
      </c>
      <c r="C5879" s="74">
        <v>42389</v>
      </c>
      <c r="D5879" s="47">
        <v>46.709999000000003</v>
      </c>
      <c r="E5879" s="47">
        <v>46.91</v>
      </c>
      <c r="F5879" s="47">
        <v>44.16</v>
      </c>
      <c r="G5879" s="47">
        <v>45.540000999999997</v>
      </c>
      <c r="H5879" s="73">
        <v>41.432910999999997</v>
      </c>
      <c r="I5879" s="73">
        <v>1745800</v>
      </c>
    </row>
    <row r="5880" spans="1:9" x14ac:dyDescent="0.3">
      <c r="A5880" s="72" t="str">
        <f t="shared" si="191"/>
        <v>2016</v>
      </c>
      <c r="B5880" s="72" t="str">
        <f t="shared" si="192"/>
        <v>Jan</v>
      </c>
      <c r="C5880" s="74">
        <v>42390</v>
      </c>
      <c r="D5880" s="47">
        <v>45.740001999999997</v>
      </c>
      <c r="E5880" s="47">
        <v>46.720001000000003</v>
      </c>
      <c r="F5880" s="47">
        <v>45.32</v>
      </c>
      <c r="G5880" s="47">
        <v>46.310001</v>
      </c>
      <c r="H5880" s="73">
        <v>42.133476000000002</v>
      </c>
      <c r="I5880" s="73">
        <v>878600</v>
      </c>
    </row>
    <row r="5881" spans="1:9" x14ac:dyDescent="0.3">
      <c r="A5881" s="72" t="str">
        <f t="shared" si="191"/>
        <v>2016</v>
      </c>
      <c r="B5881" s="72" t="str">
        <f t="shared" si="192"/>
        <v>Jan</v>
      </c>
      <c r="C5881" s="74">
        <v>42391</v>
      </c>
      <c r="D5881" s="47">
        <v>46.59</v>
      </c>
      <c r="E5881" s="47">
        <v>47.369999</v>
      </c>
      <c r="F5881" s="47">
        <v>46.400002000000001</v>
      </c>
      <c r="G5881" s="47">
        <v>47.34</v>
      </c>
      <c r="H5881" s="73">
        <v>43.070576000000003</v>
      </c>
      <c r="I5881" s="73">
        <v>662200</v>
      </c>
    </row>
    <row r="5882" spans="1:9" x14ac:dyDescent="0.3">
      <c r="A5882" s="72" t="str">
        <f t="shared" si="191"/>
        <v>2016</v>
      </c>
      <c r="B5882" s="72" t="str">
        <f t="shared" si="192"/>
        <v>Jan</v>
      </c>
      <c r="C5882" s="74">
        <v>42394</v>
      </c>
      <c r="D5882" s="47">
        <v>47.34</v>
      </c>
      <c r="E5882" s="47">
        <v>47.419998</v>
      </c>
      <c r="F5882" s="47">
        <v>45.91</v>
      </c>
      <c r="G5882" s="47">
        <v>46</v>
      </c>
      <c r="H5882" s="73">
        <v>41.851429000000003</v>
      </c>
      <c r="I5882" s="73">
        <v>952100</v>
      </c>
    </row>
    <row r="5883" spans="1:9" x14ac:dyDescent="0.3">
      <c r="A5883" s="72" t="str">
        <f t="shared" si="191"/>
        <v>2016</v>
      </c>
      <c r="B5883" s="72" t="str">
        <f t="shared" si="192"/>
        <v>Jan</v>
      </c>
      <c r="C5883" s="74">
        <v>42395</v>
      </c>
      <c r="D5883" s="47">
        <v>46.119999</v>
      </c>
      <c r="E5883" s="47">
        <v>47.380001</v>
      </c>
      <c r="F5883" s="47">
        <v>45.450001</v>
      </c>
      <c r="G5883" s="47">
        <v>47.310001</v>
      </c>
      <c r="H5883" s="73">
        <v>43.043284999999997</v>
      </c>
      <c r="I5883" s="73">
        <v>717700</v>
      </c>
    </row>
    <row r="5884" spans="1:9" x14ac:dyDescent="0.3">
      <c r="A5884" s="72" t="str">
        <f t="shared" si="191"/>
        <v>2016</v>
      </c>
      <c r="B5884" s="72" t="str">
        <f t="shared" si="192"/>
        <v>Jan</v>
      </c>
      <c r="C5884" s="74">
        <v>42396</v>
      </c>
      <c r="D5884" s="47">
        <v>47.09</v>
      </c>
      <c r="E5884" s="47">
        <v>47.459999000000003</v>
      </c>
      <c r="F5884" s="47">
        <v>45.98</v>
      </c>
      <c r="G5884" s="47">
        <v>46.240001999999997</v>
      </c>
      <c r="H5884" s="73">
        <v>42.069789999999998</v>
      </c>
      <c r="I5884" s="73">
        <v>610800</v>
      </c>
    </row>
    <row r="5885" spans="1:9" x14ac:dyDescent="0.3">
      <c r="A5885" s="72" t="str">
        <f t="shared" si="191"/>
        <v>2016</v>
      </c>
      <c r="B5885" s="72" t="str">
        <f t="shared" si="192"/>
        <v>Jan</v>
      </c>
      <c r="C5885" s="74">
        <v>42397</v>
      </c>
      <c r="D5885" s="47">
        <v>47.09</v>
      </c>
      <c r="E5885" s="47">
        <v>47.740001999999997</v>
      </c>
      <c r="F5885" s="47">
        <v>46.380001</v>
      </c>
      <c r="G5885" s="47">
        <v>47.52</v>
      </c>
      <c r="H5885" s="73">
        <v>43.234347999999997</v>
      </c>
      <c r="I5885" s="73">
        <v>753400</v>
      </c>
    </row>
    <row r="5886" spans="1:9" x14ac:dyDescent="0.3">
      <c r="A5886" s="72" t="str">
        <f t="shared" si="191"/>
        <v>2016</v>
      </c>
      <c r="B5886" s="72" t="str">
        <f t="shared" si="192"/>
        <v>Jan</v>
      </c>
      <c r="C5886" s="74">
        <v>42398</v>
      </c>
      <c r="D5886" s="47">
        <v>47.630001</v>
      </c>
      <c r="E5886" s="47">
        <v>48.41</v>
      </c>
      <c r="F5886" s="47">
        <v>47.5</v>
      </c>
      <c r="G5886" s="47">
        <v>48.299999</v>
      </c>
      <c r="H5886" s="73">
        <v>43.944012000000001</v>
      </c>
      <c r="I5886" s="73">
        <v>781900</v>
      </c>
    </row>
    <row r="5887" spans="1:9" x14ac:dyDescent="0.3">
      <c r="A5887" s="72" t="str">
        <f t="shared" si="191"/>
        <v>2016</v>
      </c>
      <c r="B5887" s="72" t="str">
        <f t="shared" si="192"/>
        <v>Feb</v>
      </c>
      <c r="C5887" s="74">
        <v>42401</v>
      </c>
      <c r="D5887" s="47">
        <v>48.09</v>
      </c>
      <c r="E5887" s="47">
        <v>49.32</v>
      </c>
      <c r="F5887" s="47">
        <v>48.060001</v>
      </c>
      <c r="G5887" s="47">
        <v>49.099997999999999</v>
      </c>
      <c r="H5887" s="73">
        <v>44.671844</v>
      </c>
      <c r="I5887" s="73">
        <v>858800</v>
      </c>
    </row>
    <row r="5888" spans="1:9" x14ac:dyDescent="0.3">
      <c r="A5888" s="72" t="str">
        <f t="shared" si="191"/>
        <v>2016</v>
      </c>
      <c r="B5888" s="72" t="str">
        <f t="shared" si="192"/>
        <v>Feb</v>
      </c>
      <c r="C5888" s="74">
        <v>42402</v>
      </c>
      <c r="D5888" s="47">
        <v>48.52</v>
      </c>
      <c r="E5888" s="47">
        <v>49.150002000000001</v>
      </c>
      <c r="F5888" s="47">
        <v>48.52</v>
      </c>
      <c r="G5888" s="47">
        <v>48.689999</v>
      </c>
      <c r="H5888" s="73">
        <v>44.298824000000003</v>
      </c>
      <c r="I5888" s="73">
        <v>507100</v>
      </c>
    </row>
    <row r="5889" spans="1:9" x14ac:dyDescent="0.3">
      <c r="A5889" s="72" t="str">
        <f t="shared" si="191"/>
        <v>2016</v>
      </c>
      <c r="B5889" s="72" t="str">
        <f t="shared" si="192"/>
        <v>Feb</v>
      </c>
      <c r="C5889" s="74">
        <v>42403</v>
      </c>
      <c r="D5889" s="47">
        <v>49.080002</v>
      </c>
      <c r="E5889" s="47">
        <v>49.099997999999999</v>
      </c>
      <c r="F5889" s="47">
        <v>47.419998</v>
      </c>
      <c r="G5889" s="47">
        <v>48.720001000000003</v>
      </c>
      <c r="H5889" s="73">
        <v>44.326126000000002</v>
      </c>
      <c r="I5889" s="73">
        <v>706100</v>
      </c>
    </row>
    <row r="5890" spans="1:9" x14ac:dyDescent="0.3">
      <c r="A5890" s="72" t="str">
        <f t="shared" si="191"/>
        <v>2016</v>
      </c>
      <c r="B5890" s="72" t="str">
        <f t="shared" si="192"/>
        <v>Feb</v>
      </c>
      <c r="C5890" s="74">
        <v>42404</v>
      </c>
      <c r="D5890" s="47">
        <v>48.52</v>
      </c>
      <c r="E5890" s="47">
        <v>49</v>
      </c>
      <c r="F5890" s="47">
        <v>48.139999000000003</v>
      </c>
      <c r="G5890" s="47">
        <v>48.830002</v>
      </c>
      <c r="H5890" s="73">
        <v>44.426208000000003</v>
      </c>
      <c r="I5890" s="73">
        <v>508800</v>
      </c>
    </row>
    <row r="5891" spans="1:9" x14ac:dyDescent="0.3">
      <c r="A5891" s="72" t="str">
        <f t="shared" ref="A5891:A5954" si="193">TEXT(C5891,"YYYY")</f>
        <v>2016</v>
      </c>
      <c r="B5891" s="72" t="str">
        <f t="shared" ref="B5891:B5954" si="194">TEXT(C5891,"MMM")</f>
        <v>Feb</v>
      </c>
      <c r="C5891" s="74">
        <v>42405</v>
      </c>
      <c r="D5891" s="47">
        <v>48.830002</v>
      </c>
      <c r="E5891" s="47">
        <v>48.830002</v>
      </c>
      <c r="F5891" s="47">
        <v>47.23</v>
      </c>
      <c r="G5891" s="47">
        <v>47.290000999999997</v>
      </c>
      <c r="H5891" s="73">
        <v>43.025089000000001</v>
      </c>
      <c r="I5891" s="73">
        <v>771100</v>
      </c>
    </row>
    <row r="5892" spans="1:9" x14ac:dyDescent="0.3">
      <c r="A5892" s="72" t="str">
        <f t="shared" si="193"/>
        <v>2016</v>
      </c>
      <c r="B5892" s="72" t="str">
        <f t="shared" si="194"/>
        <v>Feb</v>
      </c>
      <c r="C5892" s="74">
        <v>42408</v>
      </c>
      <c r="D5892" s="47">
        <v>46.860000999999997</v>
      </c>
      <c r="E5892" s="47">
        <v>47.650002000000001</v>
      </c>
      <c r="F5892" s="47">
        <v>46.169998</v>
      </c>
      <c r="G5892" s="47">
        <v>47.27</v>
      </c>
      <c r="H5892" s="73">
        <v>43.006897000000002</v>
      </c>
      <c r="I5892" s="73">
        <v>805000</v>
      </c>
    </row>
    <row r="5893" spans="1:9" x14ac:dyDescent="0.3">
      <c r="A5893" s="72" t="str">
        <f t="shared" si="193"/>
        <v>2016</v>
      </c>
      <c r="B5893" s="72" t="str">
        <f t="shared" si="194"/>
        <v>Feb</v>
      </c>
      <c r="C5893" s="74">
        <v>42409</v>
      </c>
      <c r="D5893" s="47">
        <v>47.27</v>
      </c>
      <c r="E5893" s="47">
        <v>48.310001</v>
      </c>
      <c r="F5893" s="47">
        <v>46.459999000000003</v>
      </c>
      <c r="G5893" s="47">
        <v>46.990001999999997</v>
      </c>
      <c r="H5893" s="73">
        <v>42.752147999999998</v>
      </c>
      <c r="I5893" s="73">
        <v>970500</v>
      </c>
    </row>
    <row r="5894" spans="1:9" x14ac:dyDescent="0.3">
      <c r="A5894" s="72" t="str">
        <f t="shared" si="193"/>
        <v>2016</v>
      </c>
      <c r="B5894" s="72" t="str">
        <f t="shared" si="194"/>
        <v>Feb</v>
      </c>
      <c r="C5894" s="74">
        <v>42410</v>
      </c>
      <c r="D5894" s="47">
        <v>47.209999000000003</v>
      </c>
      <c r="E5894" s="47">
        <v>48.209999000000003</v>
      </c>
      <c r="F5894" s="47">
        <v>47</v>
      </c>
      <c r="G5894" s="47">
        <v>47.349997999999999</v>
      </c>
      <c r="H5894" s="73">
        <v>43.07967</v>
      </c>
      <c r="I5894" s="73">
        <v>544900</v>
      </c>
    </row>
    <row r="5895" spans="1:9" x14ac:dyDescent="0.3">
      <c r="A5895" s="72" t="str">
        <f t="shared" si="193"/>
        <v>2016</v>
      </c>
      <c r="B5895" s="72" t="str">
        <f t="shared" si="194"/>
        <v>Feb</v>
      </c>
      <c r="C5895" s="74">
        <v>42411</v>
      </c>
      <c r="D5895" s="47">
        <v>46.740001999999997</v>
      </c>
      <c r="E5895" s="47">
        <v>47.639999000000003</v>
      </c>
      <c r="F5895" s="47">
        <v>46.130001</v>
      </c>
      <c r="G5895" s="47">
        <v>47.23</v>
      </c>
      <c r="H5895" s="73">
        <v>42.970500999999999</v>
      </c>
      <c r="I5895" s="73">
        <v>450900</v>
      </c>
    </row>
    <row r="5896" spans="1:9" x14ac:dyDescent="0.3">
      <c r="A5896" s="72" t="str">
        <f t="shared" si="193"/>
        <v>2016</v>
      </c>
      <c r="B5896" s="72" t="str">
        <f t="shared" si="194"/>
        <v>Feb</v>
      </c>
      <c r="C5896" s="74">
        <v>42412</v>
      </c>
      <c r="D5896" s="47">
        <v>47.369999</v>
      </c>
      <c r="E5896" s="47">
        <v>48.380001</v>
      </c>
      <c r="F5896" s="47">
        <v>47.009998000000003</v>
      </c>
      <c r="G5896" s="47">
        <v>48.23</v>
      </c>
      <c r="H5896" s="73">
        <v>43.880318000000003</v>
      </c>
      <c r="I5896" s="73">
        <v>870400</v>
      </c>
    </row>
    <row r="5897" spans="1:9" x14ac:dyDescent="0.3">
      <c r="A5897" s="72" t="str">
        <f t="shared" si="193"/>
        <v>2016</v>
      </c>
      <c r="B5897" s="72" t="str">
        <f t="shared" si="194"/>
        <v>Feb</v>
      </c>
      <c r="C5897" s="74">
        <v>42416</v>
      </c>
      <c r="D5897" s="47">
        <v>48.84</v>
      </c>
      <c r="E5897" s="47">
        <v>49.939999</v>
      </c>
      <c r="F5897" s="47">
        <v>48.529998999999997</v>
      </c>
      <c r="G5897" s="47">
        <v>49.369999</v>
      </c>
      <c r="H5897" s="73">
        <v>44.917503000000004</v>
      </c>
      <c r="I5897" s="73">
        <v>2057500</v>
      </c>
    </row>
    <row r="5898" spans="1:9" x14ac:dyDescent="0.3">
      <c r="A5898" s="72" t="str">
        <f t="shared" si="193"/>
        <v>2016</v>
      </c>
      <c r="B5898" s="72" t="str">
        <f t="shared" si="194"/>
        <v>Feb</v>
      </c>
      <c r="C5898" s="74">
        <v>42417</v>
      </c>
      <c r="D5898" s="47">
        <v>48.639999000000003</v>
      </c>
      <c r="E5898" s="47">
        <v>50.049999</v>
      </c>
      <c r="F5898" s="47">
        <v>48.080002</v>
      </c>
      <c r="G5898" s="47">
        <v>49.84</v>
      </c>
      <c r="H5898" s="73">
        <v>45.345108000000003</v>
      </c>
      <c r="I5898" s="73">
        <v>1976700</v>
      </c>
    </row>
    <row r="5899" spans="1:9" x14ac:dyDescent="0.3">
      <c r="A5899" s="72" t="str">
        <f t="shared" si="193"/>
        <v>2016</v>
      </c>
      <c r="B5899" s="72" t="str">
        <f t="shared" si="194"/>
        <v>Feb</v>
      </c>
      <c r="C5899" s="74">
        <v>42418</v>
      </c>
      <c r="D5899" s="47">
        <v>49.73</v>
      </c>
      <c r="E5899" s="47">
        <v>50.099997999999999</v>
      </c>
      <c r="F5899" s="47">
        <v>49.34</v>
      </c>
      <c r="G5899" s="47">
        <v>49.98</v>
      </c>
      <c r="H5899" s="73">
        <v>45.472481000000002</v>
      </c>
      <c r="I5899" s="73">
        <v>788300</v>
      </c>
    </row>
    <row r="5900" spans="1:9" x14ac:dyDescent="0.3">
      <c r="A5900" s="72" t="str">
        <f t="shared" si="193"/>
        <v>2016</v>
      </c>
      <c r="B5900" s="72" t="str">
        <f t="shared" si="194"/>
        <v>Feb</v>
      </c>
      <c r="C5900" s="74">
        <v>42419</v>
      </c>
      <c r="D5900" s="47">
        <v>49.790000999999997</v>
      </c>
      <c r="E5900" s="47">
        <v>50.209999000000003</v>
      </c>
      <c r="F5900" s="47">
        <v>48.540000999999997</v>
      </c>
      <c r="G5900" s="47">
        <v>49.299999</v>
      </c>
      <c r="H5900" s="73">
        <v>44.853813000000002</v>
      </c>
      <c r="I5900" s="73">
        <v>1079800</v>
      </c>
    </row>
    <row r="5901" spans="1:9" x14ac:dyDescent="0.3">
      <c r="A5901" s="72" t="str">
        <f t="shared" si="193"/>
        <v>2016</v>
      </c>
      <c r="B5901" s="72" t="str">
        <f t="shared" si="194"/>
        <v>Feb</v>
      </c>
      <c r="C5901" s="74">
        <v>42422</v>
      </c>
      <c r="D5901" s="47">
        <v>49.709999000000003</v>
      </c>
      <c r="E5901" s="47">
        <v>50.310001</v>
      </c>
      <c r="F5901" s="47">
        <v>49.630001</v>
      </c>
      <c r="G5901" s="47">
        <v>49.869999</v>
      </c>
      <c r="H5901" s="73">
        <v>45.372410000000002</v>
      </c>
      <c r="I5901" s="73">
        <v>795800</v>
      </c>
    </row>
    <row r="5902" spans="1:9" x14ac:dyDescent="0.3">
      <c r="A5902" s="72" t="str">
        <f t="shared" si="193"/>
        <v>2016</v>
      </c>
      <c r="B5902" s="72" t="str">
        <f t="shared" si="194"/>
        <v>Feb</v>
      </c>
      <c r="C5902" s="74">
        <v>42423</v>
      </c>
      <c r="D5902" s="47">
        <v>50</v>
      </c>
      <c r="E5902" s="47">
        <v>50.91</v>
      </c>
      <c r="F5902" s="47">
        <v>50</v>
      </c>
      <c r="G5902" s="47">
        <v>50.150002000000001</v>
      </c>
      <c r="H5902" s="73">
        <v>45.627155000000002</v>
      </c>
      <c r="I5902" s="73">
        <v>883600</v>
      </c>
    </row>
    <row r="5903" spans="1:9" x14ac:dyDescent="0.3">
      <c r="A5903" s="72" t="str">
        <f t="shared" si="193"/>
        <v>2016</v>
      </c>
      <c r="B5903" s="72" t="str">
        <f t="shared" si="194"/>
        <v>Feb</v>
      </c>
      <c r="C5903" s="74">
        <v>42424</v>
      </c>
      <c r="D5903" s="47">
        <v>49.889999000000003</v>
      </c>
      <c r="E5903" s="47">
        <v>50.959999000000003</v>
      </c>
      <c r="F5903" s="47">
        <v>49.880001</v>
      </c>
      <c r="G5903" s="47">
        <v>50.59</v>
      </c>
      <c r="H5903" s="73">
        <v>46.027470000000001</v>
      </c>
      <c r="I5903" s="73">
        <v>683900</v>
      </c>
    </row>
    <row r="5904" spans="1:9" x14ac:dyDescent="0.3">
      <c r="A5904" s="72" t="str">
        <f t="shared" si="193"/>
        <v>2016</v>
      </c>
      <c r="B5904" s="72" t="str">
        <f t="shared" si="194"/>
        <v>Feb</v>
      </c>
      <c r="C5904" s="74">
        <v>42425</v>
      </c>
      <c r="D5904" s="47">
        <v>50.889999000000003</v>
      </c>
      <c r="E5904" s="47">
        <v>50.98</v>
      </c>
      <c r="F5904" s="47">
        <v>50.18</v>
      </c>
      <c r="G5904" s="47">
        <v>50.57</v>
      </c>
      <c r="H5904" s="73">
        <v>46.009276999999997</v>
      </c>
      <c r="I5904" s="73">
        <v>737700</v>
      </c>
    </row>
    <row r="5905" spans="1:9" x14ac:dyDescent="0.3">
      <c r="A5905" s="72" t="str">
        <f t="shared" si="193"/>
        <v>2016</v>
      </c>
      <c r="B5905" s="72" t="str">
        <f t="shared" si="194"/>
        <v>Feb</v>
      </c>
      <c r="C5905" s="74">
        <v>42426</v>
      </c>
      <c r="D5905" s="47">
        <v>50.509998000000003</v>
      </c>
      <c r="E5905" s="47">
        <v>50.73</v>
      </c>
      <c r="F5905" s="47">
        <v>49.77</v>
      </c>
      <c r="G5905" s="47">
        <v>50.290000999999997</v>
      </c>
      <c r="H5905" s="73">
        <v>45.936202999999999</v>
      </c>
      <c r="I5905" s="73">
        <v>738800</v>
      </c>
    </row>
    <row r="5906" spans="1:9" x14ac:dyDescent="0.3">
      <c r="A5906" s="72" t="str">
        <f t="shared" si="193"/>
        <v>2016</v>
      </c>
      <c r="B5906" s="72" t="str">
        <f t="shared" si="194"/>
        <v>Feb</v>
      </c>
      <c r="C5906" s="74">
        <v>42429</v>
      </c>
      <c r="D5906" s="47">
        <v>50.380001</v>
      </c>
      <c r="E5906" s="47">
        <v>50.490001999999997</v>
      </c>
      <c r="F5906" s="47">
        <v>49.810001</v>
      </c>
      <c r="G5906" s="47">
        <v>49.900002000000001</v>
      </c>
      <c r="H5906" s="73">
        <v>45.579967000000003</v>
      </c>
      <c r="I5906" s="73">
        <v>692000</v>
      </c>
    </row>
    <row r="5907" spans="1:9" x14ac:dyDescent="0.3">
      <c r="A5907" s="72" t="str">
        <f t="shared" si="193"/>
        <v>2016</v>
      </c>
      <c r="B5907" s="72" t="str">
        <f t="shared" si="194"/>
        <v>Mar</v>
      </c>
      <c r="C5907" s="74">
        <v>42430</v>
      </c>
      <c r="D5907" s="47">
        <v>50.09</v>
      </c>
      <c r="E5907" s="47">
        <v>51.32</v>
      </c>
      <c r="F5907" s="47">
        <v>49.82</v>
      </c>
      <c r="G5907" s="47">
        <v>50.939999</v>
      </c>
      <c r="H5907" s="73">
        <v>46.529926000000003</v>
      </c>
      <c r="I5907" s="73">
        <v>853000</v>
      </c>
    </row>
    <row r="5908" spans="1:9" x14ac:dyDescent="0.3">
      <c r="A5908" s="72" t="str">
        <f t="shared" si="193"/>
        <v>2016</v>
      </c>
      <c r="B5908" s="72" t="str">
        <f t="shared" si="194"/>
        <v>Mar</v>
      </c>
      <c r="C5908" s="74">
        <v>42431</v>
      </c>
      <c r="D5908" s="47">
        <v>51.029998999999997</v>
      </c>
      <c r="E5908" s="47">
        <v>51.029998999999997</v>
      </c>
      <c r="F5908" s="47">
        <v>50.139999000000003</v>
      </c>
      <c r="G5908" s="47">
        <v>50.709999000000003</v>
      </c>
      <c r="H5908" s="73">
        <v>46.319839000000002</v>
      </c>
      <c r="I5908" s="73">
        <v>529000</v>
      </c>
    </row>
    <row r="5909" spans="1:9" x14ac:dyDescent="0.3">
      <c r="A5909" s="72" t="str">
        <f t="shared" si="193"/>
        <v>2016</v>
      </c>
      <c r="B5909" s="72" t="str">
        <f t="shared" si="194"/>
        <v>Mar</v>
      </c>
      <c r="C5909" s="74">
        <v>42432</v>
      </c>
      <c r="D5909" s="47">
        <v>50.439999</v>
      </c>
      <c r="E5909" s="47">
        <v>50.810001</v>
      </c>
      <c r="F5909" s="47">
        <v>49.540000999999997</v>
      </c>
      <c r="G5909" s="47">
        <v>50.259998000000003</v>
      </c>
      <c r="H5909" s="73">
        <v>45.908794</v>
      </c>
      <c r="I5909" s="73">
        <v>588400</v>
      </c>
    </row>
    <row r="5910" spans="1:9" x14ac:dyDescent="0.3">
      <c r="A5910" s="72" t="str">
        <f t="shared" si="193"/>
        <v>2016</v>
      </c>
      <c r="B5910" s="72" t="str">
        <f t="shared" si="194"/>
        <v>Mar</v>
      </c>
      <c r="C5910" s="74">
        <v>42433</v>
      </c>
      <c r="D5910" s="47">
        <v>50.66</v>
      </c>
      <c r="E5910" s="47">
        <v>51.889999000000003</v>
      </c>
      <c r="F5910" s="47">
        <v>50.529998999999997</v>
      </c>
      <c r="G5910" s="47">
        <v>51.849997999999999</v>
      </c>
      <c r="H5910" s="73">
        <v>47.361145</v>
      </c>
      <c r="I5910" s="73">
        <v>956700</v>
      </c>
    </row>
    <row r="5911" spans="1:9" x14ac:dyDescent="0.3">
      <c r="A5911" s="72" t="str">
        <f t="shared" si="193"/>
        <v>2016</v>
      </c>
      <c r="B5911" s="72" t="str">
        <f t="shared" si="194"/>
        <v>Mar</v>
      </c>
      <c r="C5911" s="74">
        <v>42436</v>
      </c>
      <c r="D5911" s="47">
        <v>51.610000999999997</v>
      </c>
      <c r="E5911" s="47">
        <v>52.349997999999999</v>
      </c>
      <c r="F5911" s="47">
        <v>51.310001</v>
      </c>
      <c r="G5911" s="47">
        <v>52.299999</v>
      </c>
      <c r="H5911" s="73">
        <v>47.772185999999998</v>
      </c>
      <c r="I5911" s="73">
        <v>765500</v>
      </c>
    </row>
    <row r="5912" spans="1:9" x14ac:dyDescent="0.3">
      <c r="A5912" s="72" t="str">
        <f t="shared" si="193"/>
        <v>2016</v>
      </c>
      <c r="B5912" s="72" t="str">
        <f t="shared" si="194"/>
        <v>Mar</v>
      </c>
      <c r="C5912" s="74">
        <v>42437</v>
      </c>
      <c r="D5912" s="47">
        <v>52.169998</v>
      </c>
      <c r="E5912" s="47">
        <v>52.560001</v>
      </c>
      <c r="F5912" s="47">
        <v>51.740001999999997</v>
      </c>
      <c r="G5912" s="47">
        <v>51.880001</v>
      </c>
      <c r="H5912" s="73">
        <v>47.388542000000001</v>
      </c>
      <c r="I5912" s="73">
        <v>1130600</v>
      </c>
    </row>
    <row r="5913" spans="1:9" x14ac:dyDescent="0.3">
      <c r="A5913" s="72" t="str">
        <f t="shared" si="193"/>
        <v>2016</v>
      </c>
      <c r="B5913" s="72" t="str">
        <f t="shared" si="194"/>
        <v>Mar</v>
      </c>
      <c r="C5913" s="74">
        <v>42438</v>
      </c>
      <c r="D5913" s="47">
        <v>52.099997999999999</v>
      </c>
      <c r="E5913" s="47">
        <v>52.84</v>
      </c>
      <c r="F5913" s="47">
        <v>51.59</v>
      </c>
      <c r="G5913" s="47">
        <v>52.799999</v>
      </c>
      <c r="H5913" s="73">
        <v>48.228892999999999</v>
      </c>
      <c r="I5913" s="73">
        <v>1274200</v>
      </c>
    </row>
    <row r="5914" spans="1:9" x14ac:dyDescent="0.3">
      <c r="A5914" s="72" t="str">
        <f t="shared" si="193"/>
        <v>2016</v>
      </c>
      <c r="B5914" s="72" t="str">
        <f t="shared" si="194"/>
        <v>Mar</v>
      </c>
      <c r="C5914" s="74">
        <v>42439</v>
      </c>
      <c r="D5914" s="47">
        <v>53.18</v>
      </c>
      <c r="E5914" s="47">
        <v>53.529998999999997</v>
      </c>
      <c r="F5914" s="47">
        <v>52.299999</v>
      </c>
      <c r="G5914" s="47">
        <v>52.889999000000003</v>
      </c>
      <c r="H5914" s="73">
        <v>48.311118999999998</v>
      </c>
      <c r="I5914" s="73">
        <v>1174600</v>
      </c>
    </row>
    <row r="5915" spans="1:9" x14ac:dyDescent="0.3">
      <c r="A5915" s="72" t="str">
        <f t="shared" si="193"/>
        <v>2016</v>
      </c>
      <c r="B5915" s="72" t="str">
        <f t="shared" si="194"/>
        <v>Mar</v>
      </c>
      <c r="C5915" s="74">
        <v>42440</v>
      </c>
      <c r="D5915" s="47">
        <v>52.93</v>
      </c>
      <c r="E5915" s="47">
        <v>53.860000999999997</v>
      </c>
      <c r="F5915" s="47">
        <v>52.59</v>
      </c>
      <c r="G5915" s="47">
        <v>53.5</v>
      </c>
      <c r="H5915" s="73">
        <v>48.868301000000002</v>
      </c>
      <c r="I5915" s="73">
        <v>943000</v>
      </c>
    </row>
    <row r="5916" spans="1:9" x14ac:dyDescent="0.3">
      <c r="A5916" s="72" t="str">
        <f t="shared" si="193"/>
        <v>2016</v>
      </c>
      <c r="B5916" s="72" t="str">
        <f t="shared" si="194"/>
        <v>Mar</v>
      </c>
      <c r="C5916" s="74">
        <v>42443</v>
      </c>
      <c r="D5916" s="47">
        <v>53.310001</v>
      </c>
      <c r="E5916" s="47">
        <v>53.950001</v>
      </c>
      <c r="F5916" s="47">
        <v>53.27</v>
      </c>
      <c r="G5916" s="47">
        <v>53.689999</v>
      </c>
      <c r="H5916" s="73">
        <v>49.041854999999998</v>
      </c>
      <c r="I5916" s="73">
        <v>813800</v>
      </c>
    </row>
    <row r="5917" spans="1:9" x14ac:dyDescent="0.3">
      <c r="A5917" s="72" t="str">
        <f t="shared" si="193"/>
        <v>2016</v>
      </c>
      <c r="B5917" s="72" t="str">
        <f t="shared" si="194"/>
        <v>Mar</v>
      </c>
      <c r="C5917" s="74">
        <v>42444</v>
      </c>
      <c r="D5917" s="47">
        <v>53.450001</v>
      </c>
      <c r="E5917" s="47">
        <v>53.709999000000003</v>
      </c>
      <c r="F5917" s="47">
        <v>52.5</v>
      </c>
      <c r="G5917" s="47">
        <v>52.650002000000001</v>
      </c>
      <c r="H5917" s="73">
        <v>48.091887999999997</v>
      </c>
      <c r="I5917" s="73">
        <v>698600</v>
      </c>
    </row>
    <row r="5918" spans="1:9" x14ac:dyDescent="0.3">
      <c r="A5918" s="72" t="str">
        <f t="shared" si="193"/>
        <v>2016</v>
      </c>
      <c r="B5918" s="72" t="str">
        <f t="shared" si="194"/>
        <v>Mar</v>
      </c>
      <c r="C5918" s="74">
        <v>42445</v>
      </c>
      <c r="D5918" s="47">
        <v>52.43</v>
      </c>
      <c r="E5918" s="47">
        <v>53.639999000000003</v>
      </c>
      <c r="F5918" s="47">
        <v>52.220001000000003</v>
      </c>
      <c r="G5918" s="47">
        <v>53.060001</v>
      </c>
      <c r="H5918" s="73">
        <v>48.466392999999997</v>
      </c>
      <c r="I5918" s="73">
        <v>816100</v>
      </c>
    </row>
    <row r="5919" spans="1:9" x14ac:dyDescent="0.3">
      <c r="A5919" s="72" t="str">
        <f t="shared" si="193"/>
        <v>2016</v>
      </c>
      <c r="B5919" s="72" t="str">
        <f t="shared" si="194"/>
        <v>Mar</v>
      </c>
      <c r="C5919" s="74">
        <v>42446</v>
      </c>
      <c r="D5919" s="47">
        <v>53.200001</v>
      </c>
      <c r="E5919" s="47">
        <v>54.130001</v>
      </c>
      <c r="F5919" s="47">
        <v>52.080002</v>
      </c>
      <c r="G5919" s="47">
        <v>53.5</v>
      </c>
      <c r="H5919" s="73">
        <v>48.868301000000002</v>
      </c>
      <c r="I5919" s="73">
        <v>616300</v>
      </c>
    </row>
    <row r="5920" spans="1:9" x14ac:dyDescent="0.3">
      <c r="A5920" s="72" t="str">
        <f t="shared" si="193"/>
        <v>2016</v>
      </c>
      <c r="B5920" s="72" t="str">
        <f t="shared" si="194"/>
        <v>Mar</v>
      </c>
      <c r="C5920" s="74">
        <v>42447</v>
      </c>
      <c r="D5920" s="47">
        <v>53.630001</v>
      </c>
      <c r="E5920" s="47">
        <v>54.060001</v>
      </c>
      <c r="F5920" s="47">
        <v>53.290000999999997</v>
      </c>
      <c r="G5920" s="47">
        <v>53.419998</v>
      </c>
      <c r="H5920" s="73">
        <v>48.795226999999997</v>
      </c>
      <c r="I5920" s="73">
        <v>954500</v>
      </c>
    </row>
    <row r="5921" spans="1:9" x14ac:dyDescent="0.3">
      <c r="A5921" s="72" t="str">
        <f t="shared" si="193"/>
        <v>2016</v>
      </c>
      <c r="B5921" s="72" t="str">
        <f t="shared" si="194"/>
        <v>Mar</v>
      </c>
      <c r="C5921" s="74">
        <v>42450</v>
      </c>
      <c r="D5921" s="47">
        <v>53.099997999999999</v>
      </c>
      <c r="E5921" s="47">
        <v>53.490001999999997</v>
      </c>
      <c r="F5921" s="47">
        <v>52.610000999999997</v>
      </c>
      <c r="G5921" s="47">
        <v>53.389999000000003</v>
      </c>
      <c r="H5921" s="73">
        <v>48.767822000000002</v>
      </c>
      <c r="I5921" s="73">
        <v>508900</v>
      </c>
    </row>
    <row r="5922" spans="1:9" x14ac:dyDescent="0.3">
      <c r="A5922" s="72" t="str">
        <f t="shared" si="193"/>
        <v>2016</v>
      </c>
      <c r="B5922" s="72" t="str">
        <f t="shared" si="194"/>
        <v>Mar</v>
      </c>
      <c r="C5922" s="74">
        <v>42451</v>
      </c>
      <c r="D5922" s="47">
        <v>53.110000999999997</v>
      </c>
      <c r="E5922" s="47">
        <v>53.34</v>
      </c>
      <c r="F5922" s="47">
        <v>52.290000999999997</v>
      </c>
      <c r="G5922" s="47">
        <v>52.349997999999999</v>
      </c>
      <c r="H5922" s="73">
        <v>47.817863000000003</v>
      </c>
      <c r="I5922" s="73">
        <v>544300</v>
      </c>
    </row>
    <row r="5923" spans="1:9" x14ac:dyDescent="0.3">
      <c r="A5923" s="72" t="str">
        <f t="shared" si="193"/>
        <v>2016</v>
      </c>
      <c r="B5923" s="72" t="str">
        <f t="shared" si="194"/>
        <v>Mar</v>
      </c>
      <c r="C5923" s="74">
        <v>42452</v>
      </c>
      <c r="D5923" s="47">
        <v>52.119999</v>
      </c>
      <c r="E5923" s="47">
        <v>52.279998999999997</v>
      </c>
      <c r="F5923" s="47">
        <v>51.689999</v>
      </c>
      <c r="G5923" s="47">
        <v>51.970001000000003</v>
      </c>
      <c r="H5923" s="73">
        <v>47.470764000000003</v>
      </c>
      <c r="I5923" s="73">
        <v>714600</v>
      </c>
    </row>
    <row r="5924" spans="1:9" x14ac:dyDescent="0.3">
      <c r="A5924" s="72" t="str">
        <f t="shared" si="193"/>
        <v>2016</v>
      </c>
      <c r="B5924" s="72" t="str">
        <f t="shared" si="194"/>
        <v>Mar</v>
      </c>
      <c r="C5924" s="74">
        <v>42453</v>
      </c>
      <c r="D5924" s="47">
        <v>51.720001000000003</v>
      </c>
      <c r="E5924" s="47">
        <v>52.310001</v>
      </c>
      <c r="F5924" s="47">
        <v>51.07</v>
      </c>
      <c r="G5924" s="47">
        <v>52.240001999999997</v>
      </c>
      <c r="H5924" s="73">
        <v>47.717388</v>
      </c>
      <c r="I5924" s="73">
        <v>621500</v>
      </c>
    </row>
    <row r="5925" spans="1:9" x14ac:dyDescent="0.3">
      <c r="A5925" s="72" t="str">
        <f t="shared" si="193"/>
        <v>2016</v>
      </c>
      <c r="B5925" s="72" t="str">
        <f t="shared" si="194"/>
        <v>Mar</v>
      </c>
      <c r="C5925" s="74">
        <v>42457</v>
      </c>
      <c r="D5925" s="47">
        <v>52.389999000000003</v>
      </c>
      <c r="E5925" s="47">
        <v>52.810001</v>
      </c>
      <c r="F5925" s="47">
        <v>51.650002000000001</v>
      </c>
      <c r="G5925" s="47">
        <v>51.720001000000003</v>
      </c>
      <c r="H5925" s="73">
        <v>47.242401000000001</v>
      </c>
      <c r="I5925" s="73">
        <v>625600</v>
      </c>
    </row>
    <row r="5926" spans="1:9" x14ac:dyDescent="0.3">
      <c r="A5926" s="72" t="str">
        <f t="shared" si="193"/>
        <v>2016</v>
      </c>
      <c r="B5926" s="72" t="str">
        <f t="shared" si="194"/>
        <v>Mar</v>
      </c>
      <c r="C5926" s="74">
        <v>42458</v>
      </c>
      <c r="D5926" s="47">
        <v>51.720001000000003</v>
      </c>
      <c r="E5926" s="47">
        <v>53.02</v>
      </c>
      <c r="F5926" s="47">
        <v>51.720001000000003</v>
      </c>
      <c r="G5926" s="47">
        <v>52.970001000000003</v>
      </c>
      <c r="H5926" s="73">
        <v>48.384182000000003</v>
      </c>
      <c r="I5926" s="73">
        <v>825900</v>
      </c>
    </row>
    <row r="5927" spans="1:9" x14ac:dyDescent="0.3">
      <c r="A5927" s="72" t="str">
        <f t="shared" si="193"/>
        <v>2016</v>
      </c>
      <c r="B5927" s="72" t="str">
        <f t="shared" si="194"/>
        <v>Mar</v>
      </c>
      <c r="C5927" s="74">
        <v>42459</v>
      </c>
      <c r="D5927" s="47">
        <v>53.16</v>
      </c>
      <c r="E5927" s="47">
        <v>53.689999</v>
      </c>
      <c r="F5927" s="47">
        <v>52.880001</v>
      </c>
      <c r="G5927" s="47">
        <v>53.040000999999997</v>
      </c>
      <c r="H5927" s="73">
        <v>48.448127999999997</v>
      </c>
      <c r="I5927" s="73">
        <v>599300</v>
      </c>
    </row>
    <row r="5928" spans="1:9" x14ac:dyDescent="0.3">
      <c r="A5928" s="72" t="str">
        <f t="shared" si="193"/>
        <v>2016</v>
      </c>
      <c r="B5928" s="72" t="str">
        <f t="shared" si="194"/>
        <v>Mar</v>
      </c>
      <c r="C5928" s="74">
        <v>42460</v>
      </c>
      <c r="D5928" s="47">
        <v>52.860000999999997</v>
      </c>
      <c r="E5928" s="47">
        <v>53.34</v>
      </c>
      <c r="F5928" s="47">
        <v>52.82</v>
      </c>
      <c r="G5928" s="47">
        <v>53.09</v>
      </c>
      <c r="H5928" s="73">
        <v>48.493789999999997</v>
      </c>
      <c r="I5928" s="73">
        <v>966200</v>
      </c>
    </row>
    <row r="5929" spans="1:9" x14ac:dyDescent="0.3">
      <c r="A5929" s="72" t="str">
        <f t="shared" si="193"/>
        <v>2016</v>
      </c>
      <c r="B5929" s="72" t="str">
        <f t="shared" si="194"/>
        <v>Apr</v>
      </c>
      <c r="C5929" s="74">
        <v>42461</v>
      </c>
      <c r="D5929" s="47">
        <v>52.75</v>
      </c>
      <c r="E5929" s="47">
        <v>53.549999</v>
      </c>
      <c r="F5929" s="47">
        <v>52.619999</v>
      </c>
      <c r="G5929" s="47">
        <v>53.48</v>
      </c>
      <c r="H5929" s="73">
        <v>48.850033000000003</v>
      </c>
      <c r="I5929" s="73">
        <v>445800</v>
      </c>
    </row>
    <row r="5930" spans="1:9" x14ac:dyDescent="0.3">
      <c r="A5930" s="72" t="str">
        <f t="shared" si="193"/>
        <v>2016</v>
      </c>
      <c r="B5930" s="72" t="str">
        <f t="shared" si="194"/>
        <v>Apr</v>
      </c>
      <c r="C5930" s="74">
        <v>42464</v>
      </c>
      <c r="D5930" s="47">
        <v>53.41</v>
      </c>
      <c r="E5930" s="47">
        <v>53.599997999999999</v>
      </c>
      <c r="F5930" s="47">
        <v>52.880001</v>
      </c>
      <c r="G5930" s="47">
        <v>53</v>
      </c>
      <c r="H5930" s="73">
        <v>48.411591000000001</v>
      </c>
      <c r="I5930" s="73">
        <v>398100</v>
      </c>
    </row>
    <row r="5931" spans="1:9" x14ac:dyDescent="0.3">
      <c r="A5931" s="72" t="str">
        <f t="shared" si="193"/>
        <v>2016</v>
      </c>
      <c r="B5931" s="72" t="str">
        <f t="shared" si="194"/>
        <v>Apr</v>
      </c>
      <c r="C5931" s="74">
        <v>42465</v>
      </c>
      <c r="D5931" s="47">
        <v>52.650002000000001</v>
      </c>
      <c r="E5931" s="47">
        <v>52.93</v>
      </c>
      <c r="F5931" s="47">
        <v>51.560001</v>
      </c>
      <c r="G5931" s="47">
        <v>52.18</v>
      </c>
      <c r="H5931" s="73">
        <v>47.662579000000001</v>
      </c>
      <c r="I5931" s="73">
        <v>692500</v>
      </c>
    </row>
    <row r="5932" spans="1:9" x14ac:dyDescent="0.3">
      <c r="A5932" s="72" t="str">
        <f t="shared" si="193"/>
        <v>2016</v>
      </c>
      <c r="B5932" s="72" t="str">
        <f t="shared" si="194"/>
        <v>Apr</v>
      </c>
      <c r="C5932" s="74">
        <v>42466</v>
      </c>
      <c r="D5932" s="47">
        <v>52.119999</v>
      </c>
      <c r="E5932" s="47">
        <v>52.77</v>
      </c>
      <c r="F5932" s="47">
        <v>51.349997999999999</v>
      </c>
      <c r="G5932" s="47">
        <v>52.52</v>
      </c>
      <c r="H5932" s="73">
        <v>47.973145000000002</v>
      </c>
      <c r="I5932" s="73">
        <v>271700</v>
      </c>
    </row>
    <row r="5933" spans="1:9" x14ac:dyDescent="0.3">
      <c r="A5933" s="72" t="str">
        <f t="shared" si="193"/>
        <v>2016</v>
      </c>
      <c r="B5933" s="72" t="str">
        <f t="shared" si="194"/>
        <v>Apr</v>
      </c>
      <c r="C5933" s="74">
        <v>42467</v>
      </c>
      <c r="D5933" s="47">
        <v>52.400002000000001</v>
      </c>
      <c r="E5933" s="47">
        <v>52.630001</v>
      </c>
      <c r="F5933" s="47">
        <v>51.860000999999997</v>
      </c>
      <c r="G5933" s="47">
        <v>52.080002</v>
      </c>
      <c r="H5933" s="73">
        <v>47.571235999999999</v>
      </c>
      <c r="I5933" s="73">
        <v>447300</v>
      </c>
    </row>
    <row r="5934" spans="1:9" x14ac:dyDescent="0.3">
      <c r="A5934" s="72" t="str">
        <f t="shared" si="193"/>
        <v>2016</v>
      </c>
      <c r="B5934" s="72" t="str">
        <f t="shared" si="194"/>
        <v>Apr</v>
      </c>
      <c r="C5934" s="74">
        <v>42468</v>
      </c>
      <c r="D5934" s="47">
        <v>51.98</v>
      </c>
      <c r="E5934" s="47">
        <v>52.32</v>
      </c>
      <c r="F5934" s="47">
        <v>51.049999</v>
      </c>
      <c r="G5934" s="47">
        <v>51.549999</v>
      </c>
      <c r="H5934" s="73">
        <v>47.087119999999999</v>
      </c>
      <c r="I5934" s="73">
        <v>828500</v>
      </c>
    </row>
    <row r="5935" spans="1:9" x14ac:dyDescent="0.3">
      <c r="A5935" s="72" t="str">
        <f t="shared" si="193"/>
        <v>2016</v>
      </c>
      <c r="B5935" s="72" t="str">
        <f t="shared" si="194"/>
        <v>Apr</v>
      </c>
      <c r="C5935" s="74">
        <v>42471</v>
      </c>
      <c r="D5935" s="47">
        <v>51.75</v>
      </c>
      <c r="E5935" s="47">
        <v>52.279998999999997</v>
      </c>
      <c r="F5935" s="47">
        <v>51.400002000000001</v>
      </c>
      <c r="G5935" s="47">
        <v>51.450001</v>
      </c>
      <c r="H5935" s="73">
        <v>46.995776999999997</v>
      </c>
      <c r="I5935" s="73">
        <v>469500</v>
      </c>
    </row>
    <row r="5936" spans="1:9" x14ac:dyDescent="0.3">
      <c r="A5936" s="72" t="str">
        <f t="shared" si="193"/>
        <v>2016</v>
      </c>
      <c r="B5936" s="72" t="str">
        <f t="shared" si="194"/>
        <v>Apr</v>
      </c>
      <c r="C5936" s="74">
        <v>42472</v>
      </c>
      <c r="D5936" s="47">
        <v>51.619999</v>
      </c>
      <c r="E5936" s="47">
        <v>52.009998000000003</v>
      </c>
      <c r="F5936" s="47">
        <v>51.16</v>
      </c>
      <c r="G5936" s="47">
        <v>51.75</v>
      </c>
      <c r="H5936" s="73">
        <v>47.26981</v>
      </c>
      <c r="I5936" s="73">
        <v>542000</v>
      </c>
    </row>
    <row r="5937" spans="1:9" x14ac:dyDescent="0.3">
      <c r="A5937" s="72" t="str">
        <f t="shared" si="193"/>
        <v>2016</v>
      </c>
      <c r="B5937" s="72" t="str">
        <f t="shared" si="194"/>
        <v>Apr</v>
      </c>
      <c r="C5937" s="74">
        <v>42473</v>
      </c>
      <c r="D5937" s="47">
        <v>52</v>
      </c>
      <c r="E5937" s="47">
        <v>52.060001</v>
      </c>
      <c r="F5937" s="47">
        <v>50.950001</v>
      </c>
      <c r="G5937" s="47">
        <v>51.68</v>
      </c>
      <c r="H5937" s="73">
        <v>47.205863999999998</v>
      </c>
      <c r="I5937" s="73">
        <v>471200</v>
      </c>
    </row>
    <row r="5938" spans="1:9" x14ac:dyDescent="0.3">
      <c r="A5938" s="72" t="str">
        <f t="shared" si="193"/>
        <v>2016</v>
      </c>
      <c r="B5938" s="72" t="str">
        <f t="shared" si="194"/>
        <v>Apr</v>
      </c>
      <c r="C5938" s="74">
        <v>42474</v>
      </c>
      <c r="D5938" s="47">
        <v>51.849997999999999</v>
      </c>
      <c r="E5938" s="47">
        <v>51.869999</v>
      </c>
      <c r="F5938" s="47">
        <v>50.830002</v>
      </c>
      <c r="G5938" s="47">
        <v>50.93</v>
      </c>
      <c r="H5938" s="73">
        <v>46.520789999999998</v>
      </c>
      <c r="I5938" s="73">
        <v>883200</v>
      </c>
    </row>
    <row r="5939" spans="1:9" x14ac:dyDescent="0.3">
      <c r="A5939" s="72" t="str">
        <f t="shared" si="193"/>
        <v>2016</v>
      </c>
      <c r="B5939" s="72" t="str">
        <f t="shared" si="194"/>
        <v>Apr</v>
      </c>
      <c r="C5939" s="74">
        <v>42475</v>
      </c>
      <c r="D5939" s="47">
        <v>50.59</v>
      </c>
      <c r="E5939" s="47">
        <v>51.52</v>
      </c>
      <c r="F5939" s="47">
        <v>50.52</v>
      </c>
      <c r="G5939" s="47">
        <v>51.32</v>
      </c>
      <c r="H5939" s="73">
        <v>46.877032999999997</v>
      </c>
      <c r="I5939" s="73">
        <v>670400</v>
      </c>
    </row>
    <row r="5940" spans="1:9" x14ac:dyDescent="0.3">
      <c r="A5940" s="72" t="str">
        <f t="shared" si="193"/>
        <v>2016</v>
      </c>
      <c r="B5940" s="72" t="str">
        <f t="shared" si="194"/>
        <v>Apr</v>
      </c>
      <c r="C5940" s="74">
        <v>42478</v>
      </c>
      <c r="D5940" s="47">
        <v>50.810001</v>
      </c>
      <c r="E5940" s="47">
        <v>51.689999</v>
      </c>
      <c r="F5940" s="47">
        <v>50.810001</v>
      </c>
      <c r="G5940" s="47">
        <v>51.259998000000003</v>
      </c>
      <c r="H5940" s="73">
        <v>46.822220000000002</v>
      </c>
      <c r="I5940" s="73">
        <v>777900</v>
      </c>
    </row>
    <row r="5941" spans="1:9" x14ac:dyDescent="0.3">
      <c r="A5941" s="72" t="str">
        <f t="shared" si="193"/>
        <v>2016</v>
      </c>
      <c r="B5941" s="72" t="str">
        <f t="shared" si="194"/>
        <v>Apr</v>
      </c>
      <c r="C5941" s="74">
        <v>42479</v>
      </c>
      <c r="D5941" s="47">
        <v>50.950001</v>
      </c>
      <c r="E5941" s="47">
        <v>51.41</v>
      </c>
      <c r="F5941" s="47">
        <v>50.150002000000001</v>
      </c>
      <c r="G5941" s="47">
        <v>50.490001999999997</v>
      </c>
      <c r="H5941" s="73">
        <v>46.118893</v>
      </c>
      <c r="I5941" s="73">
        <v>1306700</v>
      </c>
    </row>
    <row r="5942" spans="1:9" x14ac:dyDescent="0.3">
      <c r="A5942" s="72" t="str">
        <f t="shared" si="193"/>
        <v>2016</v>
      </c>
      <c r="B5942" s="72" t="str">
        <f t="shared" si="194"/>
        <v>Apr</v>
      </c>
      <c r="C5942" s="74">
        <v>42480</v>
      </c>
      <c r="D5942" s="47">
        <v>50.189999</v>
      </c>
      <c r="E5942" s="47">
        <v>50.73</v>
      </c>
      <c r="F5942" s="47">
        <v>50.189999</v>
      </c>
      <c r="G5942" s="47">
        <v>50.459999000000003</v>
      </c>
      <c r="H5942" s="73">
        <v>46.091479999999997</v>
      </c>
      <c r="I5942" s="73">
        <v>823300</v>
      </c>
    </row>
    <row r="5943" spans="1:9" x14ac:dyDescent="0.3">
      <c r="A5943" s="72" t="str">
        <f t="shared" si="193"/>
        <v>2016</v>
      </c>
      <c r="B5943" s="72" t="str">
        <f t="shared" si="194"/>
        <v>Apr</v>
      </c>
      <c r="C5943" s="74">
        <v>42481</v>
      </c>
      <c r="D5943" s="47">
        <v>50.66</v>
      </c>
      <c r="E5943" s="47">
        <v>50.970001000000003</v>
      </c>
      <c r="F5943" s="47">
        <v>50.360000999999997</v>
      </c>
      <c r="G5943" s="47">
        <v>50.400002000000001</v>
      </c>
      <c r="H5943" s="73">
        <v>46.036678000000002</v>
      </c>
      <c r="I5943" s="73">
        <v>589700</v>
      </c>
    </row>
    <row r="5944" spans="1:9" x14ac:dyDescent="0.3">
      <c r="A5944" s="72" t="str">
        <f t="shared" si="193"/>
        <v>2016</v>
      </c>
      <c r="B5944" s="72" t="str">
        <f t="shared" si="194"/>
        <v>Apr</v>
      </c>
      <c r="C5944" s="74">
        <v>42482</v>
      </c>
      <c r="D5944" s="47">
        <v>50.57</v>
      </c>
      <c r="E5944" s="47">
        <v>51.169998</v>
      </c>
      <c r="F5944" s="47">
        <v>50.380001</v>
      </c>
      <c r="G5944" s="47">
        <v>50.84</v>
      </c>
      <c r="H5944" s="73">
        <v>46.438580000000002</v>
      </c>
      <c r="I5944" s="73">
        <v>751100</v>
      </c>
    </row>
    <row r="5945" spans="1:9" x14ac:dyDescent="0.3">
      <c r="A5945" s="72" t="str">
        <f t="shared" si="193"/>
        <v>2016</v>
      </c>
      <c r="B5945" s="72" t="str">
        <f t="shared" si="194"/>
        <v>Apr</v>
      </c>
      <c r="C5945" s="74">
        <v>42485</v>
      </c>
      <c r="D5945" s="47">
        <v>50.59</v>
      </c>
      <c r="E5945" s="47">
        <v>51.59</v>
      </c>
      <c r="F5945" s="47">
        <v>50.560001</v>
      </c>
      <c r="G5945" s="47">
        <v>51.490001999999997</v>
      </c>
      <c r="H5945" s="73">
        <v>47.032314</v>
      </c>
      <c r="I5945" s="73">
        <v>703000</v>
      </c>
    </row>
    <row r="5946" spans="1:9" x14ac:dyDescent="0.3">
      <c r="A5946" s="72" t="str">
        <f t="shared" si="193"/>
        <v>2016</v>
      </c>
      <c r="B5946" s="72" t="str">
        <f t="shared" si="194"/>
        <v>Apr</v>
      </c>
      <c r="C5946" s="74">
        <v>42486</v>
      </c>
      <c r="D5946" s="47">
        <v>51.560001</v>
      </c>
      <c r="E5946" s="47">
        <v>51.93</v>
      </c>
      <c r="F5946" s="47">
        <v>51.099997999999999</v>
      </c>
      <c r="G5946" s="47">
        <v>51.48</v>
      </c>
      <c r="H5946" s="73">
        <v>47.023186000000003</v>
      </c>
      <c r="I5946" s="73">
        <v>645800</v>
      </c>
    </row>
    <row r="5947" spans="1:9" x14ac:dyDescent="0.3">
      <c r="A5947" s="72" t="str">
        <f t="shared" si="193"/>
        <v>2016</v>
      </c>
      <c r="B5947" s="72" t="str">
        <f t="shared" si="194"/>
        <v>Apr</v>
      </c>
      <c r="C5947" s="74">
        <v>42487</v>
      </c>
      <c r="D5947" s="47">
        <v>51.110000999999997</v>
      </c>
      <c r="E5947" s="47">
        <v>51.52</v>
      </c>
      <c r="F5947" s="47">
        <v>50.84</v>
      </c>
      <c r="G5947" s="47">
        <v>51.310001</v>
      </c>
      <c r="H5947" s="73">
        <v>46.867901000000003</v>
      </c>
      <c r="I5947" s="73">
        <v>797600</v>
      </c>
    </row>
    <row r="5948" spans="1:9" x14ac:dyDescent="0.3">
      <c r="A5948" s="72" t="str">
        <f t="shared" si="193"/>
        <v>2016</v>
      </c>
      <c r="B5948" s="72" t="str">
        <f t="shared" si="194"/>
        <v>Apr</v>
      </c>
      <c r="C5948" s="74">
        <v>42488</v>
      </c>
      <c r="D5948" s="47">
        <v>50.400002000000001</v>
      </c>
      <c r="E5948" s="47">
        <v>52.099997999999999</v>
      </c>
      <c r="F5948" s="47">
        <v>50.259998000000003</v>
      </c>
      <c r="G5948" s="47">
        <v>51.200001</v>
      </c>
      <c r="H5948" s="73">
        <v>46.767426</v>
      </c>
      <c r="I5948" s="73">
        <v>1457100</v>
      </c>
    </row>
    <row r="5949" spans="1:9" x14ac:dyDescent="0.3">
      <c r="A5949" s="72" t="str">
        <f t="shared" si="193"/>
        <v>2016</v>
      </c>
      <c r="B5949" s="72" t="str">
        <f t="shared" si="194"/>
        <v>Apr</v>
      </c>
      <c r="C5949" s="74">
        <v>42489</v>
      </c>
      <c r="D5949" s="47">
        <v>51.099997999999999</v>
      </c>
      <c r="E5949" s="47">
        <v>51.529998999999997</v>
      </c>
      <c r="F5949" s="47">
        <v>50.740001999999997</v>
      </c>
      <c r="G5949" s="47">
        <v>51.009998000000003</v>
      </c>
      <c r="H5949" s="73">
        <v>46.593864000000004</v>
      </c>
      <c r="I5949" s="73">
        <v>709300</v>
      </c>
    </row>
    <row r="5950" spans="1:9" x14ac:dyDescent="0.3">
      <c r="A5950" s="72" t="str">
        <f t="shared" si="193"/>
        <v>2016</v>
      </c>
      <c r="B5950" s="72" t="str">
        <f t="shared" si="194"/>
        <v>May</v>
      </c>
      <c r="C5950" s="74">
        <v>42492</v>
      </c>
      <c r="D5950" s="47">
        <v>51.18</v>
      </c>
      <c r="E5950" s="47">
        <v>52.23</v>
      </c>
      <c r="F5950" s="47">
        <v>51.110000999999997</v>
      </c>
      <c r="G5950" s="47">
        <v>52.02</v>
      </c>
      <c r="H5950" s="73">
        <v>47.51643</v>
      </c>
      <c r="I5950" s="73">
        <v>888400</v>
      </c>
    </row>
    <row r="5951" spans="1:9" x14ac:dyDescent="0.3">
      <c r="A5951" s="72" t="str">
        <f t="shared" si="193"/>
        <v>2016</v>
      </c>
      <c r="B5951" s="72" t="str">
        <f t="shared" si="194"/>
        <v>May</v>
      </c>
      <c r="C5951" s="74">
        <v>42493</v>
      </c>
      <c r="D5951" s="47">
        <v>51.849997999999999</v>
      </c>
      <c r="E5951" s="47">
        <v>52.779998999999997</v>
      </c>
      <c r="F5951" s="47">
        <v>51.77</v>
      </c>
      <c r="G5951" s="47">
        <v>52.639999000000003</v>
      </c>
      <c r="H5951" s="73">
        <v>48.082751999999999</v>
      </c>
      <c r="I5951" s="73">
        <v>1480400</v>
      </c>
    </row>
    <row r="5952" spans="1:9" x14ac:dyDescent="0.3">
      <c r="A5952" s="72" t="str">
        <f t="shared" si="193"/>
        <v>2016</v>
      </c>
      <c r="B5952" s="72" t="str">
        <f t="shared" si="194"/>
        <v>May</v>
      </c>
      <c r="C5952" s="74">
        <v>42494</v>
      </c>
      <c r="D5952" s="47">
        <v>52.470001000000003</v>
      </c>
      <c r="E5952" s="47">
        <v>53.23</v>
      </c>
      <c r="F5952" s="47">
        <v>52.119999</v>
      </c>
      <c r="G5952" s="47">
        <v>52.82</v>
      </c>
      <c r="H5952" s="73">
        <v>48.247166</v>
      </c>
      <c r="I5952" s="73">
        <v>928500</v>
      </c>
    </row>
    <row r="5953" spans="1:9" x14ac:dyDescent="0.3">
      <c r="A5953" s="72" t="str">
        <f t="shared" si="193"/>
        <v>2016</v>
      </c>
      <c r="B5953" s="72" t="str">
        <f t="shared" si="194"/>
        <v>May</v>
      </c>
      <c r="C5953" s="74">
        <v>42495</v>
      </c>
      <c r="D5953" s="47">
        <v>52.77</v>
      </c>
      <c r="E5953" s="47">
        <v>53.049999</v>
      </c>
      <c r="F5953" s="47">
        <v>51.82</v>
      </c>
      <c r="G5953" s="47">
        <v>51.869999</v>
      </c>
      <c r="H5953" s="73">
        <v>47.379413999999997</v>
      </c>
      <c r="I5953" s="73">
        <v>847800</v>
      </c>
    </row>
    <row r="5954" spans="1:9" x14ac:dyDescent="0.3">
      <c r="A5954" s="72" t="str">
        <f t="shared" si="193"/>
        <v>2016</v>
      </c>
      <c r="B5954" s="72" t="str">
        <f t="shared" si="194"/>
        <v>May</v>
      </c>
      <c r="C5954" s="74">
        <v>42496</v>
      </c>
      <c r="D5954" s="47">
        <v>51.549999</v>
      </c>
      <c r="E5954" s="47">
        <v>52.669998</v>
      </c>
      <c r="F5954" s="47">
        <v>49.860000999999997</v>
      </c>
      <c r="G5954" s="47">
        <v>50.77</v>
      </c>
      <c r="H5954" s="73">
        <v>46.374653000000002</v>
      </c>
      <c r="I5954" s="73">
        <v>928800</v>
      </c>
    </row>
    <row r="5955" spans="1:9" x14ac:dyDescent="0.3">
      <c r="A5955" s="72" t="str">
        <f t="shared" ref="A5955:A6018" si="195">TEXT(C5955,"YYYY")</f>
        <v>2016</v>
      </c>
      <c r="B5955" s="72" t="str">
        <f t="shared" ref="B5955:B6018" si="196">TEXT(C5955,"MMM")</f>
        <v>May</v>
      </c>
      <c r="C5955" s="74">
        <v>42499</v>
      </c>
      <c r="D5955" s="47">
        <v>50.77</v>
      </c>
      <c r="E5955" s="47">
        <v>51.869999</v>
      </c>
      <c r="F5955" s="47">
        <v>50.490001999999997</v>
      </c>
      <c r="G5955" s="47">
        <v>51.529998999999997</v>
      </c>
      <c r="H5955" s="73">
        <v>47.255004999999997</v>
      </c>
      <c r="I5955" s="73">
        <v>625900</v>
      </c>
    </row>
    <row r="5956" spans="1:9" x14ac:dyDescent="0.3">
      <c r="A5956" s="72" t="str">
        <f t="shared" si="195"/>
        <v>2016</v>
      </c>
      <c r="B5956" s="72" t="str">
        <f t="shared" si="196"/>
        <v>May</v>
      </c>
      <c r="C5956" s="74">
        <v>42500</v>
      </c>
      <c r="D5956" s="47">
        <v>51.529998999999997</v>
      </c>
      <c r="E5956" s="47">
        <v>52.400002000000001</v>
      </c>
      <c r="F5956" s="47">
        <v>50.810001</v>
      </c>
      <c r="G5956" s="47">
        <v>52.099997999999999</v>
      </c>
      <c r="H5956" s="73">
        <v>47.777709999999999</v>
      </c>
      <c r="I5956" s="73">
        <v>771400</v>
      </c>
    </row>
    <row r="5957" spans="1:9" x14ac:dyDescent="0.3">
      <c r="A5957" s="72" t="str">
        <f t="shared" si="195"/>
        <v>2016</v>
      </c>
      <c r="B5957" s="72" t="str">
        <f t="shared" si="196"/>
        <v>May</v>
      </c>
      <c r="C5957" s="74">
        <v>42501</v>
      </c>
      <c r="D5957" s="47">
        <v>51.970001000000003</v>
      </c>
      <c r="E5957" s="47">
        <v>52.220001000000003</v>
      </c>
      <c r="F5957" s="47">
        <v>50.549999</v>
      </c>
      <c r="G5957" s="47">
        <v>50.619999</v>
      </c>
      <c r="H5957" s="73">
        <v>46.420498000000002</v>
      </c>
      <c r="I5957" s="73">
        <v>715700</v>
      </c>
    </row>
    <row r="5958" spans="1:9" x14ac:dyDescent="0.3">
      <c r="A5958" s="72" t="str">
        <f t="shared" si="195"/>
        <v>2016</v>
      </c>
      <c r="B5958" s="72" t="str">
        <f t="shared" si="196"/>
        <v>May</v>
      </c>
      <c r="C5958" s="74">
        <v>42502</v>
      </c>
      <c r="D5958" s="47">
        <v>50.68</v>
      </c>
      <c r="E5958" s="47">
        <v>51.279998999999997</v>
      </c>
      <c r="F5958" s="47">
        <v>50.549999</v>
      </c>
      <c r="G5958" s="47">
        <v>50.860000999999997</v>
      </c>
      <c r="H5958" s="73">
        <v>46.640591000000001</v>
      </c>
      <c r="I5958" s="73">
        <v>641000</v>
      </c>
    </row>
    <row r="5959" spans="1:9" x14ac:dyDescent="0.3">
      <c r="A5959" s="72" t="str">
        <f t="shared" si="195"/>
        <v>2016</v>
      </c>
      <c r="B5959" s="72" t="str">
        <f t="shared" si="196"/>
        <v>May</v>
      </c>
      <c r="C5959" s="74">
        <v>42503</v>
      </c>
      <c r="D5959" s="47">
        <v>50.959999000000003</v>
      </c>
      <c r="E5959" s="47">
        <v>50.98</v>
      </c>
      <c r="F5959" s="47">
        <v>49.330002</v>
      </c>
      <c r="G5959" s="47">
        <v>49.540000999999997</v>
      </c>
      <c r="H5959" s="73">
        <v>45.430103000000003</v>
      </c>
      <c r="I5959" s="73">
        <v>1271200</v>
      </c>
    </row>
    <row r="5960" spans="1:9" x14ac:dyDescent="0.3">
      <c r="A5960" s="72" t="str">
        <f t="shared" si="195"/>
        <v>2016</v>
      </c>
      <c r="B5960" s="72" t="str">
        <f t="shared" si="196"/>
        <v>May</v>
      </c>
      <c r="C5960" s="74">
        <v>42506</v>
      </c>
      <c r="D5960" s="47">
        <v>49.419998</v>
      </c>
      <c r="E5960" s="47">
        <v>50.110000999999997</v>
      </c>
      <c r="F5960" s="47">
        <v>49.18</v>
      </c>
      <c r="G5960" s="47">
        <v>49.830002</v>
      </c>
      <c r="H5960" s="73">
        <v>45.696041000000001</v>
      </c>
      <c r="I5960" s="73">
        <v>862400</v>
      </c>
    </row>
    <row r="5961" spans="1:9" x14ac:dyDescent="0.3">
      <c r="A5961" s="72" t="str">
        <f t="shared" si="195"/>
        <v>2016</v>
      </c>
      <c r="B5961" s="72" t="str">
        <f t="shared" si="196"/>
        <v>May</v>
      </c>
      <c r="C5961" s="74">
        <v>42507</v>
      </c>
      <c r="D5961" s="47">
        <v>49.77</v>
      </c>
      <c r="E5961" s="47">
        <v>50.220001000000003</v>
      </c>
      <c r="F5961" s="47">
        <v>49.240001999999997</v>
      </c>
      <c r="G5961" s="47">
        <v>49.639999000000003</v>
      </c>
      <c r="H5961" s="73">
        <v>45.521801000000004</v>
      </c>
      <c r="I5961" s="73">
        <v>542300</v>
      </c>
    </row>
    <row r="5962" spans="1:9" x14ac:dyDescent="0.3">
      <c r="A5962" s="72" t="str">
        <f t="shared" si="195"/>
        <v>2016</v>
      </c>
      <c r="B5962" s="72" t="str">
        <f t="shared" si="196"/>
        <v>May</v>
      </c>
      <c r="C5962" s="74">
        <v>42508</v>
      </c>
      <c r="D5962" s="47">
        <v>49.450001</v>
      </c>
      <c r="E5962" s="47">
        <v>49.450001</v>
      </c>
      <c r="F5962" s="47">
        <v>48.060001</v>
      </c>
      <c r="G5962" s="47">
        <v>48.25</v>
      </c>
      <c r="H5962" s="73">
        <v>44.247120000000002</v>
      </c>
      <c r="I5962" s="73">
        <v>1126500</v>
      </c>
    </row>
    <row r="5963" spans="1:9" x14ac:dyDescent="0.3">
      <c r="A5963" s="72" t="str">
        <f t="shared" si="195"/>
        <v>2016</v>
      </c>
      <c r="B5963" s="72" t="str">
        <f t="shared" si="196"/>
        <v>May</v>
      </c>
      <c r="C5963" s="74">
        <v>42509</v>
      </c>
      <c r="D5963" s="47">
        <v>47.91</v>
      </c>
      <c r="E5963" s="47">
        <v>48.610000999999997</v>
      </c>
      <c r="F5963" s="47">
        <v>47.41</v>
      </c>
      <c r="G5963" s="47">
        <v>48.450001</v>
      </c>
      <c r="H5963" s="73">
        <v>44.430526999999998</v>
      </c>
      <c r="I5963" s="73">
        <v>1199400</v>
      </c>
    </row>
    <row r="5964" spans="1:9" x14ac:dyDescent="0.3">
      <c r="A5964" s="72" t="str">
        <f t="shared" si="195"/>
        <v>2016</v>
      </c>
      <c r="B5964" s="72" t="str">
        <f t="shared" si="196"/>
        <v>May</v>
      </c>
      <c r="C5964" s="74">
        <v>42510</v>
      </c>
      <c r="D5964" s="47">
        <v>48.689999</v>
      </c>
      <c r="E5964" s="47">
        <v>48.830002</v>
      </c>
      <c r="F5964" s="47">
        <v>48.330002</v>
      </c>
      <c r="G5964" s="47">
        <v>48.810001</v>
      </c>
      <c r="H5964" s="73">
        <v>44.760654000000002</v>
      </c>
      <c r="I5964" s="73">
        <v>866200</v>
      </c>
    </row>
    <row r="5965" spans="1:9" x14ac:dyDescent="0.3">
      <c r="A5965" s="72" t="str">
        <f t="shared" si="195"/>
        <v>2016</v>
      </c>
      <c r="B5965" s="72" t="str">
        <f t="shared" si="196"/>
        <v>May</v>
      </c>
      <c r="C5965" s="74">
        <v>42513</v>
      </c>
      <c r="D5965" s="47">
        <v>48.91</v>
      </c>
      <c r="E5965" s="47">
        <v>49.049999</v>
      </c>
      <c r="F5965" s="47">
        <v>48.459999000000003</v>
      </c>
      <c r="G5965" s="47">
        <v>48.529998999999997</v>
      </c>
      <c r="H5965" s="73">
        <v>44.503880000000002</v>
      </c>
      <c r="I5965" s="73">
        <v>545900</v>
      </c>
    </row>
    <row r="5966" spans="1:9" x14ac:dyDescent="0.3">
      <c r="A5966" s="72" t="str">
        <f t="shared" si="195"/>
        <v>2016</v>
      </c>
      <c r="B5966" s="72" t="str">
        <f t="shared" si="196"/>
        <v>May</v>
      </c>
      <c r="C5966" s="74">
        <v>42514</v>
      </c>
      <c r="D5966" s="47">
        <v>48.869999</v>
      </c>
      <c r="E5966" s="47">
        <v>49.889999000000003</v>
      </c>
      <c r="F5966" s="47">
        <v>48.310001</v>
      </c>
      <c r="G5966" s="47">
        <v>49.509998000000003</v>
      </c>
      <c r="H5966" s="73">
        <v>45.40258</v>
      </c>
      <c r="I5966" s="73">
        <v>739600</v>
      </c>
    </row>
    <row r="5967" spans="1:9" x14ac:dyDescent="0.3">
      <c r="A5967" s="72" t="str">
        <f t="shared" si="195"/>
        <v>2016</v>
      </c>
      <c r="B5967" s="72" t="str">
        <f t="shared" si="196"/>
        <v>May</v>
      </c>
      <c r="C5967" s="74">
        <v>42515</v>
      </c>
      <c r="D5967" s="47">
        <v>49.48</v>
      </c>
      <c r="E5967" s="47">
        <v>49.860000999999997</v>
      </c>
      <c r="F5967" s="47">
        <v>48.900002000000001</v>
      </c>
      <c r="G5967" s="47">
        <v>49.380001</v>
      </c>
      <c r="H5967" s="73">
        <v>45.283371000000002</v>
      </c>
      <c r="I5967" s="73">
        <v>623400</v>
      </c>
    </row>
    <row r="5968" spans="1:9" x14ac:dyDescent="0.3">
      <c r="A5968" s="72" t="str">
        <f t="shared" si="195"/>
        <v>2016</v>
      </c>
      <c r="B5968" s="72" t="str">
        <f t="shared" si="196"/>
        <v>May</v>
      </c>
      <c r="C5968" s="74">
        <v>42516</v>
      </c>
      <c r="D5968" s="47">
        <v>49.389999000000003</v>
      </c>
      <c r="E5968" s="47">
        <v>49.740001999999997</v>
      </c>
      <c r="F5968" s="47">
        <v>49.16</v>
      </c>
      <c r="G5968" s="47">
        <v>49.299999</v>
      </c>
      <c r="H5968" s="73">
        <v>45.210003</v>
      </c>
      <c r="I5968" s="73">
        <v>254000</v>
      </c>
    </row>
    <row r="5969" spans="1:9" x14ac:dyDescent="0.3">
      <c r="A5969" s="72" t="str">
        <f t="shared" si="195"/>
        <v>2016</v>
      </c>
      <c r="B5969" s="72" t="str">
        <f t="shared" si="196"/>
        <v>May</v>
      </c>
      <c r="C5969" s="74">
        <v>42517</v>
      </c>
      <c r="D5969" s="47">
        <v>49.52</v>
      </c>
      <c r="E5969" s="47">
        <v>50.150002000000001</v>
      </c>
      <c r="F5969" s="47">
        <v>49.34</v>
      </c>
      <c r="G5969" s="47">
        <v>50.099997999999999</v>
      </c>
      <c r="H5969" s="73">
        <v>45.943638</v>
      </c>
      <c r="I5969" s="73">
        <v>598500</v>
      </c>
    </row>
    <row r="5970" spans="1:9" x14ac:dyDescent="0.3">
      <c r="A5970" s="72" t="str">
        <f t="shared" si="195"/>
        <v>2016</v>
      </c>
      <c r="B5970" s="72" t="str">
        <f t="shared" si="196"/>
        <v>May</v>
      </c>
      <c r="C5970" s="74">
        <v>42521</v>
      </c>
      <c r="D5970" s="47">
        <v>50.25</v>
      </c>
      <c r="E5970" s="47">
        <v>50.25</v>
      </c>
      <c r="F5970" s="47">
        <v>49.529998999999997</v>
      </c>
      <c r="G5970" s="47">
        <v>49.869999</v>
      </c>
      <c r="H5970" s="73">
        <v>45.732719000000003</v>
      </c>
      <c r="I5970" s="73">
        <v>314200</v>
      </c>
    </row>
    <row r="5971" spans="1:9" x14ac:dyDescent="0.3">
      <c r="A5971" s="72" t="str">
        <f t="shared" si="195"/>
        <v>2016</v>
      </c>
      <c r="B5971" s="72" t="str">
        <f t="shared" si="196"/>
        <v>Jun</v>
      </c>
      <c r="C5971" s="74">
        <v>42522</v>
      </c>
      <c r="D5971" s="47">
        <v>49.849997999999999</v>
      </c>
      <c r="E5971" s="47">
        <v>50.529998999999997</v>
      </c>
      <c r="F5971" s="47">
        <v>49.849997999999999</v>
      </c>
      <c r="G5971" s="47">
        <v>50.240001999999997</v>
      </c>
      <c r="H5971" s="73">
        <v>46.072024999999996</v>
      </c>
      <c r="I5971" s="73">
        <v>614400</v>
      </c>
    </row>
    <row r="5972" spans="1:9" x14ac:dyDescent="0.3">
      <c r="A5972" s="72" t="str">
        <f t="shared" si="195"/>
        <v>2016</v>
      </c>
      <c r="B5972" s="72" t="str">
        <f t="shared" si="196"/>
        <v>Jun</v>
      </c>
      <c r="C5972" s="74">
        <v>42523</v>
      </c>
      <c r="D5972" s="47">
        <v>49.950001</v>
      </c>
      <c r="E5972" s="47">
        <v>50.470001000000003</v>
      </c>
      <c r="F5972" s="47">
        <v>49.799999</v>
      </c>
      <c r="G5972" s="47">
        <v>50.290000999999997</v>
      </c>
      <c r="H5972" s="73">
        <v>46.117870000000003</v>
      </c>
      <c r="I5972" s="73">
        <v>530100</v>
      </c>
    </row>
    <row r="5973" spans="1:9" x14ac:dyDescent="0.3">
      <c r="A5973" s="72" t="str">
        <f t="shared" si="195"/>
        <v>2016</v>
      </c>
      <c r="B5973" s="72" t="str">
        <f t="shared" si="196"/>
        <v>Jun</v>
      </c>
      <c r="C5973" s="74">
        <v>42524</v>
      </c>
      <c r="D5973" s="47">
        <v>50.200001</v>
      </c>
      <c r="E5973" s="47">
        <v>50.200001</v>
      </c>
      <c r="F5973" s="47">
        <v>49.220001000000003</v>
      </c>
      <c r="G5973" s="47">
        <v>49.869999</v>
      </c>
      <c r="H5973" s="73">
        <v>45.732719000000003</v>
      </c>
      <c r="I5973" s="73">
        <v>484000</v>
      </c>
    </row>
    <row r="5974" spans="1:9" x14ac:dyDescent="0.3">
      <c r="A5974" s="72" t="str">
        <f t="shared" si="195"/>
        <v>2016</v>
      </c>
      <c r="B5974" s="72" t="str">
        <f t="shared" si="196"/>
        <v>Jun</v>
      </c>
      <c r="C5974" s="74">
        <v>42527</v>
      </c>
      <c r="D5974" s="47">
        <v>50.040000999999997</v>
      </c>
      <c r="E5974" s="47">
        <v>50.610000999999997</v>
      </c>
      <c r="F5974" s="47">
        <v>49.689999</v>
      </c>
      <c r="G5974" s="47">
        <v>50.360000999999997</v>
      </c>
      <c r="H5974" s="73">
        <v>46.182076000000002</v>
      </c>
      <c r="I5974" s="73">
        <v>370800</v>
      </c>
    </row>
    <row r="5975" spans="1:9" x14ac:dyDescent="0.3">
      <c r="A5975" s="72" t="str">
        <f t="shared" si="195"/>
        <v>2016</v>
      </c>
      <c r="B5975" s="72" t="str">
        <f t="shared" si="196"/>
        <v>Jun</v>
      </c>
      <c r="C5975" s="74">
        <v>42528</v>
      </c>
      <c r="D5975" s="47">
        <v>50.549999</v>
      </c>
      <c r="E5975" s="47">
        <v>50.599997999999999</v>
      </c>
      <c r="F5975" s="47">
        <v>50.049999</v>
      </c>
      <c r="G5975" s="47">
        <v>50.360000999999997</v>
      </c>
      <c r="H5975" s="73">
        <v>46.182076000000002</v>
      </c>
      <c r="I5975" s="73">
        <v>295900</v>
      </c>
    </row>
    <row r="5976" spans="1:9" x14ac:dyDescent="0.3">
      <c r="A5976" s="72" t="str">
        <f t="shared" si="195"/>
        <v>2016</v>
      </c>
      <c r="B5976" s="72" t="str">
        <f t="shared" si="196"/>
        <v>Jun</v>
      </c>
      <c r="C5976" s="74">
        <v>42529</v>
      </c>
      <c r="D5976" s="47">
        <v>50.619999</v>
      </c>
      <c r="E5976" s="47">
        <v>51.099997999999999</v>
      </c>
      <c r="F5976" s="47">
        <v>50.099997999999999</v>
      </c>
      <c r="G5976" s="47">
        <v>51.07</v>
      </c>
      <c r="H5976" s="73">
        <v>46.833163999999996</v>
      </c>
      <c r="I5976" s="73">
        <v>393900</v>
      </c>
    </row>
    <row r="5977" spans="1:9" x14ac:dyDescent="0.3">
      <c r="A5977" s="72" t="str">
        <f t="shared" si="195"/>
        <v>2016</v>
      </c>
      <c r="B5977" s="72" t="str">
        <f t="shared" si="196"/>
        <v>Jun</v>
      </c>
      <c r="C5977" s="74">
        <v>42530</v>
      </c>
      <c r="D5977" s="47">
        <v>51.209999000000003</v>
      </c>
      <c r="E5977" s="47">
        <v>52.040000999999997</v>
      </c>
      <c r="F5977" s="47">
        <v>50.810001</v>
      </c>
      <c r="G5977" s="47">
        <v>50.919998</v>
      </c>
      <c r="H5977" s="73">
        <v>46.695605999999998</v>
      </c>
      <c r="I5977" s="73">
        <v>536000</v>
      </c>
    </row>
    <row r="5978" spans="1:9" x14ac:dyDescent="0.3">
      <c r="A5978" s="72" t="str">
        <f t="shared" si="195"/>
        <v>2016</v>
      </c>
      <c r="B5978" s="72" t="str">
        <f t="shared" si="196"/>
        <v>Jun</v>
      </c>
      <c r="C5978" s="74">
        <v>42531</v>
      </c>
      <c r="D5978" s="47">
        <v>50.580002</v>
      </c>
      <c r="E5978" s="47">
        <v>50.75</v>
      </c>
      <c r="F5978" s="47">
        <v>50.119999</v>
      </c>
      <c r="G5978" s="47">
        <v>50.450001</v>
      </c>
      <c r="H5978" s="73">
        <v>46.264603000000001</v>
      </c>
      <c r="I5978" s="73">
        <v>480300</v>
      </c>
    </row>
    <row r="5979" spans="1:9" x14ac:dyDescent="0.3">
      <c r="A5979" s="72" t="str">
        <f t="shared" si="195"/>
        <v>2016</v>
      </c>
      <c r="B5979" s="72" t="str">
        <f t="shared" si="196"/>
        <v>Jun</v>
      </c>
      <c r="C5979" s="74">
        <v>42534</v>
      </c>
      <c r="D5979" s="47">
        <v>50.299999</v>
      </c>
      <c r="E5979" s="47">
        <v>50.59</v>
      </c>
      <c r="F5979" s="47">
        <v>49.66</v>
      </c>
      <c r="G5979" s="47">
        <v>49.669998</v>
      </c>
      <c r="H5979" s="73">
        <v>45.549315999999997</v>
      </c>
      <c r="I5979" s="73">
        <v>454600</v>
      </c>
    </row>
    <row r="5980" spans="1:9" x14ac:dyDescent="0.3">
      <c r="A5980" s="72" t="str">
        <f t="shared" si="195"/>
        <v>2016</v>
      </c>
      <c r="B5980" s="72" t="str">
        <f t="shared" si="196"/>
        <v>Jun</v>
      </c>
      <c r="C5980" s="74">
        <v>42535</v>
      </c>
      <c r="D5980" s="47">
        <v>49.759998000000003</v>
      </c>
      <c r="E5980" s="47">
        <v>50.599997999999999</v>
      </c>
      <c r="F5980" s="47">
        <v>49.700001</v>
      </c>
      <c r="G5980" s="47">
        <v>50.5</v>
      </c>
      <c r="H5980" s="73">
        <v>46.310448000000001</v>
      </c>
      <c r="I5980" s="73">
        <v>463000</v>
      </c>
    </row>
    <row r="5981" spans="1:9" x14ac:dyDescent="0.3">
      <c r="A5981" s="72" t="str">
        <f t="shared" si="195"/>
        <v>2016</v>
      </c>
      <c r="B5981" s="72" t="str">
        <f t="shared" si="196"/>
        <v>Jun</v>
      </c>
      <c r="C5981" s="74">
        <v>42536</v>
      </c>
      <c r="D5981" s="47">
        <v>50.810001</v>
      </c>
      <c r="E5981" s="47">
        <v>50.84</v>
      </c>
      <c r="F5981" s="47">
        <v>50.200001</v>
      </c>
      <c r="G5981" s="47">
        <v>50.27</v>
      </c>
      <c r="H5981" s="73">
        <v>46.099533000000001</v>
      </c>
      <c r="I5981" s="73">
        <v>715700</v>
      </c>
    </row>
    <row r="5982" spans="1:9" x14ac:dyDescent="0.3">
      <c r="A5982" s="72" t="str">
        <f t="shared" si="195"/>
        <v>2016</v>
      </c>
      <c r="B5982" s="72" t="str">
        <f t="shared" si="196"/>
        <v>Jun</v>
      </c>
      <c r="C5982" s="74">
        <v>42537</v>
      </c>
      <c r="D5982" s="47">
        <v>50.07</v>
      </c>
      <c r="E5982" s="47">
        <v>50.18</v>
      </c>
      <c r="F5982" s="47">
        <v>49.459999000000003</v>
      </c>
      <c r="G5982" s="47">
        <v>49.82</v>
      </c>
      <c r="H5982" s="73">
        <v>45.686870999999996</v>
      </c>
      <c r="I5982" s="73">
        <v>300300</v>
      </c>
    </row>
    <row r="5983" spans="1:9" x14ac:dyDescent="0.3">
      <c r="A5983" s="72" t="str">
        <f t="shared" si="195"/>
        <v>2016</v>
      </c>
      <c r="B5983" s="72" t="str">
        <f t="shared" si="196"/>
        <v>Jun</v>
      </c>
      <c r="C5983" s="74">
        <v>42538</v>
      </c>
      <c r="D5983" s="47">
        <v>49.599997999999999</v>
      </c>
      <c r="E5983" s="47">
        <v>49.650002000000001</v>
      </c>
      <c r="F5983" s="47">
        <v>48.939999</v>
      </c>
      <c r="G5983" s="47">
        <v>49.189999</v>
      </c>
      <c r="H5983" s="73">
        <v>45.109130999999998</v>
      </c>
      <c r="I5983" s="73">
        <v>801700</v>
      </c>
    </row>
    <row r="5984" spans="1:9" x14ac:dyDescent="0.3">
      <c r="A5984" s="72" t="str">
        <f t="shared" si="195"/>
        <v>2016</v>
      </c>
      <c r="B5984" s="72" t="str">
        <f t="shared" si="196"/>
        <v>Jun</v>
      </c>
      <c r="C5984" s="74">
        <v>42541</v>
      </c>
      <c r="D5984" s="47">
        <v>49.619999</v>
      </c>
      <c r="E5984" s="47">
        <v>49.849997999999999</v>
      </c>
      <c r="F5984" s="47">
        <v>49.07</v>
      </c>
      <c r="G5984" s="47">
        <v>49.259998000000003</v>
      </c>
      <c r="H5984" s="73">
        <v>45.173332000000002</v>
      </c>
      <c r="I5984" s="73">
        <v>638000</v>
      </c>
    </row>
    <row r="5985" spans="1:9" x14ac:dyDescent="0.3">
      <c r="A5985" s="72" t="str">
        <f t="shared" si="195"/>
        <v>2016</v>
      </c>
      <c r="B5985" s="72" t="str">
        <f t="shared" si="196"/>
        <v>Jun</v>
      </c>
      <c r="C5985" s="74">
        <v>42542</v>
      </c>
      <c r="D5985" s="47">
        <v>49.18</v>
      </c>
      <c r="E5985" s="47">
        <v>49.57</v>
      </c>
      <c r="F5985" s="47">
        <v>49</v>
      </c>
      <c r="G5985" s="47">
        <v>49.16</v>
      </c>
      <c r="H5985" s="73">
        <v>45.081619000000003</v>
      </c>
      <c r="I5985" s="73">
        <v>497700</v>
      </c>
    </row>
    <row r="5986" spans="1:9" x14ac:dyDescent="0.3">
      <c r="A5986" s="72" t="str">
        <f t="shared" si="195"/>
        <v>2016</v>
      </c>
      <c r="B5986" s="72" t="str">
        <f t="shared" si="196"/>
        <v>Jun</v>
      </c>
      <c r="C5986" s="74">
        <v>42543</v>
      </c>
      <c r="D5986" s="47">
        <v>49.25</v>
      </c>
      <c r="E5986" s="47">
        <v>49.400002000000001</v>
      </c>
      <c r="F5986" s="47">
        <v>48.939999</v>
      </c>
      <c r="G5986" s="47">
        <v>49.16</v>
      </c>
      <c r="H5986" s="73">
        <v>45.081619000000003</v>
      </c>
      <c r="I5986" s="73">
        <v>503300</v>
      </c>
    </row>
    <row r="5987" spans="1:9" x14ac:dyDescent="0.3">
      <c r="A5987" s="72" t="str">
        <f t="shared" si="195"/>
        <v>2016</v>
      </c>
      <c r="B5987" s="72" t="str">
        <f t="shared" si="196"/>
        <v>Jun</v>
      </c>
      <c r="C5987" s="74">
        <v>42544</v>
      </c>
      <c r="D5987" s="47">
        <v>49.580002</v>
      </c>
      <c r="E5987" s="47">
        <v>49.740001999999997</v>
      </c>
      <c r="F5987" s="47">
        <v>49.279998999999997</v>
      </c>
      <c r="G5987" s="47">
        <v>49.599997999999999</v>
      </c>
      <c r="H5987" s="73">
        <v>45.485115</v>
      </c>
      <c r="I5987" s="73">
        <v>492300</v>
      </c>
    </row>
    <row r="5988" spans="1:9" x14ac:dyDescent="0.3">
      <c r="A5988" s="72" t="str">
        <f t="shared" si="195"/>
        <v>2016</v>
      </c>
      <c r="B5988" s="72" t="str">
        <f t="shared" si="196"/>
        <v>Jun</v>
      </c>
      <c r="C5988" s="74">
        <v>42545</v>
      </c>
      <c r="D5988" s="47">
        <v>47.919998</v>
      </c>
      <c r="E5988" s="47">
        <v>49.57</v>
      </c>
      <c r="F5988" s="47">
        <v>47.849997999999999</v>
      </c>
      <c r="G5988" s="47">
        <v>48.970001000000003</v>
      </c>
      <c r="H5988" s="73">
        <v>44.907387</v>
      </c>
      <c r="I5988" s="73">
        <v>1384900</v>
      </c>
    </row>
    <row r="5989" spans="1:9" x14ac:dyDescent="0.3">
      <c r="A5989" s="72" t="str">
        <f t="shared" si="195"/>
        <v>2016</v>
      </c>
      <c r="B5989" s="72" t="str">
        <f t="shared" si="196"/>
        <v>Jun</v>
      </c>
      <c r="C5989" s="74">
        <v>42548</v>
      </c>
      <c r="D5989" s="47">
        <v>48.470001000000003</v>
      </c>
      <c r="E5989" s="47">
        <v>48.639999000000003</v>
      </c>
      <c r="F5989" s="47">
        <v>47</v>
      </c>
      <c r="G5989" s="47">
        <v>47.25</v>
      </c>
      <c r="H5989" s="73">
        <v>43.330078</v>
      </c>
      <c r="I5989" s="73">
        <v>1344200</v>
      </c>
    </row>
    <row r="5990" spans="1:9" x14ac:dyDescent="0.3">
      <c r="A5990" s="72" t="str">
        <f t="shared" si="195"/>
        <v>2016</v>
      </c>
      <c r="B5990" s="72" t="str">
        <f t="shared" si="196"/>
        <v>Jun</v>
      </c>
      <c r="C5990" s="74">
        <v>42549</v>
      </c>
      <c r="D5990" s="47">
        <v>47.52</v>
      </c>
      <c r="E5990" s="47">
        <v>47.68</v>
      </c>
      <c r="F5990" s="47">
        <v>46.93</v>
      </c>
      <c r="G5990" s="47">
        <v>47.049999</v>
      </c>
      <c r="H5990" s="73">
        <v>43.146659999999997</v>
      </c>
      <c r="I5990" s="73">
        <v>1111100</v>
      </c>
    </row>
    <row r="5991" spans="1:9" x14ac:dyDescent="0.3">
      <c r="A5991" s="72" t="str">
        <f t="shared" si="195"/>
        <v>2016</v>
      </c>
      <c r="B5991" s="72" t="str">
        <f t="shared" si="196"/>
        <v>Jun</v>
      </c>
      <c r="C5991" s="74">
        <v>42550</v>
      </c>
      <c r="D5991" s="47">
        <v>47.59</v>
      </c>
      <c r="E5991" s="47">
        <v>48.040000999999997</v>
      </c>
      <c r="F5991" s="47">
        <v>47.18</v>
      </c>
      <c r="G5991" s="47">
        <v>48.009998000000003</v>
      </c>
      <c r="H5991" s="73">
        <v>44.027023</v>
      </c>
      <c r="I5991" s="73">
        <v>1099600</v>
      </c>
    </row>
    <row r="5992" spans="1:9" x14ac:dyDescent="0.3">
      <c r="A5992" s="72" t="str">
        <f t="shared" si="195"/>
        <v>2016</v>
      </c>
      <c r="B5992" s="72" t="str">
        <f t="shared" si="196"/>
        <v>Jun</v>
      </c>
      <c r="C5992" s="74">
        <v>42551</v>
      </c>
      <c r="D5992" s="47">
        <v>47.889999000000003</v>
      </c>
      <c r="E5992" s="47">
        <v>48.349997999999999</v>
      </c>
      <c r="F5992" s="47">
        <v>47.110000999999997</v>
      </c>
      <c r="G5992" s="47">
        <v>48.139999000000003</v>
      </c>
      <c r="H5992" s="73">
        <v>44.146244000000003</v>
      </c>
      <c r="I5992" s="73">
        <v>816700</v>
      </c>
    </row>
    <row r="5993" spans="1:9" x14ac:dyDescent="0.3">
      <c r="A5993" s="72" t="str">
        <f t="shared" si="195"/>
        <v>2016</v>
      </c>
      <c r="B5993" s="72" t="str">
        <f t="shared" si="196"/>
        <v>Jul</v>
      </c>
      <c r="C5993" s="74">
        <v>42552</v>
      </c>
      <c r="D5993" s="47">
        <v>48.259998000000003</v>
      </c>
      <c r="E5993" s="47">
        <v>48.459999000000003</v>
      </c>
      <c r="F5993" s="47">
        <v>47.419998</v>
      </c>
      <c r="G5993" s="47">
        <v>47.740001999999997</v>
      </c>
      <c r="H5993" s="73">
        <v>43.779426999999998</v>
      </c>
      <c r="I5993" s="73">
        <v>760100</v>
      </c>
    </row>
    <row r="5994" spans="1:9" x14ac:dyDescent="0.3">
      <c r="A5994" s="72" t="str">
        <f t="shared" si="195"/>
        <v>2016</v>
      </c>
      <c r="B5994" s="72" t="str">
        <f t="shared" si="196"/>
        <v>Jul</v>
      </c>
      <c r="C5994" s="74">
        <v>42556</v>
      </c>
      <c r="D5994" s="47">
        <v>47.759998000000003</v>
      </c>
      <c r="E5994" s="47">
        <v>48.209999000000003</v>
      </c>
      <c r="F5994" s="47">
        <v>47.669998</v>
      </c>
      <c r="G5994" s="47">
        <v>48.09</v>
      </c>
      <c r="H5994" s="73">
        <v>44.100388000000002</v>
      </c>
      <c r="I5994" s="73">
        <v>583900</v>
      </c>
    </row>
    <row r="5995" spans="1:9" x14ac:dyDescent="0.3">
      <c r="A5995" s="72" t="str">
        <f t="shared" si="195"/>
        <v>2016</v>
      </c>
      <c r="B5995" s="72" t="str">
        <f t="shared" si="196"/>
        <v>Jul</v>
      </c>
      <c r="C5995" s="74">
        <v>42557</v>
      </c>
      <c r="D5995" s="47">
        <v>48.09</v>
      </c>
      <c r="E5995" s="47">
        <v>49.610000999999997</v>
      </c>
      <c r="F5995" s="47">
        <v>47.950001</v>
      </c>
      <c r="G5995" s="47">
        <v>49.209999000000003</v>
      </c>
      <c r="H5995" s="73">
        <v>45.127476000000001</v>
      </c>
      <c r="I5995" s="73">
        <v>1003600</v>
      </c>
    </row>
    <row r="5996" spans="1:9" x14ac:dyDescent="0.3">
      <c r="A5996" s="72" t="str">
        <f t="shared" si="195"/>
        <v>2016</v>
      </c>
      <c r="B5996" s="72" t="str">
        <f t="shared" si="196"/>
        <v>Jul</v>
      </c>
      <c r="C5996" s="74">
        <v>42558</v>
      </c>
      <c r="D5996" s="47">
        <v>49.110000999999997</v>
      </c>
      <c r="E5996" s="47">
        <v>49.41</v>
      </c>
      <c r="F5996" s="47">
        <v>48.869999</v>
      </c>
      <c r="G5996" s="47">
        <v>49.189999</v>
      </c>
      <c r="H5996" s="73">
        <v>45.109130999999998</v>
      </c>
      <c r="I5996" s="73">
        <v>613500</v>
      </c>
    </row>
    <row r="5997" spans="1:9" x14ac:dyDescent="0.3">
      <c r="A5997" s="72" t="str">
        <f t="shared" si="195"/>
        <v>2016</v>
      </c>
      <c r="B5997" s="72" t="str">
        <f t="shared" si="196"/>
        <v>Jul</v>
      </c>
      <c r="C5997" s="74">
        <v>42559</v>
      </c>
      <c r="D5997" s="47">
        <v>49.419998</v>
      </c>
      <c r="E5997" s="47">
        <v>49.98</v>
      </c>
      <c r="F5997" s="47">
        <v>49.220001000000003</v>
      </c>
      <c r="G5997" s="47">
        <v>49.700001</v>
      </c>
      <c r="H5997" s="73">
        <v>45.576824000000002</v>
      </c>
      <c r="I5997" s="73">
        <v>480800</v>
      </c>
    </row>
    <row r="5998" spans="1:9" x14ac:dyDescent="0.3">
      <c r="A5998" s="72" t="str">
        <f t="shared" si="195"/>
        <v>2016</v>
      </c>
      <c r="B5998" s="72" t="str">
        <f t="shared" si="196"/>
        <v>Jul</v>
      </c>
      <c r="C5998" s="74">
        <v>42562</v>
      </c>
      <c r="D5998" s="47">
        <v>49.759998000000003</v>
      </c>
      <c r="E5998" s="47">
        <v>50.720001000000003</v>
      </c>
      <c r="F5998" s="47">
        <v>49.599997999999999</v>
      </c>
      <c r="G5998" s="47">
        <v>50.630001</v>
      </c>
      <c r="H5998" s="73">
        <v>46.429667999999999</v>
      </c>
      <c r="I5998" s="73">
        <v>549000</v>
      </c>
    </row>
    <row r="5999" spans="1:9" x14ac:dyDescent="0.3">
      <c r="A5999" s="72" t="str">
        <f t="shared" si="195"/>
        <v>2016</v>
      </c>
      <c r="B5999" s="72" t="str">
        <f t="shared" si="196"/>
        <v>Jul</v>
      </c>
      <c r="C5999" s="74">
        <v>42563</v>
      </c>
      <c r="D5999" s="47">
        <v>50.93</v>
      </c>
      <c r="E5999" s="47">
        <v>51.099997999999999</v>
      </c>
      <c r="F5999" s="47">
        <v>50.43</v>
      </c>
      <c r="G5999" s="47">
        <v>50.889999000000003</v>
      </c>
      <c r="H5999" s="73">
        <v>46.668098000000001</v>
      </c>
      <c r="I5999" s="73">
        <v>605800</v>
      </c>
    </row>
    <row r="6000" spans="1:9" x14ac:dyDescent="0.3">
      <c r="A6000" s="72" t="str">
        <f t="shared" si="195"/>
        <v>2016</v>
      </c>
      <c r="B6000" s="72" t="str">
        <f t="shared" si="196"/>
        <v>Jul</v>
      </c>
      <c r="C6000" s="74">
        <v>42564</v>
      </c>
      <c r="D6000" s="47">
        <v>51.200001</v>
      </c>
      <c r="E6000" s="47">
        <v>51.330002</v>
      </c>
      <c r="F6000" s="47">
        <v>50.59</v>
      </c>
      <c r="G6000" s="47">
        <v>50.610000999999997</v>
      </c>
      <c r="H6000" s="73">
        <v>46.411327</v>
      </c>
      <c r="I6000" s="73">
        <v>340100</v>
      </c>
    </row>
    <row r="6001" spans="1:9" x14ac:dyDescent="0.3">
      <c r="A6001" s="72" t="str">
        <f t="shared" si="195"/>
        <v>2016</v>
      </c>
      <c r="B6001" s="72" t="str">
        <f t="shared" si="196"/>
        <v>Jul</v>
      </c>
      <c r="C6001" s="74">
        <v>42565</v>
      </c>
      <c r="D6001" s="47">
        <v>50.740001999999997</v>
      </c>
      <c r="E6001" s="47">
        <v>51.32</v>
      </c>
      <c r="F6001" s="47">
        <v>50.740001999999997</v>
      </c>
      <c r="G6001" s="47">
        <v>51.259998000000003</v>
      </c>
      <c r="H6001" s="73">
        <v>47.007401000000002</v>
      </c>
      <c r="I6001" s="73">
        <v>494700</v>
      </c>
    </row>
    <row r="6002" spans="1:9" x14ac:dyDescent="0.3">
      <c r="A6002" s="72" t="str">
        <f t="shared" si="195"/>
        <v>2016</v>
      </c>
      <c r="B6002" s="72" t="str">
        <f t="shared" si="196"/>
        <v>Jul</v>
      </c>
      <c r="C6002" s="74">
        <v>42566</v>
      </c>
      <c r="D6002" s="47">
        <v>51.380001</v>
      </c>
      <c r="E6002" s="47">
        <v>51.720001000000003</v>
      </c>
      <c r="F6002" s="47">
        <v>50.790000999999997</v>
      </c>
      <c r="G6002" s="47">
        <v>50.950001</v>
      </c>
      <c r="H6002" s="73">
        <v>46.723125000000003</v>
      </c>
      <c r="I6002" s="73">
        <v>838500</v>
      </c>
    </row>
    <row r="6003" spans="1:9" x14ac:dyDescent="0.3">
      <c r="A6003" s="72" t="str">
        <f t="shared" si="195"/>
        <v>2016</v>
      </c>
      <c r="B6003" s="72" t="str">
        <f t="shared" si="196"/>
        <v>Jul</v>
      </c>
      <c r="C6003" s="74">
        <v>42569</v>
      </c>
      <c r="D6003" s="47">
        <v>50.82</v>
      </c>
      <c r="E6003" s="47">
        <v>51.450001</v>
      </c>
      <c r="F6003" s="47">
        <v>50.029998999999997</v>
      </c>
      <c r="G6003" s="47">
        <v>51.060001</v>
      </c>
      <c r="H6003" s="73">
        <v>46.823996999999999</v>
      </c>
      <c r="I6003" s="73">
        <v>559600</v>
      </c>
    </row>
    <row r="6004" spans="1:9" x14ac:dyDescent="0.3">
      <c r="A6004" s="72" t="str">
        <f t="shared" si="195"/>
        <v>2016</v>
      </c>
      <c r="B6004" s="72" t="str">
        <f t="shared" si="196"/>
        <v>Jul</v>
      </c>
      <c r="C6004" s="74">
        <v>42570</v>
      </c>
      <c r="D6004" s="47">
        <v>50.869999</v>
      </c>
      <c r="E6004" s="47">
        <v>51.41</v>
      </c>
      <c r="F6004" s="47">
        <v>50.849997999999999</v>
      </c>
      <c r="G6004" s="47">
        <v>51.240001999999997</v>
      </c>
      <c r="H6004" s="73">
        <v>46.989058999999997</v>
      </c>
      <c r="I6004" s="73">
        <v>504600</v>
      </c>
    </row>
    <row r="6005" spans="1:9" x14ac:dyDescent="0.3">
      <c r="A6005" s="72" t="str">
        <f t="shared" si="195"/>
        <v>2016</v>
      </c>
      <c r="B6005" s="72" t="str">
        <f t="shared" si="196"/>
        <v>Jul</v>
      </c>
      <c r="C6005" s="74">
        <v>42571</v>
      </c>
      <c r="D6005" s="47">
        <v>51.34</v>
      </c>
      <c r="E6005" s="47">
        <v>51.700001</v>
      </c>
      <c r="F6005" s="47">
        <v>51.139999000000003</v>
      </c>
      <c r="G6005" s="47">
        <v>51.529998999999997</v>
      </c>
      <c r="H6005" s="73">
        <v>47.255004999999997</v>
      </c>
      <c r="I6005" s="73">
        <v>357500</v>
      </c>
    </row>
    <row r="6006" spans="1:9" x14ac:dyDescent="0.3">
      <c r="A6006" s="72" t="str">
        <f t="shared" si="195"/>
        <v>2016</v>
      </c>
      <c r="B6006" s="72" t="str">
        <f t="shared" si="196"/>
        <v>Jul</v>
      </c>
      <c r="C6006" s="74">
        <v>42572</v>
      </c>
      <c r="D6006" s="47">
        <v>51.68</v>
      </c>
      <c r="E6006" s="47">
        <v>51.830002</v>
      </c>
      <c r="F6006" s="47">
        <v>50.810001</v>
      </c>
      <c r="G6006" s="47">
        <v>51.650002000000001</v>
      </c>
      <c r="H6006" s="73">
        <v>47.365051000000001</v>
      </c>
      <c r="I6006" s="73">
        <v>389100</v>
      </c>
    </row>
    <row r="6007" spans="1:9" x14ac:dyDescent="0.3">
      <c r="A6007" s="72" t="str">
        <f t="shared" si="195"/>
        <v>2016</v>
      </c>
      <c r="B6007" s="72" t="str">
        <f t="shared" si="196"/>
        <v>Jul</v>
      </c>
      <c r="C6007" s="74">
        <v>42573</v>
      </c>
      <c r="D6007" s="47">
        <v>51.439999</v>
      </c>
      <c r="E6007" s="47">
        <v>53.099997999999999</v>
      </c>
      <c r="F6007" s="47">
        <v>51.439999</v>
      </c>
      <c r="G6007" s="47">
        <v>52.84</v>
      </c>
      <c r="H6007" s="73">
        <v>48.456322</v>
      </c>
      <c r="I6007" s="73">
        <v>828400</v>
      </c>
    </row>
    <row r="6008" spans="1:9" x14ac:dyDescent="0.3">
      <c r="A6008" s="72" t="str">
        <f t="shared" si="195"/>
        <v>2016</v>
      </c>
      <c r="B6008" s="72" t="str">
        <f t="shared" si="196"/>
        <v>Jul</v>
      </c>
      <c r="C6008" s="74">
        <v>42576</v>
      </c>
      <c r="D6008" s="47">
        <v>52.959999000000003</v>
      </c>
      <c r="E6008" s="47">
        <v>53.200001</v>
      </c>
      <c r="F6008" s="47">
        <v>52.400002000000001</v>
      </c>
      <c r="G6008" s="47">
        <v>52.939999</v>
      </c>
      <c r="H6008" s="73">
        <v>48.548031000000002</v>
      </c>
      <c r="I6008" s="73">
        <v>1029200</v>
      </c>
    </row>
    <row r="6009" spans="1:9" x14ac:dyDescent="0.3">
      <c r="A6009" s="72" t="str">
        <f t="shared" si="195"/>
        <v>2016</v>
      </c>
      <c r="B6009" s="72" t="str">
        <f t="shared" si="196"/>
        <v>Jul</v>
      </c>
      <c r="C6009" s="74">
        <v>42577</v>
      </c>
      <c r="D6009" s="47">
        <v>50.400002000000001</v>
      </c>
      <c r="E6009" s="47">
        <v>51.669998</v>
      </c>
      <c r="F6009" s="47">
        <v>49.869999</v>
      </c>
      <c r="G6009" s="47">
        <v>50.459999000000003</v>
      </c>
      <c r="H6009" s="73">
        <v>46.273777000000003</v>
      </c>
      <c r="I6009" s="73">
        <v>1875000</v>
      </c>
    </row>
    <row r="6010" spans="1:9" x14ac:dyDescent="0.3">
      <c r="A6010" s="72" t="str">
        <f t="shared" si="195"/>
        <v>2016</v>
      </c>
      <c r="B6010" s="72" t="str">
        <f t="shared" si="196"/>
        <v>Jul</v>
      </c>
      <c r="C6010" s="74">
        <v>42578</v>
      </c>
      <c r="D6010" s="47">
        <v>50.470001000000003</v>
      </c>
      <c r="E6010" s="47">
        <v>50.740001999999997</v>
      </c>
      <c r="F6010" s="47">
        <v>49.279998999999997</v>
      </c>
      <c r="G6010" s="47">
        <v>49.759998000000003</v>
      </c>
      <c r="H6010" s="73">
        <v>45.631839999999997</v>
      </c>
      <c r="I6010" s="73">
        <v>2085900</v>
      </c>
    </row>
    <row r="6011" spans="1:9" x14ac:dyDescent="0.3">
      <c r="A6011" s="72" t="str">
        <f t="shared" si="195"/>
        <v>2016</v>
      </c>
      <c r="B6011" s="72" t="str">
        <f t="shared" si="196"/>
        <v>Jul</v>
      </c>
      <c r="C6011" s="74">
        <v>42579</v>
      </c>
      <c r="D6011" s="47">
        <v>52.669998</v>
      </c>
      <c r="E6011" s="47">
        <v>53.25</v>
      </c>
      <c r="F6011" s="47">
        <v>50.52</v>
      </c>
      <c r="G6011" s="47">
        <v>52.189999</v>
      </c>
      <c r="H6011" s="73">
        <v>47.860241000000002</v>
      </c>
      <c r="I6011" s="73">
        <v>2928200</v>
      </c>
    </row>
    <row r="6012" spans="1:9" x14ac:dyDescent="0.3">
      <c r="A6012" s="72" t="str">
        <f t="shared" si="195"/>
        <v>2016</v>
      </c>
      <c r="B6012" s="72" t="str">
        <f t="shared" si="196"/>
        <v>Jul</v>
      </c>
      <c r="C6012" s="74">
        <v>42580</v>
      </c>
      <c r="D6012" s="47">
        <v>52.310001</v>
      </c>
      <c r="E6012" s="47">
        <v>52.529998999999997</v>
      </c>
      <c r="F6012" s="47">
        <v>51.27</v>
      </c>
      <c r="G6012" s="47">
        <v>51.73</v>
      </c>
      <c r="H6012" s="73">
        <v>47.438415999999997</v>
      </c>
      <c r="I6012" s="73">
        <v>1178100</v>
      </c>
    </row>
    <row r="6013" spans="1:9" x14ac:dyDescent="0.3">
      <c r="A6013" s="72" t="str">
        <f t="shared" si="195"/>
        <v>2016</v>
      </c>
      <c r="B6013" s="72" t="str">
        <f t="shared" si="196"/>
        <v>Aug</v>
      </c>
      <c r="C6013" s="74">
        <v>42583</v>
      </c>
      <c r="D6013" s="47">
        <v>51.66</v>
      </c>
      <c r="E6013" s="47">
        <v>52.459999000000003</v>
      </c>
      <c r="F6013" s="47">
        <v>51.439999</v>
      </c>
      <c r="G6013" s="47">
        <v>52.34</v>
      </c>
      <c r="H6013" s="73">
        <v>47.997813999999998</v>
      </c>
      <c r="I6013" s="73">
        <v>714100</v>
      </c>
    </row>
    <row r="6014" spans="1:9" x14ac:dyDescent="0.3">
      <c r="A6014" s="72" t="str">
        <f t="shared" si="195"/>
        <v>2016</v>
      </c>
      <c r="B6014" s="72" t="str">
        <f t="shared" si="196"/>
        <v>Aug</v>
      </c>
      <c r="C6014" s="74">
        <v>42584</v>
      </c>
      <c r="D6014" s="47">
        <v>52.330002</v>
      </c>
      <c r="E6014" s="47">
        <v>52.360000999999997</v>
      </c>
      <c r="F6014" s="47">
        <v>50.630001</v>
      </c>
      <c r="G6014" s="47">
        <v>50.82</v>
      </c>
      <c r="H6014" s="73">
        <v>46.603901</v>
      </c>
      <c r="I6014" s="73">
        <v>654900</v>
      </c>
    </row>
    <row r="6015" spans="1:9" x14ac:dyDescent="0.3">
      <c r="A6015" s="72" t="str">
        <f t="shared" si="195"/>
        <v>2016</v>
      </c>
      <c r="B6015" s="72" t="str">
        <f t="shared" si="196"/>
        <v>Aug</v>
      </c>
      <c r="C6015" s="74">
        <v>42585</v>
      </c>
      <c r="D6015" s="47">
        <v>50.849997999999999</v>
      </c>
      <c r="E6015" s="47">
        <v>51.189999</v>
      </c>
      <c r="F6015" s="47">
        <v>50.549999</v>
      </c>
      <c r="G6015" s="47">
        <v>50.790000999999997</v>
      </c>
      <c r="H6015" s="73">
        <v>46.576397</v>
      </c>
      <c r="I6015" s="73">
        <v>678700</v>
      </c>
    </row>
    <row r="6016" spans="1:9" x14ac:dyDescent="0.3">
      <c r="A6016" s="72" t="str">
        <f t="shared" si="195"/>
        <v>2016</v>
      </c>
      <c r="B6016" s="72" t="str">
        <f t="shared" si="196"/>
        <v>Aug</v>
      </c>
      <c r="C6016" s="74">
        <v>42586</v>
      </c>
      <c r="D6016" s="47">
        <v>50.990001999999997</v>
      </c>
      <c r="E6016" s="47">
        <v>51.099997999999999</v>
      </c>
      <c r="F6016" s="47">
        <v>49.869999</v>
      </c>
      <c r="G6016" s="47">
        <v>50.099997999999999</v>
      </c>
      <c r="H6016" s="73">
        <v>45.943638</v>
      </c>
      <c r="I6016" s="73">
        <v>868800</v>
      </c>
    </row>
    <row r="6017" spans="1:9" x14ac:dyDescent="0.3">
      <c r="A6017" s="72" t="str">
        <f t="shared" si="195"/>
        <v>2016</v>
      </c>
      <c r="B6017" s="72" t="str">
        <f t="shared" si="196"/>
        <v>Aug</v>
      </c>
      <c r="C6017" s="74">
        <v>42587</v>
      </c>
      <c r="D6017" s="47">
        <v>50.25</v>
      </c>
      <c r="E6017" s="47">
        <v>51.189999</v>
      </c>
      <c r="F6017" s="47">
        <v>50.200001</v>
      </c>
      <c r="G6017" s="47">
        <v>50.77</v>
      </c>
      <c r="H6017" s="73">
        <v>46.558056000000001</v>
      </c>
      <c r="I6017" s="73">
        <v>1343500</v>
      </c>
    </row>
    <row r="6018" spans="1:9" x14ac:dyDescent="0.3">
      <c r="A6018" s="72" t="str">
        <f t="shared" si="195"/>
        <v>2016</v>
      </c>
      <c r="B6018" s="72" t="str">
        <f t="shared" si="196"/>
        <v>Aug</v>
      </c>
      <c r="C6018" s="74">
        <v>42590</v>
      </c>
      <c r="D6018" s="47">
        <v>50.77</v>
      </c>
      <c r="E6018" s="47">
        <v>51.049999</v>
      </c>
      <c r="F6018" s="47">
        <v>50.549999</v>
      </c>
      <c r="G6018" s="47">
        <v>50.919998</v>
      </c>
      <c r="H6018" s="73">
        <v>46.917400000000001</v>
      </c>
      <c r="I6018" s="73">
        <v>552800</v>
      </c>
    </row>
    <row r="6019" spans="1:9" x14ac:dyDescent="0.3">
      <c r="A6019" s="72" t="str">
        <f t="shared" ref="A6019:A6082" si="197">TEXT(C6019,"YYYY")</f>
        <v>2016</v>
      </c>
      <c r="B6019" s="72" t="str">
        <f t="shared" ref="B6019:B6082" si="198">TEXT(C6019,"MMM")</f>
        <v>Aug</v>
      </c>
      <c r="C6019" s="74">
        <v>42591</v>
      </c>
      <c r="D6019" s="47">
        <v>50.740001999999997</v>
      </c>
      <c r="E6019" s="47">
        <v>51.689999</v>
      </c>
      <c r="F6019" s="47">
        <v>50.740001999999997</v>
      </c>
      <c r="G6019" s="47">
        <v>51.169998</v>
      </c>
      <c r="H6019" s="73">
        <v>47.147742999999998</v>
      </c>
      <c r="I6019" s="73">
        <v>580700</v>
      </c>
    </row>
    <row r="6020" spans="1:9" x14ac:dyDescent="0.3">
      <c r="A6020" s="72" t="str">
        <f t="shared" si="197"/>
        <v>2016</v>
      </c>
      <c r="B6020" s="72" t="str">
        <f t="shared" si="198"/>
        <v>Aug</v>
      </c>
      <c r="C6020" s="74">
        <v>42592</v>
      </c>
      <c r="D6020" s="47">
        <v>51.07</v>
      </c>
      <c r="E6020" s="47">
        <v>51.470001000000003</v>
      </c>
      <c r="F6020" s="47">
        <v>50.939999</v>
      </c>
      <c r="G6020" s="47">
        <v>51.009998000000003</v>
      </c>
      <c r="H6020" s="73">
        <v>47.000317000000003</v>
      </c>
      <c r="I6020" s="73">
        <v>697200</v>
      </c>
    </row>
    <row r="6021" spans="1:9" x14ac:dyDescent="0.3">
      <c r="A6021" s="72" t="str">
        <f t="shared" si="197"/>
        <v>2016</v>
      </c>
      <c r="B6021" s="72" t="str">
        <f t="shared" si="198"/>
        <v>Aug</v>
      </c>
      <c r="C6021" s="74">
        <v>42593</v>
      </c>
      <c r="D6021" s="47">
        <v>51.490001999999997</v>
      </c>
      <c r="E6021" s="47">
        <v>52.25</v>
      </c>
      <c r="F6021" s="47">
        <v>51.060001</v>
      </c>
      <c r="G6021" s="47">
        <v>51.450001</v>
      </c>
      <c r="H6021" s="73">
        <v>47.405738999999997</v>
      </c>
      <c r="I6021" s="73">
        <v>938500</v>
      </c>
    </row>
    <row r="6022" spans="1:9" x14ac:dyDescent="0.3">
      <c r="A6022" s="72" t="str">
        <f t="shared" si="197"/>
        <v>2016</v>
      </c>
      <c r="B6022" s="72" t="str">
        <f t="shared" si="198"/>
        <v>Aug</v>
      </c>
      <c r="C6022" s="74">
        <v>42594</v>
      </c>
      <c r="D6022" s="47">
        <v>51.450001</v>
      </c>
      <c r="E6022" s="47">
        <v>51.700001</v>
      </c>
      <c r="F6022" s="47">
        <v>50.990001999999997</v>
      </c>
      <c r="G6022" s="47">
        <v>51.110000999999997</v>
      </c>
      <c r="H6022" s="73">
        <v>47.092461</v>
      </c>
      <c r="I6022" s="73">
        <v>710900</v>
      </c>
    </row>
    <row r="6023" spans="1:9" x14ac:dyDescent="0.3">
      <c r="A6023" s="72" t="str">
        <f t="shared" si="197"/>
        <v>2016</v>
      </c>
      <c r="B6023" s="72" t="str">
        <f t="shared" si="198"/>
        <v>Aug</v>
      </c>
      <c r="C6023" s="74">
        <v>42597</v>
      </c>
      <c r="D6023" s="47">
        <v>51.389999000000003</v>
      </c>
      <c r="E6023" s="47">
        <v>52.169998</v>
      </c>
      <c r="F6023" s="47">
        <v>51.259998000000003</v>
      </c>
      <c r="G6023" s="47">
        <v>52.040000999999997</v>
      </c>
      <c r="H6023" s="73">
        <v>47.949364000000003</v>
      </c>
      <c r="I6023" s="73">
        <v>862000</v>
      </c>
    </row>
    <row r="6024" spans="1:9" x14ac:dyDescent="0.3">
      <c r="A6024" s="72" t="str">
        <f t="shared" si="197"/>
        <v>2016</v>
      </c>
      <c r="B6024" s="72" t="str">
        <f t="shared" si="198"/>
        <v>Aug</v>
      </c>
      <c r="C6024" s="74">
        <v>42598</v>
      </c>
      <c r="D6024" s="47">
        <v>52.080002</v>
      </c>
      <c r="E6024" s="47">
        <v>52.52</v>
      </c>
      <c r="F6024" s="47">
        <v>51.610000999999997</v>
      </c>
      <c r="G6024" s="47">
        <v>52.099997999999999</v>
      </c>
      <c r="H6024" s="73">
        <v>48.004641999999997</v>
      </c>
      <c r="I6024" s="73">
        <v>864400</v>
      </c>
    </row>
    <row r="6025" spans="1:9" x14ac:dyDescent="0.3">
      <c r="A6025" s="72" t="str">
        <f t="shared" si="197"/>
        <v>2016</v>
      </c>
      <c r="B6025" s="72" t="str">
        <f t="shared" si="198"/>
        <v>Aug</v>
      </c>
      <c r="C6025" s="74">
        <v>42599</v>
      </c>
      <c r="D6025" s="47">
        <v>51.900002000000001</v>
      </c>
      <c r="E6025" s="47">
        <v>52.490001999999997</v>
      </c>
      <c r="F6025" s="47">
        <v>51.779998999999997</v>
      </c>
      <c r="G6025" s="47">
        <v>52.369999</v>
      </c>
      <c r="H6025" s="73">
        <v>48.253413999999999</v>
      </c>
      <c r="I6025" s="73">
        <v>659100</v>
      </c>
    </row>
    <row r="6026" spans="1:9" x14ac:dyDescent="0.3">
      <c r="A6026" s="72" t="str">
        <f t="shared" si="197"/>
        <v>2016</v>
      </c>
      <c r="B6026" s="72" t="str">
        <f t="shared" si="198"/>
        <v>Aug</v>
      </c>
      <c r="C6026" s="74">
        <v>42600</v>
      </c>
      <c r="D6026" s="47">
        <v>52.560001</v>
      </c>
      <c r="E6026" s="47">
        <v>52.939999</v>
      </c>
      <c r="F6026" s="47">
        <v>52.439999</v>
      </c>
      <c r="G6026" s="47">
        <v>52.630001</v>
      </c>
      <c r="H6026" s="73">
        <v>48.492989000000001</v>
      </c>
      <c r="I6026" s="73">
        <v>658000</v>
      </c>
    </row>
    <row r="6027" spans="1:9" x14ac:dyDescent="0.3">
      <c r="A6027" s="72" t="str">
        <f t="shared" si="197"/>
        <v>2016</v>
      </c>
      <c r="B6027" s="72" t="str">
        <f t="shared" si="198"/>
        <v>Aug</v>
      </c>
      <c r="C6027" s="74">
        <v>42601</v>
      </c>
      <c r="D6027" s="47">
        <v>52.490001999999997</v>
      </c>
      <c r="E6027" s="47">
        <v>52.490001999999997</v>
      </c>
      <c r="F6027" s="47">
        <v>52.02</v>
      </c>
      <c r="G6027" s="47">
        <v>52.110000999999997</v>
      </c>
      <c r="H6027" s="73">
        <v>48.013855</v>
      </c>
      <c r="I6027" s="73">
        <v>464400</v>
      </c>
    </row>
    <row r="6028" spans="1:9" x14ac:dyDescent="0.3">
      <c r="A6028" s="72" t="str">
        <f t="shared" si="197"/>
        <v>2016</v>
      </c>
      <c r="B6028" s="72" t="str">
        <f t="shared" si="198"/>
        <v>Aug</v>
      </c>
      <c r="C6028" s="74">
        <v>42604</v>
      </c>
      <c r="D6028" s="47">
        <v>52</v>
      </c>
      <c r="E6028" s="47">
        <v>52.400002000000001</v>
      </c>
      <c r="F6028" s="47">
        <v>52</v>
      </c>
      <c r="G6028" s="47">
        <v>52.099997999999999</v>
      </c>
      <c r="H6028" s="73">
        <v>48.004641999999997</v>
      </c>
      <c r="I6028" s="73">
        <v>325400</v>
      </c>
    </row>
    <row r="6029" spans="1:9" x14ac:dyDescent="0.3">
      <c r="A6029" s="72" t="str">
        <f t="shared" si="197"/>
        <v>2016</v>
      </c>
      <c r="B6029" s="72" t="str">
        <f t="shared" si="198"/>
        <v>Aug</v>
      </c>
      <c r="C6029" s="74">
        <v>42605</v>
      </c>
      <c r="D6029" s="47">
        <v>52.330002</v>
      </c>
      <c r="E6029" s="47">
        <v>52.529998999999997</v>
      </c>
      <c r="F6029" s="47">
        <v>52.080002</v>
      </c>
      <c r="G6029" s="47">
        <v>52.52</v>
      </c>
      <c r="H6029" s="73">
        <v>48.391627999999997</v>
      </c>
      <c r="I6029" s="73">
        <v>319500</v>
      </c>
    </row>
    <row r="6030" spans="1:9" x14ac:dyDescent="0.3">
      <c r="A6030" s="72" t="str">
        <f t="shared" si="197"/>
        <v>2016</v>
      </c>
      <c r="B6030" s="72" t="str">
        <f t="shared" si="198"/>
        <v>Aug</v>
      </c>
      <c r="C6030" s="74">
        <v>42606</v>
      </c>
      <c r="D6030" s="47">
        <v>52.689999</v>
      </c>
      <c r="E6030" s="47">
        <v>52.849997999999999</v>
      </c>
      <c r="F6030" s="47">
        <v>52.389999000000003</v>
      </c>
      <c r="G6030" s="47">
        <v>52.470001000000003</v>
      </c>
      <c r="H6030" s="73">
        <v>48.345554</v>
      </c>
      <c r="I6030" s="73">
        <v>432800</v>
      </c>
    </row>
    <row r="6031" spans="1:9" x14ac:dyDescent="0.3">
      <c r="A6031" s="72" t="str">
        <f t="shared" si="197"/>
        <v>2016</v>
      </c>
      <c r="B6031" s="72" t="str">
        <f t="shared" si="198"/>
        <v>Aug</v>
      </c>
      <c r="C6031" s="74">
        <v>42607</v>
      </c>
      <c r="D6031" s="47">
        <v>52.299999</v>
      </c>
      <c r="E6031" s="47">
        <v>52.75</v>
      </c>
      <c r="F6031" s="47">
        <v>52.299999</v>
      </c>
      <c r="G6031" s="47">
        <v>52.639999000000003</v>
      </c>
      <c r="H6031" s="73">
        <v>48.502189999999999</v>
      </c>
      <c r="I6031" s="73">
        <v>362500</v>
      </c>
    </row>
    <row r="6032" spans="1:9" x14ac:dyDescent="0.3">
      <c r="A6032" s="72" t="str">
        <f t="shared" si="197"/>
        <v>2016</v>
      </c>
      <c r="B6032" s="72" t="str">
        <f t="shared" si="198"/>
        <v>Aug</v>
      </c>
      <c r="C6032" s="74">
        <v>42608</v>
      </c>
      <c r="D6032" s="47">
        <v>52.790000999999997</v>
      </c>
      <c r="E6032" s="47">
        <v>52.799999</v>
      </c>
      <c r="F6032" s="47">
        <v>52.240001999999997</v>
      </c>
      <c r="G6032" s="47">
        <v>52.310001</v>
      </c>
      <c r="H6032" s="73">
        <v>48.198138999999998</v>
      </c>
      <c r="I6032" s="73">
        <v>606300</v>
      </c>
    </row>
    <row r="6033" spans="1:9" x14ac:dyDescent="0.3">
      <c r="A6033" s="72" t="str">
        <f t="shared" si="197"/>
        <v>2016</v>
      </c>
      <c r="B6033" s="72" t="str">
        <f t="shared" si="198"/>
        <v>Aug</v>
      </c>
      <c r="C6033" s="74">
        <v>42611</v>
      </c>
      <c r="D6033" s="47">
        <v>52.459999000000003</v>
      </c>
      <c r="E6033" s="47">
        <v>53.169998</v>
      </c>
      <c r="F6033" s="47">
        <v>52.18</v>
      </c>
      <c r="G6033" s="47">
        <v>52.27</v>
      </c>
      <c r="H6033" s="73">
        <v>48.161278000000003</v>
      </c>
      <c r="I6033" s="73">
        <v>574500</v>
      </c>
    </row>
    <row r="6034" spans="1:9" x14ac:dyDescent="0.3">
      <c r="A6034" s="72" t="str">
        <f t="shared" si="197"/>
        <v>2016</v>
      </c>
      <c r="B6034" s="72" t="str">
        <f t="shared" si="198"/>
        <v>Aug</v>
      </c>
      <c r="C6034" s="74">
        <v>42612</v>
      </c>
      <c r="D6034" s="47">
        <v>52.080002</v>
      </c>
      <c r="E6034" s="47">
        <v>52.200001</v>
      </c>
      <c r="F6034" s="47">
        <v>51.720001000000003</v>
      </c>
      <c r="G6034" s="47">
        <v>52.009998000000003</v>
      </c>
      <c r="H6034" s="73">
        <v>47.921714999999999</v>
      </c>
      <c r="I6034" s="73">
        <v>415200</v>
      </c>
    </row>
    <row r="6035" spans="1:9" x14ac:dyDescent="0.3">
      <c r="A6035" s="72" t="str">
        <f t="shared" si="197"/>
        <v>2016</v>
      </c>
      <c r="B6035" s="72" t="str">
        <f t="shared" si="198"/>
        <v>Aug</v>
      </c>
      <c r="C6035" s="74">
        <v>42613</v>
      </c>
      <c r="D6035" s="47">
        <v>51.810001</v>
      </c>
      <c r="E6035" s="47">
        <v>51.990001999999997</v>
      </c>
      <c r="F6035" s="47">
        <v>51.259998000000003</v>
      </c>
      <c r="G6035" s="47">
        <v>51.41</v>
      </c>
      <c r="H6035" s="73">
        <v>47.368876999999998</v>
      </c>
      <c r="I6035" s="73">
        <v>627600</v>
      </c>
    </row>
    <row r="6036" spans="1:9" x14ac:dyDescent="0.3">
      <c r="A6036" s="72" t="str">
        <f t="shared" si="197"/>
        <v>2016</v>
      </c>
      <c r="B6036" s="72" t="str">
        <f t="shared" si="198"/>
        <v>Sep</v>
      </c>
      <c r="C6036" s="74">
        <v>42614</v>
      </c>
      <c r="D6036" s="47">
        <v>51.700001</v>
      </c>
      <c r="E6036" s="47">
        <v>51.759998000000003</v>
      </c>
      <c r="F6036" s="47">
        <v>50.740001999999997</v>
      </c>
      <c r="G6036" s="47">
        <v>51.060001</v>
      </c>
      <c r="H6036" s="73">
        <v>47.046393999999999</v>
      </c>
      <c r="I6036" s="73">
        <v>596100</v>
      </c>
    </row>
    <row r="6037" spans="1:9" x14ac:dyDescent="0.3">
      <c r="A6037" s="72" t="str">
        <f t="shared" si="197"/>
        <v>2016</v>
      </c>
      <c r="B6037" s="72" t="str">
        <f t="shared" si="198"/>
        <v>Sep</v>
      </c>
      <c r="C6037" s="74">
        <v>42615</v>
      </c>
      <c r="D6037" s="47">
        <v>51.310001</v>
      </c>
      <c r="E6037" s="47">
        <v>51.380001</v>
      </c>
      <c r="F6037" s="47">
        <v>50.990001999999997</v>
      </c>
      <c r="G6037" s="47">
        <v>51.279998999999997</v>
      </c>
      <c r="H6037" s="73">
        <v>47.249091999999997</v>
      </c>
      <c r="I6037" s="73">
        <v>345200</v>
      </c>
    </row>
    <row r="6038" spans="1:9" x14ac:dyDescent="0.3">
      <c r="A6038" s="72" t="str">
        <f t="shared" si="197"/>
        <v>2016</v>
      </c>
      <c r="B6038" s="72" t="str">
        <f t="shared" si="198"/>
        <v>Sep</v>
      </c>
      <c r="C6038" s="74">
        <v>42619</v>
      </c>
      <c r="D6038" s="47">
        <v>51.450001</v>
      </c>
      <c r="E6038" s="47">
        <v>51.529998999999997</v>
      </c>
      <c r="F6038" s="47">
        <v>51.080002</v>
      </c>
      <c r="G6038" s="47">
        <v>51.150002000000001</v>
      </c>
      <c r="H6038" s="73">
        <v>47.129322000000002</v>
      </c>
      <c r="I6038" s="73">
        <v>318000</v>
      </c>
    </row>
    <row r="6039" spans="1:9" x14ac:dyDescent="0.3">
      <c r="A6039" s="72" t="str">
        <f t="shared" si="197"/>
        <v>2016</v>
      </c>
      <c r="B6039" s="72" t="str">
        <f t="shared" si="198"/>
        <v>Sep</v>
      </c>
      <c r="C6039" s="74">
        <v>42620</v>
      </c>
      <c r="D6039" s="47">
        <v>51.110000999999997</v>
      </c>
      <c r="E6039" s="47">
        <v>51.540000999999997</v>
      </c>
      <c r="F6039" s="47">
        <v>50.919998</v>
      </c>
      <c r="G6039" s="47">
        <v>51.509998000000003</v>
      </c>
      <c r="H6039" s="73">
        <v>47.461024999999999</v>
      </c>
      <c r="I6039" s="73">
        <v>413700</v>
      </c>
    </row>
    <row r="6040" spans="1:9" x14ac:dyDescent="0.3">
      <c r="A6040" s="72" t="str">
        <f t="shared" si="197"/>
        <v>2016</v>
      </c>
      <c r="B6040" s="72" t="str">
        <f t="shared" si="198"/>
        <v>Sep</v>
      </c>
      <c r="C6040" s="74">
        <v>42621</v>
      </c>
      <c r="D6040" s="47">
        <v>51.32</v>
      </c>
      <c r="E6040" s="47">
        <v>51.490001999999997</v>
      </c>
      <c r="F6040" s="47">
        <v>50.810001</v>
      </c>
      <c r="G6040" s="47">
        <v>50.830002</v>
      </c>
      <c r="H6040" s="73">
        <v>46.834465000000002</v>
      </c>
      <c r="I6040" s="73">
        <v>449900</v>
      </c>
    </row>
    <row r="6041" spans="1:9" x14ac:dyDescent="0.3">
      <c r="A6041" s="72" t="str">
        <f t="shared" si="197"/>
        <v>2016</v>
      </c>
      <c r="B6041" s="72" t="str">
        <f t="shared" si="198"/>
        <v>Sep</v>
      </c>
      <c r="C6041" s="74">
        <v>42622</v>
      </c>
      <c r="D6041" s="47">
        <v>50.459999000000003</v>
      </c>
      <c r="E6041" s="47">
        <v>50.619999</v>
      </c>
      <c r="F6041" s="47">
        <v>49.830002</v>
      </c>
      <c r="G6041" s="47">
        <v>49.830002</v>
      </c>
      <c r="H6041" s="73">
        <v>45.913082000000003</v>
      </c>
      <c r="I6041" s="73">
        <v>439000</v>
      </c>
    </row>
    <row r="6042" spans="1:9" x14ac:dyDescent="0.3">
      <c r="A6042" s="72" t="str">
        <f t="shared" si="197"/>
        <v>2016</v>
      </c>
      <c r="B6042" s="72" t="str">
        <f t="shared" si="198"/>
        <v>Sep</v>
      </c>
      <c r="C6042" s="74">
        <v>42625</v>
      </c>
      <c r="D6042" s="47">
        <v>49.619999</v>
      </c>
      <c r="E6042" s="47">
        <v>50.459999000000003</v>
      </c>
      <c r="F6042" s="47">
        <v>49.52</v>
      </c>
      <c r="G6042" s="47">
        <v>50.400002000000001</v>
      </c>
      <c r="H6042" s="73">
        <v>46.438274</v>
      </c>
      <c r="I6042" s="73">
        <v>385800</v>
      </c>
    </row>
    <row r="6043" spans="1:9" x14ac:dyDescent="0.3">
      <c r="A6043" s="72" t="str">
        <f t="shared" si="197"/>
        <v>2016</v>
      </c>
      <c r="B6043" s="72" t="str">
        <f t="shared" si="198"/>
        <v>Sep</v>
      </c>
      <c r="C6043" s="74">
        <v>42626</v>
      </c>
      <c r="D6043" s="47">
        <v>50.07</v>
      </c>
      <c r="E6043" s="47">
        <v>50.34</v>
      </c>
      <c r="F6043" s="47">
        <v>49.799999</v>
      </c>
      <c r="G6043" s="47">
        <v>50.009998000000003</v>
      </c>
      <c r="H6043" s="73">
        <v>46.078921999999999</v>
      </c>
      <c r="I6043" s="73">
        <v>471400</v>
      </c>
    </row>
    <row r="6044" spans="1:9" x14ac:dyDescent="0.3">
      <c r="A6044" s="72" t="str">
        <f t="shared" si="197"/>
        <v>2016</v>
      </c>
      <c r="B6044" s="72" t="str">
        <f t="shared" si="198"/>
        <v>Sep</v>
      </c>
      <c r="C6044" s="74">
        <v>42627</v>
      </c>
      <c r="D6044" s="47">
        <v>49.93</v>
      </c>
      <c r="E6044" s="47">
        <v>50.16</v>
      </c>
      <c r="F6044" s="47">
        <v>49.549999</v>
      </c>
      <c r="G6044" s="47">
        <v>49.68</v>
      </c>
      <c r="H6044" s="73">
        <v>45.774872000000002</v>
      </c>
      <c r="I6044" s="73">
        <v>437400</v>
      </c>
    </row>
    <row r="6045" spans="1:9" x14ac:dyDescent="0.3">
      <c r="A6045" s="72" t="str">
        <f t="shared" si="197"/>
        <v>2016</v>
      </c>
      <c r="B6045" s="72" t="str">
        <f t="shared" si="198"/>
        <v>Sep</v>
      </c>
      <c r="C6045" s="74">
        <v>42628</v>
      </c>
      <c r="D6045" s="47">
        <v>49.619999</v>
      </c>
      <c r="E6045" s="47">
        <v>49.98</v>
      </c>
      <c r="F6045" s="47">
        <v>49.419998</v>
      </c>
      <c r="G6045" s="47">
        <v>49.700001</v>
      </c>
      <c r="H6045" s="73">
        <v>45.793292999999998</v>
      </c>
      <c r="I6045" s="73">
        <v>379900</v>
      </c>
    </row>
    <row r="6046" spans="1:9" x14ac:dyDescent="0.3">
      <c r="A6046" s="72" t="str">
        <f t="shared" si="197"/>
        <v>2016</v>
      </c>
      <c r="B6046" s="72" t="str">
        <f t="shared" si="198"/>
        <v>Sep</v>
      </c>
      <c r="C6046" s="74">
        <v>42629</v>
      </c>
      <c r="D6046" s="47">
        <v>49.700001</v>
      </c>
      <c r="E6046" s="47">
        <v>49.939999</v>
      </c>
      <c r="F6046" s="47">
        <v>49.540000999999997</v>
      </c>
      <c r="G6046" s="47">
        <v>49.720001000000003</v>
      </c>
      <c r="H6046" s="73">
        <v>45.811722000000003</v>
      </c>
      <c r="I6046" s="73">
        <v>603700</v>
      </c>
    </row>
    <row r="6047" spans="1:9" x14ac:dyDescent="0.3">
      <c r="A6047" s="72" t="str">
        <f t="shared" si="197"/>
        <v>2016</v>
      </c>
      <c r="B6047" s="72" t="str">
        <f t="shared" si="198"/>
        <v>Sep</v>
      </c>
      <c r="C6047" s="74">
        <v>42632</v>
      </c>
      <c r="D6047" s="47">
        <v>49.959999000000003</v>
      </c>
      <c r="E6047" s="47">
        <v>50.299999</v>
      </c>
      <c r="F6047" s="47">
        <v>49.669998</v>
      </c>
      <c r="G6047" s="47">
        <v>50</v>
      </c>
      <c r="H6047" s="73">
        <v>46.069713999999998</v>
      </c>
      <c r="I6047" s="73">
        <v>549900</v>
      </c>
    </row>
    <row r="6048" spans="1:9" x14ac:dyDescent="0.3">
      <c r="A6048" s="72" t="str">
        <f t="shared" si="197"/>
        <v>2016</v>
      </c>
      <c r="B6048" s="72" t="str">
        <f t="shared" si="198"/>
        <v>Sep</v>
      </c>
      <c r="C6048" s="74">
        <v>42633</v>
      </c>
      <c r="D6048" s="47">
        <v>50.259998000000003</v>
      </c>
      <c r="E6048" s="47">
        <v>50.389999000000003</v>
      </c>
      <c r="F6048" s="47">
        <v>49.360000999999997</v>
      </c>
      <c r="G6048" s="47">
        <v>49.369999</v>
      </c>
      <c r="H6048" s="73">
        <v>45.489235000000001</v>
      </c>
      <c r="I6048" s="73">
        <v>463900</v>
      </c>
    </row>
    <row r="6049" spans="1:9" x14ac:dyDescent="0.3">
      <c r="A6049" s="72" t="str">
        <f t="shared" si="197"/>
        <v>2016</v>
      </c>
      <c r="B6049" s="72" t="str">
        <f t="shared" si="198"/>
        <v>Sep</v>
      </c>
      <c r="C6049" s="74">
        <v>42634</v>
      </c>
      <c r="D6049" s="47">
        <v>50.060001</v>
      </c>
      <c r="E6049" s="47">
        <v>51.189999</v>
      </c>
      <c r="F6049" s="47">
        <v>50</v>
      </c>
      <c r="G6049" s="47">
        <v>51.150002000000001</v>
      </c>
      <c r="H6049" s="73">
        <v>47.129322000000002</v>
      </c>
      <c r="I6049" s="73">
        <v>977800</v>
      </c>
    </row>
    <row r="6050" spans="1:9" x14ac:dyDescent="0.3">
      <c r="A6050" s="72" t="str">
        <f t="shared" si="197"/>
        <v>2016</v>
      </c>
      <c r="B6050" s="72" t="str">
        <f t="shared" si="198"/>
        <v>Sep</v>
      </c>
      <c r="C6050" s="74">
        <v>42635</v>
      </c>
      <c r="D6050" s="47">
        <v>51.259998000000003</v>
      </c>
      <c r="E6050" s="47">
        <v>52.290000999999997</v>
      </c>
      <c r="F6050" s="47">
        <v>51.259998000000003</v>
      </c>
      <c r="G6050" s="47">
        <v>51.799999</v>
      </c>
      <c r="H6050" s="73">
        <v>47.728217999999998</v>
      </c>
      <c r="I6050" s="73">
        <v>870000</v>
      </c>
    </row>
    <row r="6051" spans="1:9" x14ac:dyDescent="0.3">
      <c r="A6051" s="72" t="str">
        <f t="shared" si="197"/>
        <v>2016</v>
      </c>
      <c r="B6051" s="72" t="str">
        <f t="shared" si="198"/>
        <v>Sep</v>
      </c>
      <c r="C6051" s="74">
        <v>42636</v>
      </c>
      <c r="D6051" s="47">
        <v>51.560001</v>
      </c>
      <c r="E6051" s="47">
        <v>52.889999000000003</v>
      </c>
      <c r="F6051" s="47">
        <v>51.560001</v>
      </c>
      <c r="G6051" s="47">
        <v>52.5</v>
      </c>
      <c r="H6051" s="73">
        <v>48.373199</v>
      </c>
      <c r="I6051" s="73">
        <v>1102200</v>
      </c>
    </row>
    <row r="6052" spans="1:9" x14ac:dyDescent="0.3">
      <c r="A6052" s="72" t="str">
        <f t="shared" si="197"/>
        <v>2016</v>
      </c>
      <c r="B6052" s="72" t="str">
        <f t="shared" si="198"/>
        <v>Sep</v>
      </c>
      <c r="C6052" s="74">
        <v>42639</v>
      </c>
      <c r="D6052" s="47">
        <v>52.389999000000003</v>
      </c>
      <c r="E6052" s="47">
        <v>52.849997999999999</v>
      </c>
      <c r="F6052" s="47">
        <v>51.919998</v>
      </c>
      <c r="G6052" s="47">
        <v>51.959999000000003</v>
      </c>
      <c r="H6052" s="73">
        <v>47.875636999999998</v>
      </c>
      <c r="I6052" s="73">
        <v>1067400</v>
      </c>
    </row>
    <row r="6053" spans="1:9" x14ac:dyDescent="0.3">
      <c r="A6053" s="72" t="str">
        <f t="shared" si="197"/>
        <v>2016</v>
      </c>
      <c r="B6053" s="72" t="str">
        <f t="shared" si="198"/>
        <v>Sep</v>
      </c>
      <c r="C6053" s="74">
        <v>42640</v>
      </c>
      <c r="D6053" s="47">
        <v>52.009998000000003</v>
      </c>
      <c r="E6053" s="47">
        <v>52.040000999999997</v>
      </c>
      <c r="F6053" s="47">
        <v>50.990001999999997</v>
      </c>
      <c r="G6053" s="47">
        <v>51.439999</v>
      </c>
      <c r="H6053" s="73">
        <v>47.396523000000002</v>
      </c>
      <c r="I6053" s="73">
        <v>748300</v>
      </c>
    </row>
    <row r="6054" spans="1:9" x14ac:dyDescent="0.3">
      <c r="A6054" s="72" t="str">
        <f t="shared" si="197"/>
        <v>2016</v>
      </c>
      <c r="B6054" s="72" t="str">
        <f t="shared" si="198"/>
        <v>Sep</v>
      </c>
      <c r="C6054" s="74">
        <v>42641</v>
      </c>
      <c r="D6054" s="47">
        <v>51.139999000000003</v>
      </c>
      <c r="E6054" s="47">
        <v>51.41</v>
      </c>
      <c r="F6054" s="47">
        <v>49.959999000000003</v>
      </c>
      <c r="G6054" s="47">
        <v>50.419998</v>
      </c>
      <c r="H6054" s="73">
        <v>46.456702999999997</v>
      </c>
      <c r="I6054" s="73">
        <v>956400</v>
      </c>
    </row>
    <row r="6055" spans="1:9" x14ac:dyDescent="0.3">
      <c r="A6055" s="72" t="str">
        <f t="shared" si="197"/>
        <v>2016</v>
      </c>
      <c r="B6055" s="72" t="str">
        <f t="shared" si="198"/>
        <v>Sep</v>
      </c>
      <c r="C6055" s="74">
        <v>42642</v>
      </c>
      <c r="D6055" s="47">
        <v>50.619999</v>
      </c>
      <c r="E6055" s="47">
        <v>50.619999</v>
      </c>
      <c r="F6055" s="47">
        <v>49.57</v>
      </c>
      <c r="G6055" s="47">
        <v>49.59</v>
      </c>
      <c r="H6055" s="73">
        <v>45.691943999999999</v>
      </c>
      <c r="I6055" s="73">
        <v>468300</v>
      </c>
    </row>
    <row r="6056" spans="1:9" x14ac:dyDescent="0.3">
      <c r="A6056" s="72" t="str">
        <f t="shared" si="197"/>
        <v>2016</v>
      </c>
      <c r="B6056" s="72" t="str">
        <f t="shared" si="198"/>
        <v>Sep</v>
      </c>
      <c r="C6056" s="74">
        <v>42643</v>
      </c>
      <c r="D6056" s="47">
        <v>49.720001000000003</v>
      </c>
      <c r="E6056" s="47">
        <v>50.220001000000003</v>
      </c>
      <c r="F6056" s="47">
        <v>49.5</v>
      </c>
      <c r="G6056" s="47">
        <v>50.060001</v>
      </c>
      <c r="H6056" s="73">
        <v>46.125003999999997</v>
      </c>
      <c r="I6056" s="73">
        <v>562800</v>
      </c>
    </row>
    <row r="6057" spans="1:9" x14ac:dyDescent="0.3">
      <c r="A6057" s="72" t="str">
        <f t="shared" si="197"/>
        <v>2016</v>
      </c>
      <c r="B6057" s="72" t="str">
        <f t="shared" si="198"/>
        <v>Oct</v>
      </c>
      <c r="C6057" s="74">
        <v>42646</v>
      </c>
      <c r="D6057" s="47">
        <v>50.119999</v>
      </c>
      <c r="E6057" s="47">
        <v>50.189999</v>
      </c>
      <c r="F6057" s="47">
        <v>49.740001999999997</v>
      </c>
      <c r="G6057" s="47">
        <v>49.959999000000003</v>
      </c>
      <c r="H6057" s="73">
        <v>46.032851999999998</v>
      </c>
      <c r="I6057" s="73">
        <v>317000</v>
      </c>
    </row>
    <row r="6058" spans="1:9" x14ac:dyDescent="0.3">
      <c r="A6058" s="72" t="str">
        <f t="shared" si="197"/>
        <v>2016</v>
      </c>
      <c r="B6058" s="72" t="str">
        <f t="shared" si="198"/>
        <v>Oct</v>
      </c>
      <c r="C6058" s="74">
        <v>42647</v>
      </c>
      <c r="D6058" s="47">
        <v>50.41</v>
      </c>
      <c r="E6058" s="47">
        <v>50.990001999999997</v>
      </c>
      <c r="F6058" s="47">
        <v>50.220001000000003</v>
      </c>
      <c r="G6058" s="47">
        <v>50.369999</v>
      </c>
      <c r="H6058" s="73">
        <v>46.410632999999997</v>
      </c>
      <c r="I6058" s="73">
        <v>745500</v>
      </c>
    </row>
    <row r="6059" spans="1:9" x14ac:dyDescent="0.3">
      <c r="A6059" s="72" t="str">
        <f t="shared" si="197"/>
        <v>2016</v>
      </c>
      <c r="B6059" s="72" t="str">
        <f t="shared" si="198"/>
        <v>Oct</v>
      </c>
      <c r="C6059" s="74">
        <v>42648</v>
      </c>
      <c r="D6059" s="47">
        <v>50.369999</v>
      </c>
      <c r="E6059" s="47">
        <v>50.599997999999999</v>
      </c>
      <c r="F6059" s="47">
        <v>49.77</v>
      </c>
      <c r="G6059" s="47">
        <v>49.779998999999997</v>
      </c>
      <c r="H6059" s="73">
        <v>45.867001000000002</v>
      </c>
      <c r="I6059" s="73">
        <v>411500</v>
      </c>
    </row>
    <row r="6060" spans="1:9" x14ac:dyDescent="0.3">
      <c r="A6060" s="72" t="str">
        <f t="shared" si="197"/>
        <v>2016</v>
      </c>
      <c r="B6060" s="72" t="str">
        <f t="shared" si="198"/>
        <v>Oct</v>
      </c>
      <c r="C6060" s="74">
        <v>42649</v>
      </c>
      <c r="D6060" s="47">
        <v>49.52</v>
      </c>
      <c r="E6060" s="47">
        <v>49.790000999999997</v>
      </c>
      <c r="F6060" s="47">
        <v>49.299999</v>
      </c>
      <c r="G6060" s="47">
        <v>49.509998000000003</v>
      </c>
      <c r="H6060" s="73">
        <v>45.618228999999999</v>
      </c>
      <c r="I6060" s="73">
        <v>486600</v>
      </c>
    </row>
    <row r="6061" spans="1:9" x14ac:dyDescent="0.3">
      <c r="A6061" s="72" t="str">
        <f t="shared" si="197"/>
        <v>2016</v>
      </c>
      <c r="B6061" s="72" t="str">
        <f t="shared" si="198"/>
        <v>Oct</v>
      </c>
      <c r="C6061" s="74">
        <v>42650</v>
      </c>
      <c r="D6061" s="47">
        <v>49.630001</v>
      </c>
      <c r="E6061" s="47">
        <v>50.700001</v>
      </c>
      <c r="F6061" s="47">
        <v>49.630001</v>
      </c>
      <c r="G6061" s="47">
        <v>50.41</v>
      </c>
      <c r="H6061" s="73">
        <v>46.447487000000002</v>
      </c>
      <c r="I6061" s="73">
        <v>1120200</v>
      </c>
    </row>
    <row r="6062" spans="1:9" x14ac:dyDescent="0.3">
      <c r="A6062" s="72" t="str">
        <f t="shared" si="197"/>
        <v>2016</v>
      </c>
      <c r="B6062" s="72" t="str">
        <f t="shared" si="198"/>
        <v>Oct</v>
      </c>
      <c r="C6062" s="74">
        <v>42653</v>
      </c>
      <c r="D6062" s="47">
        <v>50.68</v>
      </c>
      <c r="E6062" s="47">
        <v>51.889999000000003</v>
      </c>
      <c r="F6062" s="47">
        <v>50.650002000000001</v>
      </c>
      <c r="G6062" s="47">
        <v>51.490001999999997</v>
      </c>
      <c r="H6062" s="73">
        <v>47.442593000000002</v>
      </c>
      <c r="I6062" s="73">
        <v>1098500</v>
      </c>
    </row>
    <row r="6063" spans="1:9" x14ac:dyDescent="0.3">
      <c r="A6063" s="72" t="str">
        <f t="shared" si="197"/>
        <v>2016</v>
      </c>
      <c r="B6063" s="72" t="str">
        <f t="shared" si="198"/>
        <v>Oct</v>
      </c>
      <c r="C6063" s="74">
        <v>42654</v>
      </c>
      <c r="D6063" s="47">
        <v>51.32</v>
      </c>
      <c r="E6063" s="47">
        <v>51.919998</v>
      </c>
      <c r="F6063" s="47">
        <v>50.860000999999997</v>
      </c>
      <c r="G6063" s="47">
        <v>50.970001000000003</v>
      </c>
      <c r="H6063" s="73">
        <v>46.963470000000001</v>
      </c>
      <c r="I6063" s="73">
        <v>577200</v>
      </c>
    </row>
    <row r="6064" spans="1:9" x14ac:dyDescent="0.3">
      <c r="A6064" s="72" t="str">
        <f t="shared" si="197"/>
        <v>2016</v>
      </c>
      <c r="B6064" s="72" t="str">
        <f t="shared" si="198"/>
        <v>Oct</v>
      </c>
      <c r="C6064" s="74">
        <v>42655</v>
      </c>
      <c r="D6064" s="47">
        <v>51.09</v>
      </c>
      <c r="E6064" s="47">
        <v>51.889999000000003</v>
      </c>
      <c r="F6064" s="47">
        <v>50.799999</v>
      </c>
      <c r="G6064" s="47">
        <v>51.509998000000003</v>
      </c>
      <c r="H6064" s="73">
        <v>47.461024999999999</v>
      </c>
      <c r="I6064" s="73">
        <v>843700</v>
      </c>
    </row>
    <row r="6065" spans="1:9" x14ac:dyDescent="0.3">
      <c r="A6065" s="72" t="str">
        <f t="shared" si="197"/>
        <v>2016</v>
      </c>
      <c r="B6065" s="72" t="str">
        <f t="shared" si="198"/>
        <v>Oct</v>
      </c>
      <c r="C6065" s="74">
        <v>42656</v>
      </c>
      <c r="D6065" s="47">
        <v>51.029998999999997</v>
      </c>
      <c r="E6065" s="47">
        <v>51.34</v>
      </c>
      <c r="F6065" s="47">
        <v>50.830002</v>
      </c>
      <c r="G6065" s="47">
        <v>51.060001</v>
      </c>
      <c r="H6065" s="73">
        <v>47.046393999999999</v>
      </c>
      <c r="I6065" s="73">
        <v>574100</v>
      </c>
    </row>
    <row r="6066" spans="1:9" x14ac:dyDescent="0.3">
      <c r="A6066" s="72" t="str">
        <f t="shared" si="197"/>
        <v>2016</v>
      </c>
      <c r="B6066" s="72" t="str">
        <f t="shared" si="198"/>
        <v>Oct</v>
      </c>
      <c r="C6066" s="74">
        <v>42657</v>
      </c>
      <c r="D6066" s="47">
        <v>50.93</v>
      </c>
      <c r="E6066" s="47">
        <v>51.599997999999999</v>
      </c>
      <c r="F6066" s="47">
        <v>50.93</v>
      </c>
      <c r="G6066" s="47">
        <v>51.299999</v>
      </c>
      <c r="H6066" s="73">
        <v>47.267529000000003</v>
      </c>
      <c r="I6066" s="73">
        <v>399000</v>
      </c>
    </row>
    <row r="6067" spans="1:9" x14ac:dyDescent="0.3">
      <c r="A6067" s="72" t="str">
        <f t="shared" si="197"/>
        <v>2016</v>
      </c>
      <c r="B6067" s="72" t="str">
        <f t="shared" si="198"/>
        <v>Oct</v>
      </c>
      <c r="C6067" s="74">
        <v>42660</v>
      </c>
      <c r="D6067" s="47">
        <v>51.299999</v>
      </c>
      <c r="E6067" s="47">
        <v>51.610000999999997</v>
      </c>
      <c r="F6067" s="47">
        <v>50.939999</v>
      </c>
      <c r="G6067" s="47">
        <v>51.130001</v>
      </c>
      <c r="H6067" s="73">
        <v>47.110889</v>
      </c>
      <c r="I6067" s="73">
        <v>357700</v>
      </c>
    </row>
    <row r="6068" spans="1:9" x14ac:dyDescent="0.3">
      <c r="A6068" s="72" t="str">
        <f t="shared" si="197"/>
        <v>2016</v>
      </c>
      <c r="B6068" s="72" t="str">
        <f t="shared" si="198"/>
        <v>Oct</v>
      </c>
      <c r="C6068" s="74">
        <v>42661</v>
      </c>
      <c r="D6068" s="47">
        <v>51.27</v>
      </c>
      <c r="E6068" s="47">
        <v>51.759998000000003</v>
      </c>
      <c r="F6068" s="47">
        <v>50.900002000000001</v>
      </c>
      <c r="G6068" s="47">
        <v>50.93</v>
      </c>
      <c r="H6068" s="73">
        <v>46.926608999999999</v>
      </c>
      <c r="I6068" s="73">
        <v>577700</v>
      </c>
    </row>
    <row r="6069" spans="1:9" x14ac:dyDescent="0.3">
      <c r="A6069" s="72" t="str">
        <f t="shared" si="197"/>
        <v>2016</v>
      </c>
      <c r="B6069" s="72" t="str">
        <f t="shared" si="198"/>
        <v>Oct</v>
      </c>
      <c r="C6069" s="74">
        <v>42662</v>
      </c>
      <c r="D6069" s="47">
        <v>51.18</v>
      </c>
      <c r="E6069" s="47">
        <v>51.470001000000003</v>
      </c>
      <c r="F6069" s="47">
        <v>51</v>
      </c>
      <c r="G6069" s="47">
        <v>51.27</v>
      </c>
      <c r="H6069" s="73">
        <v>47.239887000000003</v>
      </c>
      <c r="I6069" s="73">
        <v>518200</v>
      </c>
    </row>
    <row r="6070" spans="1:9" x14ac:dyDescent="0.3">
      <c r="A6070" s="72" t="str">
        <f t="shared" si="197"/>
        <v>2016</v>
      </c>
      <c r="B6070" s="72" t="str">
        <f t="shared" si="198"/>
        <v>Oct</v>
      </c>
      <c r="C6070" s="74">
        <v>42663</v>
      </c>
      <c r="D6070" s="47">
        <v>50.75</v>
      </c>
      <c r="E6070" s="47">
        <v>50.900002000000001</v>
      </c>
      <c r="F6070" s="47">
        <v>49.639999000000003</v>
      </c>
      <c r="G6070" s="47">
        <v>49.66</v>
      </c>
      <c r="H6070" s="73">
        <v>45.756442999999997</v>
      </c>
      <c r="I6070" s="73">
        <v>805000</v>
      </c>
    </row>
    <row r="6071" spans="1:9" x14ac:dyDescent="0.3">
      <c r="A6071" s="72" t="str">
        <f t="shared" si="197"/>
        <v>2016</v>
      </c>
      <c r="B6071" s="72" t="str">
        <f t="shared" si="198"/>
        <v>Oct</v>
      </c>
      <c r="C6071" s="74">
        <v>42664</v>
      </c>
      <c r="D6071" s="47">
        <v>49.630001</v>
      </c>
      <c r="E6071" s="47">
        <v>50.380001</v>
      </c>
      <c r="F6071" s="47">
        <v>49.5</v>
      </c>
      <c r="G6071" s="47">
        <v>50.349997999999999</v>
      </c>
      <c r="H6071" s="73">
        <v>46.392204</v>
      </c>
      <c r="I6071" s="73">
        <v>644700</v>
      </c>
    </row>
    <row r="6072" spans="1:9" x14ac:dyDescent="0.3">
      <c r="A6072" s="72" t="str">
        <f t="shared" si="197"/>
        <v>2016</v>
      </c>
      <c r="B6072" s="72" t="str">
        <f t="shared" si="198"/>
        <v>Oct</v>
      </c>
      <c r="C6072" s="74">
        <v>42667</v>
      </c>
      <c r="D6072" s="47">
        <v>50.5</v>
      </c>
      <c r="E6072" s="47">
        <v>51.139999000000003</v>
      </c>
      <c r="F6072" s="47">
        <v>50.490001999999997</v>
      </c>
      <c r="G6072" s="47">
        <v>51.02</v>
      </c>
      <c r="H6072" s="73">
        <v>47.009540999999999</v>
      </c>
      <c r="I6072" s="73">
        <v>509900</v>
      </c>
    </row>
    <row r="6073" spans="1:9" x14ac:dyDescent="0.3">
      <c r="A6073" s="72" t="str">
        <f t="shared" si="197"/>
        <v>2016</v>
      </c>
      <c r="B6073" s="72" t="str">
        <f t="shared" si="198"/>
        <v>Oct</v>
      </c>
      <c r="C6073" s="74">
        <v>42668</v>
      </c>
      <c r="D6073" s="47">
        <v>50.5</v>
      </c>
      <c r="E6073" s="47">
        <v>50.5</v>
      </c>
      <c r="F6073" s="47">
        <v>49.150002000000001</v>
      </c>
      <c r="G6073" s="47">
        <v>49.360000999999997</v>
      </c>
      <c r="H6073" s="73">
        <v>45.480021999999998</v>
      </c>
      <c r="I6073" s="73">
        <v>1025100</v>
      </c>
    </row>
    <row r="6074" spans="1:9" x14ac:dyDescent="0.3">
      <c r="A6074" s="72" t="str">
        <f t="shared" si="197"/>
        <v>2016</v>
      </c>
      <c r="B6074" s="72" t="str">
        <f t="shared" si="198"/>
        <v>Oct</v>
      </c>
      <c r="C6074" s="74">
        <v>42669</v>
      </c>
      <c r="D6074" s="47">
        <v>49.369999</v>
      </c>
      <c r="E6074" s="47">
        <v>49.959999000000003</v>
      </c>
      <c r="F6074" s="47">
        <v>48.990001999999997</v>
      </c>
      <c r="G6074" s="47">
        <v>49.119999</v>
      </c>
      <c r="H6074" s="73">
        <v>45.258892000000003</v>
      </c>
      <c r="I6074" s="73">
        <v>1643500</v>
      </c>
    </row>
    <row r="6075" spans="1:9" x14ac:dyDescent="0.3">
      <c r="A6075" s="72" t="str">
        <f t="shared" si="197"/>
        <v>2016</v>
      </c>
      <c r="B6075" s="72" t="str">
        <f t="shared" si="198"/>
        <v>Oct</v>
      </c>
      <c r="C6075" s="74">
        <v>42670</v>
      </c>
      <c r="D6075" s="47">
        <v>54</v>
      </c>
      <c r="E6075" s="47">
        <v>54.200001</v>
      </c>
      <c r="F6075" s="47">
        <v>51.369999</v>
      </c>
      <c r="G6075" s="47">
        <v>52</v>
      </c>
      <c r="H6075" s="73">
        <v>47.912502000000003</v>
      </c>
      <c r="I6075" s="73">
        <v>3052900</v>
      </c>
    </row>
    <row r="6076" spans="1:9" x14ac:dyDescent="0.3">
      <c r="A6076" s="72" t="str">
        <f t="shared" si="197"/>
        <v>2016</v>
      </c>
      <c r="B6076" s="72" t="str">
        <f t="shared" si="198"/>
        <v>Oct</v>
      </c>
      <c r="C6076" s="74">
        <v>42671</v>
      </c>
      <c r="D6076" s="47">
        <v>52.119999</v>
      </c>
      <c r="E6076" s="47">
        <v>52.990001999999997</v>
      </c>
      <c r="F6076" s="47">
        <v>52.119999</v>
      </c>
      <c r="G6076" s="47">
        <v>52.959999000000003</v>
      </c>
      <c r="H6076" s="73">
        <v>48.797038999999998</v>
      </c>
      <c r="I6076" s="73">
        <v>1130800</v>
      </c>
    </row>
    <row r="6077" spans="1:9" x14ac:dyDescent="0.3">
      <c r="A6077" s="72" t="str">
        <f t="shared" si="197"/>
        <v>2016</v>
      </c>
      <c r="B6077" s="72" t="str">
        <f t="shared" si="198"/>
        <v>Oct</v>
      </c>
      <c r="C6077" s="74">
        <v>42674</v>
      </c>
      <c r="D6077" s="47">
        <v>52.810001</v>
      </c>
      <c r="E6077" s="47">
        <v>53.310001</v>
      </c>
      <c r="F6077" s="47">
        <v>52.77</v>
      </c>
      <c r="G6077" s="47">
        <v>53.189999</v>
      </c>
      <c r="H6077" s="73">
        <v>49.008960999999999</v>
      </c>
      <c r="I6077" s="73">
        <v>708500</v>
      </c>
    </row>
    <row r="6078" spans="1:9" x14ac:dyDescent="0.3">
      <c r="A6078" s="72" t="str">
        <f t="shared" si="197"/>
        <v>2016</v>
      </c>
      <c r="B6078" s="72" t="str">
        <f t="shared" si="198"/>
        <v>Nov</v>
      </c>
      <c r="C6078" s="74">
        <v>42675</v>
      </c>
      <c r="D6078" s="47">
        <v>53.400002000000001</v>
      </c>
      <c r="E6078" s="47">
        <v>53.549999</v>
      </c>
      <c r="F6078" s="47">
        <v>52.299999</v>
      </c>
      <c r="G6078" s="47">
        <v>52.669998</v>
      </c>
      <c r="H6078" s="73">
        <v>48.529834999999999</v>
      </c>
      <c r="I6078" s="73">
        <v>816900</v>
      </c>
    </row>
    <row r="6079" spans="1:9" x14ac:dyDescent="0.3">
      <c r="A6079" s="72" t="str">
        <f t="shared" si="197"/>
        <v>2016</v>
      </c>
      <c r="B6079" s="72" t="str">
        <f t="shared" si="198"/>
        <v>Nov</v>
      </c>
      <c r="C6079" s="74">
        <v>42676</v>
      </c>
      <c r="D6079" s="47">
        <v>52.84</v>
      </c>
      <c r="E6079" s="47">
        <v>53.139999000000003</v>
      </c>
      <c r="F6079" s="47">
        <v>52.349997999999999</v>
      </c>
      <c r="G6079" s="47">
        <v>52.5</v>
      </c>
      <c r="H6079" s="73">
        <v>48.373199</v>
      </c>
      <c r="I6079" s="73">
        <v>689700</v>
      </c>
    </row>
    <row r="6080" spans="1:9" x14ac:dyDescent="0.3">
      <c r="A6080" s="72" t="str">
        <f t="shared" si="197"/>
        <v>2016</v>
      </c>
      <c r="B6080" s="72" t="str">
        <f t="shared" si="198"/>
        <v>Nov</v>
      </c>
      <c r="C6080" s="74">
        <v>42677</v>
      </c>
      <c r="D6080" s="47">
        <v>52.709999000000003</v>
      </c>
      <c r="E6080" s="47">
        <v>52.880001</v>
      </c>
      <c r="F6080" s="47">
        <v>51.709999000000003</v>
      </c>
      <c r="G6080" s="47">
        <v>51.790000999999997</v>
      </c>
      <c r="H6080" s="73">
        <v>47.719006</v>
      </c>
      <c r="I6080" s="73">
        <v>859200</v>
      </c>
    </row>
    <row r="6081" spans="1:9" x14ac:dyDescent="0.3">
      <c r="A6081" s="72" t="str">
        <f t="shared" si="197"/>
        <v>2016</v>
      </c>
      <c r="B6081" s="72" t="str">
        <f t="shared" si="198"/>
        <v>Nov</v>
      </c>
      <c r="C6081" s="74">
        <v>42678</v>
      </c>
      <c r="D6081" s="47">
        <v>51.98</v>
      </c>
      <c r="E6081" s="47">
        <v>52.549999</v>
      </c>
      <c r="F6081" s="47">
        <v>51.48</v>
      </c>
      <c r="G6081" s="47">
        <v>52.02</v>
      </c>
      <c r="H6081" s="73">
        <v>47.930931000000001</v>
      </c>
      <c r="I6081" s="73">
        <v>829900</v>
      </c>
    </row>
    <row r="6082" spans="1:9" x14ac:dyDescent="0.3">
      <c r="A6082" s="72" t="str">
        <f t="shared" si="197"/>
        <v>2016</v>
      </c>
      <c r="B6082" s="72" t="str">
        <f t="shared" si="198"/>
        <v>Nov</v>
      </c>
      <c r="C6082" s="74">
        <v>42681</v>
      </c>
      <c r="D6082" s="47">
        <v>52.700001</v>
      </c>
      <c r="E6082" s="47">
        <v>53.25</v>
      </c>
      <c r="F6082" s="47">
        <v>52.470001000000003</v>
      </c>
      <c r="G6082" s="47">
        <v>52.830002</v>
      </c>
      <c r="H6082" s="73">
        <v>48.902884999999998</v>
      </c>
      <c r="I6082" s="73">
        <v>673400</v>
      </c>
    </row>
    <row r="6083" spans="1:9" x14ac:dyDescent="0.3">
      <c r="A6083" s="72" t="str">
        <f t="shared" ref="A6083:A6146" si="199">TEXT(C6083,"YYYY")</f>
        <v>2016</v>
      </c>
      <c r="B6083" s="72" t="str">
        <f t="shared" ref="B6083:B6146" si="200">TEXT(C6083,"MMM")</f>
        <v>Nov</v>
      </c>
      <c r="C6083" s="74">
        <v>42682</v>
      </c>
      <c r="D6083" s="47">
        <v>52.880001</v>
      </c>
      <c r="E6083" s="47">
        <v>53.389999000000003</v>
      </c>
      <c r="F6083" s="47">
        <v>52.630001</v>
      </c>
      <c r="G6083" s="47">
        <v>53.040000999999997</v>
      </c>
      <c r="H6083" s="73">
        <v>49.097267000000002</v>
      </c>
      <c r="I6083" s="73">
        <v>569600</v>
      </c>
    </row>
    <row r="6084" spans="1:9" x14ac:dyDescent="0.3">
      <c r="A6084" s="72" t="str">
        <f t="shared" si="199"/>
        <v>2016</v>
      </c>
      <c r="B6084" s="72" t="str">
        <f t="shared" si="200"/>
        <v>Nov</v>
      </c>
      <c r="C6084" s="74">
        <v>42683</v>
      </c>
      <c r="D6084" s="47">
        <v>53.110000999999997</v>
      </c>
      <c r="E6084" s="47">
        <v>56.400002000000001</v>
      </c>
      <c r="F6084" s="47">
        <v>52.880001</v>
      </c>
      <c r="G6084" s="47">
        <v>55.799999</v>
      </c>
      <c r="H6084" s="73">
        <v>51.652096</v>
      </c>
      <c r="I6084" s="73">
        <v>2314200</v>
      </c>
    </row>
    <row r="6085" spans="1:9" x14ac:dyDescent="0.3">
      <c r="A6085" s="72" t="str">
        <f t="shared" si="199"/>
        <v>2016</v>
      </c>
      <c r="B6085" s="72" t="str">
        <f t="shared" si="200"/>
        <v>Nov</v>
      </c>
      <c r="C6085" s="74">
        <v>42684</v>
      </c>
      <c r="D6085" s="47">
        <v>56.099997999999999</v>
      </c>
      <c r="E6085" s="47">
        <v>57.700001</v>
      </c>
      <c r="F6085" s="47">
        <v>56.060001</v>
      </c>
      <c r="G6085" s="47">
        <v>57.009998000000003</v>
      </c>
      <c r="H6085" s="73">
        <v>52.77216</v>
      </c>
      <c r="I6085" s="73">
        <v>1564500</v>
      </c>
    </row>
    <row r="6086" spans="1:9" x14ac:dyDescent="0.3">
      <c r="A6086" s="72" t="str">
        <f t="shared" si="199"/>
        <v>2016</v>
      </c>
      <c r="B6086" s="72" t="str">
        <f t="shared" si="200"/>
        <v>Nov</v>
      </c>
      <c r="C6086" s="74">
        <v>42685</v>
      </c>
      <c r="D6086" s="47">
        <v>57.150002000000001</v>
      </c>
      <c r="E6086" s="47">
        <v>57.990001999999997</v>
      </c>
      <c r="F6086" s="47">
        <v>56.32</v>
      </c>
      <c r="G6086" s="47">
        <v>57.959999000000003</v>
      </c>
      <c r="H6086" s="73">
        <v>53.651542999999997</v>
      </c>
      <c r="I6086" s="73">
        <v>1185700</v>
      </c>
    </row>
    <row r="6087" spans="1:9" x14ac:dyDescent="0.3">
      <c r="A6087" s="72" t="str">
        <f t="shared" si="199"/>
        <v>2016</v>
      </c>
      <c r="B6087" s="72" t="str">
        <f t="shared" si="200"/>
        <v>Nov</v>
      </c>
      <c r="C6087" s="74">
        <v>42688</v>
      </c>
      <c r="D6087" s="47">
        <v>58</v>
      </c>
      <c r="E6087" s="47">
        <v>60.16</v>
      </c>
      <c r="F6087" s="47">
        <v>58</v>
      </c>
      <c r="G6087" s="47">
        <v>60.150002000000001</v>
      </c>
      <c r="H6087" s="73">
        <v>55.678744999999999</v>
      </c>
      <c r="I6087" s="73">
        <v>2017000</v>
      </c>
    </row>
    <row r="6088" spans="1:9" x14ac:dyDescent="0.3">
      <c r="A6088" s="72" t="str">
        <f t="shared" si="199"/>
        <v>2016</v>
      </c>
      <c r="B6088" s="72" t="str">
        <f t="shared" si="200"/>
        <v>Nov</v>
      </c>
      <c r="C6088" s="74">
        <v>42689</v>
      </c>
      <c r="D6088" s="47">
        <v>59.990001999999997</v>
      </c>
      <c r="E6088" s="47">
        <v>60</v>
      </c>
      <c r="F6088" s="47">
        <v>57.950001</v>
      </c>
      <c r="G6088" s="47">
        <v>58.169998</v>
      </c>
      <c r="H6088" s="73">
        <v>53.845923999999997</v>
      </c>
      <c r="I6088" s="73">
        <v>2387000</v>
      </c>
    </row>
    <row r="6089" spans="1:9" x14ac:dyDescent="0.3">
      <c r="A6089" s="72" t="str">
        <f t="shared" si="199"/>
        <v>2016</v>
      </c>
      <c r="B6089" s="72" t="str">
        <f t="shared" si="200"/>
        <v>Nov</v>
      </c>
      <c r="C6089" s="74">
        <v>42690</v>
      </c>
      <c r="D6089" s="47">
        <v>57.330002</v>
      </c>
      <c r="E6089" s="47">
        <v>57.849997999999999</v>
      </c>
      <c r="F6089" s="47">
        <v>56.470001000000003</v>
      </c>
      <c r="G6089" s="47">
        <v>56.869999</v>
      </c>
      <c r="H6089" s="73">
        <v>52.642567</v>
      </c>
      <c r="I6089" s="73">
        <v>2090500</v>
      </c>
    </row>
    <row r="6090" spans="1:9" x14ac:dyDescent="0.3">
      <c r="A6090" s="72" t="str">
        <f t="shared" si="199"/>
        <v>2016</v>
      </c>
      <c r="B6090" s="72" t="str">
        <f t="shared" si="200"/>
        <v>Nov</v>
      </c>
      <c r="C6090" s="74">
        <v>42691</v>
      </c>
      <c r="D6090" s="47">
        <v>57</v>
      </c>
      <c r="E6090" s="47">
        <v>57.740001999999997</v>
      </c>
      <c r="F6090" s="47">
        <v>56.59</v>
      </c>
      <c r="G6090" s="47">
        <v>57.740001999999997</v>
      </c>
      <c r="H6090" s="73">
        <v>53.447902999999997</v>
      </c>
      <c r="I6090" s="73">
        <v>939700</v>
      </c>
    </row>
    <row r="6091" spans="1:9" x14ac:dyDescent="0.3">
      <c r="A6091" s="72" t="str">
        <f t="shared" si="199"/>
        <v>2016</v>
      </c>
      <c r="B6091" s="72" t="str">
        <f t="shared" si="200"/>
        <v>Nov</v>
      </c>
      <c r="C6091" s="74">
        <v>42692</v>
      </c>
      <c r="D6091" s="47">
        <v>57.98</v>
      </c>
      <c r="E6091" s="47">
        <v>57.98</v>
      </c>
      <c r="F6091" s="47">
        <v>57.23</v>
      </c>
      <c r="G6091" s="47">
        <v>57.919998</v>
      </c>
      <c r="H6091" s="73">
        <v>53.614516999999999</v>
      </c>
      <c r="I6091" s="73">
        <v>941600</v>
      </c>
    </row>
    <row r="6092" spans="1:9" x14ac:dyDescent="0.3">
      <c r="A6092" s="72" t="str">
        <f t="shared" si="199"/>
        <v>2016</v>
      </c>
      <c r="B6092" s="72" t="str">
        <f t="shared" si="200"/>
        <v>Nov</v>
      </c>
      <c r="C6092" s="74">
        <v>42695</v>
      </c>
      <c r="D6092" s="47">
        <v>58.150002000000001</v>
      </c>
      <c r="E6092" s="47">
        <v>58.689999</v>
      </c>
      <c r="F6092" s="47">
        <v>57.93</v>
      </c>
      <c r="G6092" s="47">
        <v>58.5</v>
      </c>
      <c r="H6092" s="73">
        <v>54.151401999999997</v>
      </c>
      <c r="I6092" s="73">
        <v>597000</v>
      </c>
    </row>
    <row r="6093" spans="1:9" x14ac:dyDescent="0.3">
      <c r="A6093" s="72" t="str">
        <f t="shared" si="199"/>
        <v>2016</v>
      </c>
      <c r="B6093" s="72" t="str">
        <f t="shared" si="200"/>
        <v>Nov</v>
      </c>
      <c r="C6093" s="74">
        <v>42696</v>
      </c>
      <c r="D6093" s="47">
        <v>59</v>
      </c>
      <c r="E6093" s="47">
        <v>59.57</v>
      </c>
      <c r="F6093" s="47">
        <v>58.610000999999997</v>
      </c>
      <c r="G6093" s="47">
        <v>59.48</v>
      </c>
      <c r="H6093" s="73">
        <v>55.058548000000002</v>
      </c>
      <c r="I6093" s="73">
        <v>828100</v>
      </c>
    </row>
    <row r="6094" spans="1:9" x14ac:dyDescent="0.3">
      <c r="A6094" s="72" t="str">
        <f t="shared" si="199"/>
        <v>2016</v>
      </c>
      <c r="B6094" s="72" t="str">
        <f t="shared" si="200"/>
        <v>Nov</v>
      </c>
      <c r="C6094" s="74">
        <v>42697</v>
      </c>
      <c r="D6094" s="47">
        <v>59.209999000000003</v>
      </c>
      <c r="E6094" s="47">
        <v>60.189999</v>
      </c>
      <c r="F6094" s="47">
        <v>59.209999000000003</v>
      </c>
      <c r="G6094" s="47">
        <v>59.82</v>
      </c>
      <c r="H6094" s="73">
        <v>55.373286999999998</v>
      </c>
      <c r="I6094" s="73">
        <v>442600</v>
      </c>
    </row>
    <row r="6095" spans="1:9" x14ac:dyDescent="0.3">
      <c r="A6095" s="72" t="str">
        <f t="shared" si="199"/>
        <v>2016</v>
      </c>
      <c r="B6095" s="72" t="str">
        <f t="shared" si="200"/>
        <v>Nov</v>
      </c>
      <c r="C6095" s="74">
        <v>42699</v>
      </c>
      <c r="D6095" s="47">
        <v>59.66</v>
      </c>
      <c r="E6095" s="47">
        <v>60.119999</v>
      </c>
      <c r="F6095" s="47">
        <v>59.619999</v>
      </c>
      <c r="G6095" s="47">
        <v>59.869999</v>
      </c>
      <c r="H6095" s="73">
        <v>55.419562999999997</v>
      </c>
      <c r="I6095" s="73">
        <v>156500</v>
      </c>
    </row>
    <row r="6096" spans="1:9" x14ac:dyDescent="0.3">
      <c r="A6096" s="72" t="str">
        <f t="shared" si="199"/>
        <v>2016</v>
      </c>
      <c r="B6096" s="72" t="str">
        <f t="shared" si="200"/>
        <v>Nov</v>
      </c>
      <c r="C6096" s="74">
        <v>42702</v>
      </c>
      <c r="D6096" s="47">
        <v>59.799999</v>
      </c>
      <c r="E6096" s="47">
        <v>59.799999</v>
      </c>
      <c r="F6096" s="47">
        <v>58.669998</v>
      </c>
      <c r="G6096" s="47">
        <v>59.130001</v>
      </c>
      <c r="H6096" s="73">
        <v>54.734572999999997</v>
      </c>
      <c r="I6096" s="73">
        <v>782900</v>
      </c>
    </row>
    <row r="6097" spans="1:9" x14ac:dyDescent="0.3">
      <c r="A6097" s="72" t="str">
        <f t="shared" si="199"/>
        <v>2016</v>
      </c>
      <c r="B6097" s="72" t="str">
        <f t="shared" si="200"/>
        <v>Nov</v>
      </c>
      <c r="C6097" s="74">
        <v>42703</v>
      </c>
      <c r="D6097" s="47">
        <v>59</v>
      </c>
      <c r="E6097" s="47">
        <v>59.529998999999997</v>
      </c>
      <c r="F6097" s="47">
        <v>58.880001</v>
      </c>
      <c r="G6097" s="47">
        <v>59.130001</v>
      </c>
      <c r="H6097" s="73">
        <v>54.734572999999997</v>
      </c>
      <c r="I6097" s="73">
        <v>973300</v>
      </c>
    </row>
    <row r="6098" spans="1:9" x14ac:dyDescent="0.3">
      <c r="A6098" s="72" t="str">
        <f t="shared" si="199"/>
        <v>2016</v>
      </c>
      <c r="B6098" s="72" t="str">
        <f t="shared" si="200"/>
        <v>Nov</v>
      </c>
      <c r="C6098" s="74">
        <v>42704</v>
      </c>
      <c r="D6098" s="47">
        <v>59.110000999999997</v>
      </c>
      <c r="E6098" s="47">
        <v>59.470001000000003</v>
      </c>
      <c r="F6098" s="47">
        <v>58.849997999999999</v>
      </c>
      <c r="G6098" s="47">
        <v>59.169998</v>
      </c>
      <c r="H6098" s="73">
        <v>54.771594999999998</v>
      </c>
      <c r="I6098" s="73">
        <v>393300</v>
      </c>
    </row>
    <row r="6099" spans="1:9" x14ac:dyDescent="0.3">
      <c r="A6099" s="72" t="str">
        <f t="shared" si="199"/>
        <v>2016</v>
      </c>
      <c r="B6099" s="72" t="str">
        <f t="shared" si="200"/>
        <v>Dec</v>
      </c>
      <c r="C6099" s="74">
        <v>42705</v>
      </c>
      <c r="D6099" s="47">
        <v>59</v>
      </c>
      <c r="E6099" s="47">
        <v>61.23</v>
      </c>
      <c r="F6099" s="47">
        <v>58.799999</v>
      </c>
      <c r="G6099" s="47">
        <v>60.810001</v>
      </c>
      <c r="H6099" s="73">
        <v>56.289687999999998</v>
      </c>
      <c r="I6099" s="73">
        <v>857100</v>
      </c>
    </row>
    <row r="6100" spans="1:9" x14ac:dyDescent="0.3">
      <c r="A6100" s="72" t="str">
        <f t="shared" si="199"/>
        <v>2016</v>
      </c>
      <c r="B6100" s="72" t="str">
        <f t="shared" si="200"/>
        <v>Dec</v>
      </c>
      <c r="C6100" s="74">
        <v>42706</v>
      </c>
      <c r="D6100" s="47">
        <v>60.599997999999999</v>
      </c>
      <c r="E6100" s="47">
        <v>60.990001999999997</v>
      </c>
      <c r="F6100" s="47">
        <v>60.169998</v>
      </c>
      <c r="G6100" s="47">
        <v>60.48</v>
      </c>
      <c r="H6100" s="73">
        <v>55.984211000000002</v>
      </c>
      <c r="I6100" s="73">
        <v>730800</v>
      </c>
    </row>
    <row r="6101" spans="1:9" x14ac:dyDescent="0.3">
      <c r="A6101" s="72" t="str">
        <f t="shared" si="199"/>
        <v>2016</v>
      </c>
      <c r="B6101" s="72" t="str">
        <f t="shared" si="200"/>
        <v>Dec</v>
      </c>
      <c r="C6101" s="74">
        <v>42709</v>
      </c>
      <c r="D6101" s="47">
        <v>60.799999</v>
      </c>
      <c r="E6101" s="47">
        <v>61.5</v>
      </c>
      <c r="F6101" s="47">
        <v>60.459999000000003</v>
      </c>
      <c r="G6101" s="47">
        <v>61.400002000000001</v>
      </c>
      <c r="H6101" s="73">
        <v>56.835827000000002</v>
      </c>
      <c r="I6101" s="73">
        <v>615300</v>
      </c>
    </row>
    <row r="6102" spans="1:9" x14ac:dyDescent="0.3">
      <c r="A6102" s="72" t="str">
        <f t="shared" si="199"/>
        <v>2016</v>
      </c>
      <c r="B6102" s="72" t="str">
        <f t="shared" si="200"/>
        <v>Dec</v>
      </c>
      <c r="C6102" s="74">
        <v>42710</v>
      </c>
      <c r="D6102" s="47">
        <v>61.52</v>
      </c>
      <c r="E6102" s="47">
        <v>62.59</v>
      </c>
      <c r="F6102" s="47">
        <v>60.619999</v>
      </c>
      <c r="G6102" s="47">
        <v>62.540000999999997</v>
      </c>
      <c r="H6102" s="73">
        <v>57.891086999999999</v>
      </c>
      <c r="I6102" s="73">
        <v>824300</v>
      </c>
    </row>
    <row r="6103" spans="1:9" x14ac:dyDescent="0.3">
      <c r="A6103" s="72" t="str">
        <f t="shared" si="199"/>
        <v>2016</v>
      </c>
      <c r="B6103" s="72" t="str">
        <f t="shared" si="200"/>
        <v>Dec</v>
      </c>
      <c r="C6103" s="74">
        <v>42711</v>
      </c>
      <c r="D6103" s="47">
        <v>62.700001</v>
      </c>
      <c r="E6103" s="47">
        <v>64.360000999999997</v>
      </c>
      <c r="F6103" s="47">
        <v>62.52</v>
      </c>
      <c r="G6103" s="47">
        <v>64.169998000000007</v>
      </c>
      <c r="H6103" s="73">
        <v>59.399920999999999</v>
      </c>
      <c r="I6103" s="73">
        <v>912800</v>
      </c>
    </row>
    <row r="6104" spans="1:9" x14ac:dyDescent="0.3">
      <c r="A6104" s="72" t="str">
        <f t="shared" si="199"/>
        <v>2016</v>
      </c>
      <c r="B6104" s="72" t="str">
        <f t="shared" si="200"/>
        <v>Dec</v>
      </c>
      <c r="C6104" s="74">
        <v>42712</v>
      </c>
      <c r="D6104" s="47">
        <v>64.019997000000004</v>
      </c>
      <c r="E6104" s="47">
        <v>64.410004000000001</v>
      </c>
      <c r="F6104" s="47">
        <v>63.25</v>
      </c>
      <c r="G6104" s="47">
        <v>63.919998</v>
      </c>
      <c r="H6104" s="73">
        <v>59.168498999999997</v>
      </c>
      <c r="I6104" s="73">
        <v>1204200</v>
      </c>
    </row>
    <row r="6105" spans="1:9" x14ac:dyDescent="0.3">
      <c r="A6105" s="72" t="str">
        <f t="shared" si="199"/>
        <v>2016</v>
      </c>
      <c r="B6105" s="72" t="str">
        <f t="shared" si="200"/>
        <v>Dec</v>
      </c>
      <c r="C6105" s="74">
        <v>42713</v>
      </c>
      <c r="D6105" s="47">
        <v>64.160004000000001</v>
      </c>
      <c r="E6105" s="47">
        <v>64.239998</v>
      </c>
      <c r="F6105" s="47">
        <v>63.080002</v>
      </c>
      <c r="G6105" s="47">
        <v>63.310001</v>
      </c>
      <c r="H6105" s="73">
        <v>58.603855000000003</v>
      </c>
      <c r="I6105" s="73">
        <v>685800</v>
      </c>
    </row>
    <row r="6106" spans="1:9" x14ac:dyDescent="0.3">
      <c r="A6106" s="72" t="str">
        <f t="shared" si="199"/>
        <v>2016</v>
      </c>
      <c r="B6106" s="72" t="str">
        <f t="shared" si="200"/>
        <v>Dec</v>
      </c>
      <c r="C6106" s="74">
        <v>42716</v>
      </c>
      <c r="D6106" s="47">
        <v>62.610000999999997</v>
      </c>
      <c r="E6106" s="47">
        <v>63.240001999999997</v>
      </c>
      <c r="F6106" s="47">
        <v>62.369999</v>
      </c>
      <c r="G6106" s="47">
        <v>63.189999</v>
      </c>
      <c r="H6106" s="73">
        <v>58.492764000000001</v>
      </c>
      <c r="I6106" s="73">
        <v>603600</v>
      </c>
    </row>
    <row r="6107" spans="1:9" x14ac:dyDescent="0.3">
      <c r="A6107" s="72" t="str">
        <f t="shared" si="199"/>
        <v>2016</v>
      </c>
      <c r="B6107" s="72" t="str">
        <f t="shared" si="200"/>
        <v>Dec</v>
      </c>
      <c r="C6107" s="74">
        <v>42717</v>
      </c>
      <c r="D6107" s="47">
        <v>63.240001999999997</v>
      </c>
      <c r="E6107" s="47">
        <v>64.230002999999996</v>
      </c>
      <c r="F6107" s="47">
        <v>63.07</v>
      </c>
      <c r="G6107" s="47">
        <v>63.57</v>
      </c>
      <c r="H6107" s="73">
        <v>58.844521</v>
      </c>
      <c r="I6107" s="73">
        <v>789800</v>
      </c>
    </row>
    <row r="6108" spans="1:9" x14ac:dyDescent="0.3">
      <c r="A6108" s="72" t="str">
        <f t="shared" si="199"/>
        <v>2016</v>
      </c>
      <c r="B6108" s="72" t="str">
        <f t="shared" si="200"/>
        <v>Dec</v>
      </c>
      <c r="C6108" s="74">
        <v>42718</v>
      </c>
      <c r="D6108" s="47">
        <v>63.419998</v>
      </c>
      <c r="E6108" s="47">
        <v>63.900002000000001</v>
      </c>
      <c r="F6108" s="47">
        <v>62.59</v>
      </c>
      <c r="G6108" s="47">
        <v>62.66</v>
      </c>
      <c r="H6108" s="73">
        <v>58.002167</v>
      </c>
      <c r="I6108" s="73">
        <v>767700</v>
      </c>
    </row>
    <row r="6109" spans="1:9" x14ac:dyDescent="0.3">
      <c r="A6109" s="72" t="str">
        <f t="shared" si="199"/>
        <v>2016</v>
      </c>
      <c r="B6109" s="72" t="str">
        <f t="shared" si="200"/>
        <v>Dec</v>
      </c>
      <c r="C6109" s="74">
        <v>42719</v>
      </c>
      <c r="D6109" s="47">
        <v>62.93</v>
      </c>
      <c r="E6109" s="47">
        <v>63.139999000000003</v>
      </c>
      <c r="F6109" s="47">
        <v>61.73</v>
      </c>
      <c r="G6109" s="47">
        <v>61.919998</v>
      </c>
      <c r="H6109" s="73">
        <v>57.317180999999998</v>
      </c>
      <c r="I6109" s="73">
        <v>1220900</v>
      </c>
    </row>
    <row r="6110" spans="1:9" x14ac:dyDescent="0.3">
      <c r="A6110" s="72" t="str">
        <f t="shared" si="199"/>
        <v>2016</v>
      </c>
      <c r="B6110" s="72" t="str">
        <f t="shared" si="200"/>
        <v>Dec</v>
      </c>
      <c r="C6110" s="74">
        <v>42720</v>
      </c>
      <c r="D6110" s="47">
        <v>62.169998</v>
      </c>
      <c r="E6110" s="47">
        <v>62.84</v>
      </c>
      <c r="F6110" s="47">
        <v>61.630001</v>
      </c>
      <c r="G6110" s="47">
        <v>62.540000999999997</v>
      </c>
      <c r="H6110" s="73">
        <v>57.891086999999999</v>
      </c>
      <c r="I6110" s="73">
        <v>1587200</v>
      </c>
    </row>
    <row r="6111" spans="1:9" x14ac:dyDescent="0.3">
      <c r="A6111" s="72" t="str">
        <f t="shared" si="199"/>
        <v>2016</v>
      </c>
      <c r="B6111" s="72" t="str">
        <f t="shared" si="200"/>
        <v>Dec</v>
      </c>
      <c r="C6111" s="74">
        <v>42723</v>
      </c>
      <c r="D6111" s="47">
        <v>62.66</v>
      </c>
      <c r="E6111" s="47">
        <v>63.110000999999997</v>
      </c>
      <c r="F6111" s="47">
        <v>61.91</v>
      </c>
      <c r="G6111" s="47">
        <v>62.080002</v>
      </c>
      <c r="H6111" s="73">
        <v>57.465285999999999</v>
      </c>
      <c r="I6111" s="73">
        <v>962400</v>
      </c>
    </row>
    <row r="6112" spans="1:9" x14ac:dyDescent="0.3">
      <c r="A6112" s="72" t="str">
        <f t="shared" si="199"/>
        <v>2016</v>
      </c>
      <c r="B6112" s="72" t="str">
        <f t="shared" si="200"/>
        <v>Dec</v>
      </c>
      <c r="C6112" s="74">
        <v>42724</v>
      </c>
      <c r="D6112" s="47">
        <v>62.07</v>
      </c>
      <c r="E6112" s="47">
        <v>63.389999000000003</v>
      </c>
      <c r="F6112" s="47">
        <v>61.98</v>
      </c>
      <c r="G6112" s="47">
        <v>62.18</v>
      </c>
      <c r="H6112" s="73">
        <v>57.557845999999998</v>
      </c>
      <c r="I6112" s="73">
        <v>471600</v>
      </c>
    </row>
    <row r="6113" spans="1:9" x14ac:dyDescent="0.3">
      <c r="A6113" s="72" t="str">
        <f t="shared" si="199"/>
        <v>2016</v>
      </c>
      <c r="B6113" s="72" t="str">
        <f t="shared" si="200"/>
        <v>Dec</v>
      </c>
      <c r="C6113" s="74">
        <v>42725</v>
      </c>
      <c r="D6113" s="47">
        <v>61.98</v>
      </c>
      <c r="E6113" s="47">
        <v>63.459999000000003</v>
      </c>
      <c r="F6113" s="47">
        <v>61.27</v>
      </c>
      <c r="G6113" s="47">
        <v>61.310001</v>
      </c>
      <c r="H6113" s="73">
        <v>56.752521999999999</v>
      </c>
      <c r="I6113" s="73">
        <v>512900</v>
      </c>
    </row>
    <row r="6114" spans="1:9" x14ac:dyDescent="0.3">
      <c r="A6114" s="72" t="str">
        <f t="shared" si="199"/>
        <v>2016</v>
      </c>
      <c r="B6114" s="72" t="str">
        <f t="shared" si="200"/>
        <v>Dec</v>
      </c>
      <c r="C6114" s="74">
        <v>42726</v>
      </c>
      <c r="D6114" s="47">
        <v>61.540000999999997</v>
      </c>
      <c r="E6114" s="47">
        <v>61.619999</v>
      </c>
      <c r="F6114" s="47">
        <v>60.860000999999997</v>
      </c>
      <c r="G6114" s="47">
        <v>61.360000999999997</v>
      </c>
      <c r="H6114" s="73">
        <v>56.798808999999999</v>
      </c>
      <c r="I6114" s="73">
        <v>374000</v>
      </c>
    </row>
    <row r="6115" spans="1:9" x14ac:dyDescent="0.3">
      <c r="A6115" s="72" t="str">
        <f t="shared" si="199"/>
        <v>2016</v>
      </c>
      <c r="B6115" s="72" t="str">
        <f t="shared" si="200"/>
        <v>Dec</v>
      </c>
      <c r="C6115" s="74">
        <v>42727</v>
      </c>
      <c r="D6115" s="47">
        <v>61.299999</v>
      </c>
      <c r="E6115" s="47">
        <v>61.650002000000001</v>
      </c>
      <c r="F6115" s="47">
        <v>60.470001000000003</v>
      </c>
      <c r="G6115" s="47">
        <v>60.830002</v>
      </c>
      <c r="H6115" s="73">
        <v>56.308211999999997</v>
      </c>
      <c r="I6115" s="73">
        <v>733700</v>
      </c>
    </row>
    <row r="6116" spans="1:9" x14ac:dyDescent="0.3">
      <c r="A6116" s="72" t="str">
        <f t="shared" si="199"/>
        <v>2016</v>
      </c>
      <c r="B6116" s="72" t="str">
        <f t="shared" si="200"/>
        <v>Dec</v>
      </c>
      <c r="C6116" s="74">
        <v>42731</v>
      </c>
      <c r="D6116" s="47">
        <v>60.84</v>
      </c>
      <c r="E6116" s="47">
        <v>61.349997999999999</v>
      </c>
      <c r="F6116" s="47">
        <v>60.41</v>
      </c>
      <c r="G6116" s="47">
        <v>61.110000999999997</v>
      </c>
      <c r="H6116" s="73">
        <v>56.567390000000003</v>
      </c>
      <c r="I6116" s="73">
        <v>300400</v>
      </c>
    </row>
    <row r="6117" spans="1:9" x14ac:dyDescent="0.3">
      <c r="A6117" s="72" t="str">
        <f t="shared" si="199"/>
        <v>2016</v>
      </c>
      <c r="B6117" s="72" t="str">
        <f t="shared" si="200"/>
        <v>Dec</v>
      </c>
      <c r="C6117" s="74">
        <v>42732</v>
      </c>
      <c r="D6117" s="47">
        <v>61.130001</v>
      </c>
      <c r="E6117" s="47">
        <v>61.25</v>
      </c>
      <c r="F6117" s="47">
        <v>60.549999</v>
      </c>
      <c r="G6117" s="47">
        <v>60.82</v>
      </c>
      <c r="H6117" s="73">
        <v>56.298938999999997</v>
      </c>
      <c r="I6117" s="73">
        <v>334900</v>
      </c>
    </row>
    <row r="6118" spans="1:9" x14ac:dyDescent="0.3">
      <c r="A6118" s="72" t="str">
        <f t="shared" si="199"/>
        <v>2016</v>
      </c>
      <c r="B6118" s="72" t="str">
        <f t="shared" si="200"/>
        <v>Dec</v>
      </c>
      <c r="C6118" s="74">
        <v>42733</v>
      </c>
      <c r="D6118" s="47">
        <v>60.919998</v>
      </c>
      <c r="E6118" s="47">
        <v>61.450001</v>
      </c>
      <c r="F6118" s="47">
        <v>60.75</v>
      </c>
      <c r="G6118" s="47">
        <v>61.240001999999997</v>
      </c>
      <c r="H6118" s="73">
        <v>56.687721000000003</v>
      </c>
      <c r="I6118" s="73">
        <v>336500</v>
      </c>
    </row>
    <row r="6119" spans="1:9" x14ac:dyDescent="0.3">
      <c r="A6119" s="72" t="str">
        <f t="shared" si="199"/>
        <v>2016</v>
      </c>
      <c r="B6119" s="72" t="str">
        <f t="shared" si="200"/>
        <v>Dec</v>
      </c>
      <c r="C6119" s="74">
        <v>42734</v>
      </c>
      <c r="D6119" s="47">
        <v>61.130001</v>
      </c>
      <c r="E6119" s="47">
        <v>61.130001</v>
      </c>
      <c r="F6119" s="47">
        <v>59.529998999999997</v>
      </c>
      <c r="G6119" s="47">
        <v>59.880001</v>
      </c>
      <c r="H6119" s="73">
        <v>55.428821999999997</v>
      </c>
      <c r="I6119" s="73">
        <v>713400</v>
      </c>
    </row>
    <row r="6120" spans="1:9" x14ac:dyDescent="0.3">
      <c r="A6120" s="72" t="str">
        <f t="shared" si="199"/>
        <v>2017</v>
      </c>
      <c r="B6120" s="72" t="str">
        <f t="shared" si="200"/>
        <v>Jan</v>
      </c>
      <c r="C6120" s="74">
        <v>42738</v>
      </c>
      <c r="D6120" s="47">
        <v>60.389999000000003</v>
      </c>
      <c r="E6120" s="47">
        <v>60.77</v>
      </c>
      <c r="F6120" s="47">
        <v>59.150002000000001</v>
      </c>
      <c r="G6120" s="47">
        <v>59.43</v>
      </c>
      <c r="H6120" s="73">
        <v>55.012264000000002</v>
      </c>
      <c r="I6120" s="73">
        <v>624000</v>
      </c>
    </row>
    <row r="6121" spans="1:9" x14ac:dyDescent="0.3">
      <c r="A6121" s="72" t="str">
        <f t="shared" si="199"/>
        <v>2017</v>
      </c>
      <c r="B6121" s="72" t="str">
        <f t="shared" si="200"/>
        <v>Jan</v>
      </c>
      <c r="C6121" s="74">
        <v>42739</v>
      </c>
      <c r="D6121" s="47">
        <v>58.950001</v>
      </c>
      <c r="E6121" s="47">
        <v>59.900002000000001</v>
      </c>
      <c r="F6121" s="47">
        <v>58.919998</v>
      </c>
      <c r="G6121" s="47">
        <v>59.389999000000003</v>
      </c>
      <c r="H6121" s="73">
        <v>54.975242999999999</v>
      </c>
      <c r="I6121" s="73">
        <v>948100</v>
      </c>
    </row>
    <row r="6122" spans="1:9" x14ac:dyDescent="0.3">
      <c r="A6122" s="72" t="str">
        <f t="shared" si="199"/>
        <v>2017</v>
      </c>
      <c r="B6122" s="72" t="str">
        <f t="shared" si="200"/>
        <v>Jan</v>
      </c>
      <c r="C6122" s="74">
        <v>42740</v>
      </c>
      <c r="D6122" s="47">
        <v>59.029998999999997</v>
      </c>
      <c r="E6122" s="47">
        <v>59.439999</v>
      </c>
      <c r="F6122" s="47">
        <v>58.18</v>
      </c>
      <c r="G6122" s="47">
        <v>58.400002000000001</v>
      </c>
      <c r="H6122" s="73">
        <v>54.058841999999999</v>
      </c>
      <c r="I6122" s="73">
        <v>1294700</v>
      </c>
    </row>
    <row r="6123" spans="1:9" x14ac:dyDescent="0.3">
      <c r="A6123" s="72" t="str">
        <f t="shared" si="199"/>
        <v>2017</v>
      </c>
      <c r="B6123" s="72" t="str">
        <f t="shared" si="200"/>
        <v>Jan</v>
      </c>
      <c r="C6123" s="74">
        <v>42741</v>
      </c>
      <c r="D6123" s="47">
        <v>58.799999</v>
      </c>
      <c r="E6123" s="47">
        <v>59</v>
      </c>
      <c r="F6123" s="47">
        <v>58.07</v>
      </c>
      <c r="G6123" s="47">
        <v>58.349997999999999</v>
      </c>
      <c r="H6123" s="73">
        <v>54.012549999999997</v>
      </c>
      <c r="I6123" s="73">
        <v>1136000</v>
      </c>
    </row>
    <row r="6124" spans="1:9" x14ac:dyDescent="0.3">
      <c r="A6124" s="72" t="str">
        <f t="shared" si="199"/>
        <v>2017</v>
      </c>
      <c r="B6124" s="72" t="str">
        <f t="shared" si="200"/>
        <v>Jan</v>
      </c>
      <c r="C6124" s="74">
        <v>42744</v>
      </c>
      <c r="D6124" s="47">
        <v>58.400002000000001</v>
      </c>
      <c r="E6124" s="47">
        <v>58.860000999999997</v>
      </c>
      <c r="F6124" s="47">
        <v>58.080002</v>
      </c>
      <c r="G6124" s="47">
        <v>58.380001</v>
      </c>
      <c r="H6124" s="73">
        <v>54.040325000000003</v>
      </c>
      <c r="I6124" s="73">
        <v>566200</v>
      </c>
    </row>
    <row r="6125" spans="1:9" x14ac:dyDescent="0.3">
      <c r="A6125" s="72" t="str">
        <f t="shared" si="199"/>
        <v>2017</v>
      </c>
      <c r="B6125" s="72" t="str">
        <f t="shared" si="200"/>
        <v>Jan</v>
      </c>
      <c r="C6125" s="74">
        <v>42745</v>
      </c>
      <c r="D6125" s="47">
        <v>58.25</v>
      </c>
      <c r="E6125" s="47">
        <v>60.169998</v>
      </c>
      <c r="F6125" s="47">
        <v>58.080002</v>
      </c>
      <c r="G6125" s="47">
        <v>59.91</v>
      </c>
      <c r="H6125" s="73">
        <v>55.456589000000001</v>
      </c>
      <c r="I6125" s="73">
        <v>919500</v>
      </c>
    </row>
    <row r="6126" spans="1:9" x14ac:dyDescent="0.3">
      <c r="A6126" s="72" t="str">
        <f t="shared" si="199"/>
        <v>2017</v>
      </c>
      <c r="B6126" s="72" t="str">
        <f t="shared" si="200"/>
        <v>Jan</v>
      </c>
      <c r="C6126" s="74">
        <v>42746</v>
      </c>
      <c r="D6126" s="47">
        <v>59.540000999999997</v>
      </c>
      <c r="E6126" s="47">
        <v>60.189999</v>
      </c>
      <c r="F6126" s="47">
        <v>59.299999</v>
      </c>
      <c r="G6126" s="47">
        <v>60.040000999999997</v>
      </c>
      <c r="H6126" s="73">
        <v>55.576920000000001</v>
      </c>
      <c r="I6126" s="73">
        <v>598600</v>
      </c>
    </row>
    <row r="6127" spans="1:9" x14ac:dyDescent="0.3">
      <c r="A6127" s="72" t="str">
        <f t="shared" si="199"/>
        <v>2017</v>
      </c>
      <c r="B6127" s="72" t="str">
        <f t="shared" si="200"/>
        <v>Jan</v>
      </c>
      <c r="C6127" s="74">
        <v>42747</v>
      </c>
      <c r="D6127" s="47">
        <v>60.009998000000003</v>
      </c>
      <c r="E6127" s="47">
        <v>61.709999000000003</v>
      </c>
      <c r="F6127" s="47">
        <v>59.900002000000001</v>
      </c>
      <c r="G6127" s="47">
        <v>60.900002000000001</v>
      </c>
      <c r="H6127" s="73">
        <v>56.372993000000001</v>
      </c>
      <c r="I6127" s="73">
        <v>1400100</v>
      </c>
    </row>
    <row r="6128" spans="1:9" x14ac:dyDescent="0.3">
      <c r="A6128" s="72" t="str">
        <f t="shared" si="199"/>
        <v>2017</v>
      </c>
      <c r="B6128" s="72" t="str">
        <f t="shared" si="200"/>
        <v>Jan</v>
      </c>
      <c r="C6128" s="74">
        <v>42748</v>
      </c>
      <c r="D6128" s="47">
        <v>60.639999000000003</v>
      </c>
      <c r="E6128" s="47">
        <v>61.279998999999997</v>
      </c>
      <c r="F6128" s="47">
        <v>60.209999000000003</v>
      </c>
      <c r="G6128" s="47">
        <v>60.419998</v>
      </c>
      <c r="H6128" s="73">
        <v>55.928673000000003</v>
      </c>
      <c r="I6128" s="73">
        <v>980400</v>
      </c>
    </row>
    <row r="6129" spans="1:9" x14ac:dyDescent="0.3">
      <c r="A6129" s="72" t="str">
        <f t="shared" si="199"/>
        <v>2017</v>
      </c>
      <c r="B6129" s="72" t="str">
        <f t="shared" si="200"/>
        <v>Jan</v>
      </c>
      <c r="C6129" s="74">
        <v>42752</v>
      </c>
      <c r="D6129" s="47">
        <v>60.290000999999997</v>
      </c>
      <c r="E6129" s="47">
        <v>60.720001000000003</v>
      </c>
      <c r="F6129" s="47">
        <v>59.43</v>
      </c>
      <c r="G6129" s="47">
        <v>59.59</v>
      </c>
      <c r="H6129" s="73">
        <v>55.160378000000001</v>
      </c>
      <c r="I6129" s="73">
        <v>734600</v>
      </c>
    </row>
    <row r="6130" spans="1:9" x14ac:dyDescent="0.3">
      <c r="A6130" s="72" t="str">
        <f t="shared" si="199"/>
        <v>2017</v>
      </c>
      <c r="B6130" s="72" t="str">
        <f t="shared" si="200"/>
        <v>Jan</v>
      </c>
      <c r="C6130" s="74">
        <v>42753</v>
      </c>
      <c r="D6130" s="47">
        <v>59.639999000000003</v>
      </c>
      <c r="E6130" s="47">
        <v>59.990001999999997</v>
      </c>
      <c r="F6130" s="47">
        <v>59</v>
      </c>
      <c r="G6130" s="47">
        <v>59.48</v>
      </c>
      <c r="H6130" s="73">
        <v>55.058548000000002</v>
      </c>
      <c r="I6130" s="73">
        <v>544300</v>
      </c>
    </row>
    <row r="6131" spans="1:9" x14ac:dyDescent="0.3">
      <c r="A6131" s="72" t="str">
        <f t="shared" si="199"/>
        <v>2017</v>
      </c>
      <c r="B6131" s="72" t="str">
        <f t="shared" si="200"/>
        <v>Jan</v>
      </c>
      <c r="C6131" s="74">
        <v>42754</v>
      </c>
      <c r="D6131" s="47">
        <v>59.310001</v>
      </c>
      <c r="E6131" s="47">
        <v>59.52</v>
      </c>
      <c r="F6131" s="47">
        <v>58.639999000000003</v>
      </c>
      <c r="G6131" s="47">
        <v>58.759998000000003</v>
      </c>
      <c r="H6131" s="73">
        <v>54.392066999999997</v>
      </c>
      <c r="I6131" s="73">
        <v>1074500</v>
      </c>
    </row>
    <row r="6132" spans="1:9" x14ac:dyDescent="0.3">
      <c r="A6132" s="72" t="str">
        <f t="shared" si="199"/>
        <v>2017</v>
      </c>
      <c r="B6132" s="72" t="str">
        <f t="shared" si="200"/>
        <v>Jan</v>
      </c>
      <c r="C6132" s="74">
        <v>42755</v>
      </c>
      <c r="D6132" s="47">
        <v>58.540000999999997</v>
      </c>
      <c r="E6132" s="47">
        <v>59.889999000000003</v>
      </c>
      <c r="F6132" s="47">
        <v>58.529998999999997</v>
      </c>
      <c r="G6132" s="47">
        <v>59.700001</v>
      </c>
      <c r="H6132" s="73">
        <v>55.262196000000003</v>
      </c>
      <c r="I6132" s="73">
        <v>886700</v>
      </c>
    </row>
    <row r="6133" spans="1:9" x14ac:dyDescent="0.3">
      <c r="A6133" s="72" t="str">
        <f t="shared" si="199"/>
        <v>2017</v>
      </c>
      <c r="B6133" s="72" t="str">
        <f t="shared" si="200"/>
        <v>Jan</v>
      </c>
      <c r="C6133" s="74">
        <v>42758</v>
      </c>
      <c r="D6133" s="47">
        <v>59.400002000000001</v>
      </c>
      <c r="E6133" s="47">
        <v>60.16</v>
      </c>
      <c r="F6133" s="47">
        <v>59.07</v>
      </c>
      <c r="G6133" s="47">
        <v>59.98</v>
      </c>
      <c r="H6133" s="73">
        <v>55.521388999999999</v>
      </c>
      <c r="I6133" s="73">
        <v>723300</v>
      </c>
    </row>
    <row r="6134" spans="1:9" x14ac:dyDescent="0.3">
      <c r="A6134" s="72" t="str">
        <f t="shared" si="199"/>
        <v>2017</v>
      </c>
      <c r="B6134" s="72" t="str">
        <f t="shared" si="200"/>
        <v>Jan</v>
      </c>
      <c r="C6134" s="74">
        <v>42759</v>
      </c>
      <c r="D6134" s="47">
        <v>59.919998</v>
      </c>
      <c r="E6134" s="47">
        <v>60.470001000000003</v>
      </c>
      <c r="F6134" s="47">
        <v>59.470001000000003</v>
      </c>
      <c r="G6134" s="47">
        <v>59.919998</v>
      </c>
      <c r="H6134" s="73">
        <v>55.465851000000001</v>
      </c>
      <c r="I6134" s="73">
        <v>692100</v>
      </c>
    </row>
    <row r="6135" spans="1:9" x14ac:dyDescent="0.3">
      <c r="A6135" s="72" t="str">
        <f t="shared" si="199"/>
        <v>2017</v>
      </c>
      <c r="B6135" s="72" t="str">
        <f t="shared" si="200"/>
        <v>Jan</v>
      </c>
      <c r="C6135" s="74">
        <v>42760</v>
      </c>
      <c r="D6135" s="47">
        <v>58.990001999999997</v>
      </c>
      <c r="E6135" s="47">
        <v>60.560001</v>
      </c>
      <c r="F6135" s="47">
        <v>58.950001</v>
      </c>
      <c r="G6135" s="47">
        <v>60.18</v>
      </c>
      <c r="H6135" s="73">
        <v>55.706516000000001</v>
      </c>
      <c r="I6135" s="73">
        <v>837900</v>
      </c>
    </row>
    <row r="6136" spans="1:9" x14ac:dyDescent="0.3">
      <c r="A6136" s="72" t="str">
        <f t="shared" si="199"/>
        <v>2017</v>
      </c>
      <c r="B6136" s="72" t="str">
        <f t="shared" si="200"/>
        <v>Jan</v>
      </c>
      <c r="C6136" s="74">
        <v>42761</v>
      </c>
      <c r="D6136" s="47">
        <v>60.099997999999999</v>
      </c>
      <c r="E6136" s="47">
        <v>60.799999</v>
      </c>
      <c r="F6136" s="47">
        <v>60</v>
      </c>
      <c r="G6136" s="47">
        <v>60.040000999999997</v>
      </c>
      <c r="H6136" s="73">
        <v>55.576920000000001</v>
      </c>
      <c r="I6136" s="73">
        <v>490100</v>
      </c>
    </row>
    <row r="6137" spans="1:9" x14ac:dyDescent="0.3">
      <c r="A6137" s="72" t="str">
        <f t="shared" si="199"/>
        <v>2017</v>
      </c>
      <c r="B6137" s="72" t="str">
        <f t="shared" si="200"/>
        <v>Jan</v>
      </c>
      <c r="C6137" s="74">
        <v>42762</v>
      </c>
      <c r="D6137" s="47">
        <v>59.889999000000003</v>
      </c>
      <c r="E6137" s="47">
        <v>60.27</v>
      </c>
      <c r="F6137" s="47">
        <v>59.470001000000003</v>
      </c>
      <c r="G6137" s="47">
        <v>59.68</v>
      </c>
      <c r="H6137" s="73">
        <v>55.243682999999997</v>
      </c>
      <c r="I6137" s="73">
        <v>378000</v>
      </c>
    </row>
    <row r="6138" spans="1:9" x14ac:dyDescent="0.3">
      <c r="A6138" s="72" t="str">
        <f t="shared" si="199"/>
        <v>2017</v>
      </c>
      <c r="B6138" s="72" t="str">
        <f t="shared" si="200"/>
        <v>Jan</v>
      </c>
      <c r="C6138" s="74">
        <v>42765</v>
      </c>
      <c r="D6138" s="47">
        <v>59.529998999999997</v>
      </c>
      <c r="E6138" s="47">
        <v>60.509998000000003</v>
      </c>
      <c r="F6138" s="47">
        <v>59.310001</v>
      </c>
      <c r="G6138" s="47">
        <v>60.48</v>
      </c>
      <c r="H6138" s="73">
        <v>55.984211000000002</v>
      </c>
      <c r="I6138" s="73">
        <v>650500</v>
      </c>
    </row>
    <row r="6139" spans="1:9" x14ac:dyDescent="0.3">
      <c r="A6139" s="72" t="str">
        <f t="shared" si="199"/>
        <v>2017</v>
      </c>
      <c r="B6139" s="72" t="str">
        <f t="shared" si="200"/>
        <v>Jan</v>
      </c>
      <c r="C6139" s="74">
        <v>42766</v>
      </c>
      <c r="D6139" s="47">
        <v>60.41</v>
      </c>
      <c r="E6139" s="47">
        <v>60.419998</v>
      </c>
      <c r="F6139" s="47">
        <v>59.75</v>
      </c>
      <c r="G6139" s="47">
        <v>60.259998000000003</v>
      </c>
      <c r="H6139" s="73">
        <v>55.780571000000002</v>
      </c>
      <c r="I6139" s="73">
        <v>462400</v>
      </c>
    </row>
    <row r="6140" spans="1:9" x14ac:dyDescent="0.3">
      <c r="A6140" s="72" t="str">
        <f t="shared" si="199"/>
        <v>2017</v>
      </c>
      <c r="B6140" s="72" t="str">
        <f t="shared" si="200"/>
        <v>Feb</v>
      </c>
      <c r="C6140" s="74">
        <v>42767</v>
      </c>
      <c r="D6140" s="47">
        <v>60.220001000000003</v>
      </c>
      <c r="E6140" s="47">
        <v>60.630001</v>
      </c>
      <c r="F6140" s="47">
        <v>58.919998</v>
      </c>
      <c r="G6140" s="47">
        <v>58.98</v>
      </c>
      <c r="H6140" s="73">
        <v>54.595717999999998</v>
      </c>
      <c r="I6140" s="73">
        <v>662700</v>
      </c>
    </row>
    <row r="6141" spans="1:9" x14ac:dyDescent="0.3">
      <c r="A6141" s="72" t="str">
        <f t="shared" si="199"/>
        <v>2017</v>
      </c>
      <c r="B6141" s="72" t="str">
        <f t="shared" si="200"/>
        <v>Feb</v>
      </c>
      <c r="C6141" s="74">
        <v>42768</v>
      </c>
      <c r="D6141" s="47">
        <v>59.07</v>
      </c>
      <c r="E6141" s="47">
        <v>59.740001999999997</v>
      </c>
      <c r="F6141" s="47">
        <v>58.779998999999997</v>
      </c>
      <c r="G6141" s="47">
        <v>59.279998999999997</v>
      </c>
      <c r="H6141" s="73">
        <v>54.873417000000003</v>
      </c>
      <c r="I6141" s="73">
        <v>525800</v>
      </c>
    </row>
    <row r="6142" spans="1:9" x14ac:dyDescent="0.3">
      <c r="A6142" s="72" t="str">
        <f t="shared" si="199"/>
        <v>2017</v>
      </c>
      <c r="B6142" s="72" t="str">
        <f t="shared" si="200"/>
        <v>Feb</v>
      </c>
      <c r="C6142" s="74">
        <v>42769</v>
      </c>
      <c r="D6142" s="47">
        <v>59.720001000000003</v>
      </c>
      <c r="E6142" s="47">
        <v>60.23</v>
      </c>
      <c r="F6142" s="47">
        <v>59.310001</v>
      </c>
      <c r="G6142" s="47">
        <v>59.57</v>
      </c>
      <c r="H6142" s="73">
        <v>55.141857000000002</v>
      </c>
      <c r="I6142" s="73">
        <v>739500</v>
      </c>
    </row>
    <row r="6143" spans="1:9" x14ac:dyDescent="0.3">
      <c r="A6143" s="72" t="str">
        <f t="shared" si="199"/>
        <v>2017</v>
      </c>
      <c r="B6143" s="72" t="str">
        <f t="shared" si="200"/>
        <v>Feb</v>
      </c>
      <c r="C6143" s="74">
        <v>42772</v>
      </c>
      <c r="D6143" s="47">
        <v>59.439999</v>
      </c>
      <c r="E6143" s="47">
        <v>60.470001000000003</v>
      </c>
      <c r="F6143" s="47">
        <v>59.220001000000003</v>
      </c>
      <c r="G6143" s="47">
        <v>59.43</v>
      </c>
      <c r="H6143" s="73">
        <v>55.012264000000002</v>
      </c>
      <c r="I6143" s="73">
        <v>652200</v>
      </c>
    </row>
    <row r="6144" spans="1:9" x14ac:dyDescent="0.3">
      <c r="A6144" s="72" t="str">
        <f t="shared" si="199"/>
        <v>2017</v>
      </c>
      <c r="B6144" s="72" t="str">
        <f t="shared" si="200"/>
        <v>Feb</v>
      </c>
      <c r="C6144" s="74">
        <v>42773</v>
      </c>
      <c r="D6144" s="47">
        <v>59.68</v>
      </c>
      <c r="E6144" s="47">
        <v>60.52</v>
      </c>
      <c r="F6144" s="47">
        <v>59.25</v>
      </c>
      <c r="G6144" s="47">
        <v>59.41</v>
      </c>
      <c r="H6144" s="73">
        <v>54.993755</v>
      </c>
      <c r="I6144" s="73">
        <v>804500</v>
      </c>
    </row>
    <row r="6145" spans="1:9" x14ac:dyDescent="0.3">
      <c r="A6145" s="72" t="str">
        <f t="shared" si="199"/>
        <v>2017</v>
      </c>
      <c r="B6145" s="72" t="str">
        <f t="shared" si="200"/>
        <v>Feb</v>
      </c>
      <c r="C6145" s="74">
        <v>42774</v>
      </c>
      <c r="D6145" s="47">
        <v>59.25</v>
      </c>
      <c r="E6145" s="47">
        <v>60.330002</v>
      </c>
      <c r="F6145" s="47">
        <v>59.080002</v>
      </c>
      <c r="G6145" s="47">
        <v>59.91</v>
      </c>
      <c r="H6145" s="73">
        <v>55.456589000000001</v>
      </c>
      <c r="I6145" s="73">
        <v>719900</v>
      </c>
    </row>
    <row r="6146" spans="1:9" x14ac:dyDescent="0.3">
      <c r="A6146" s="72" t="str">
        <f t="shared" si="199"/>
        <v>2017</v>
      </c>
      <c r="B6146" s="72" t="str">
        <f t="shared" si="200"/>
        <v>Feb</v>
      </c>
      <c r="C6146" s="74">
        <v>42775</v>
      </c>
      <c r="D6146" s="47">
        <v>59.880001</v>
      </c>
      <c r="E6146" s="47">
        <v>61.599997999999999</v>
      </c>
      <c r="F6146" s="47">
        <v>59.5</v>
      </c>
      <c r="G6146" s="47">
        <v>61.360000999999997</v>
      </c>
      <c r="H6146" s="73">
        <v>56.798808999999999</v>
      </c>
      <c r="I6146" s="73">
        <v>1094600</v>
      </c>
    </row>
    <row r="6147" spans="1:9" x14ac:dyDescent="0.3">
      <c r="A6147" s="72" t="str">
        <f t="shared" ref="A6147:A6210" si="201">TEXT(C6147,"YYYY")</f>
        <v>2017</v>
      </c>
      <c r="B6147" s="72" t="str">
        <f t="shared" ref="B6147:B6210" si="202">TEXT(C6147,"MMM")</f>
        <v>Feb</v>
      </c>
      <c r="C6147" s="74">
        <v>42776</v>
      </c>
      <c r="D6147" s="47">
        <v>61.360000999999997</v>
      </c>
      <c r="E6147" s="47">
        <v>62.73</v>
      </c>
      <c r="F6147" s="47">
        <v>61.360000999999997</v>
      </c>
      <c r="G6147" s="47">
        <v>62.549999</v>
      </c>
      <c r="H6147" s="73">
        <v>57.900348999999999</v>
      </c>
      <c r="I6147" s="73">
        <v>687700</v>
      </c>
    </row>
    <row r="6148" spans="1:9" x14ac:dyDescent="0.3">
      <c r="A6148" s="72" t="str">
        <f t="shared" si="201"/>
        <v>2017</v>
      </c>
      <c r="B6148" s="72" t="str">
        <f t="shared" si="202"/>
        <v>Feb</v>
      </c>
      <c r="C6148" s="74">
        <v>42779</v>
      </c>
      <c r="D6148" s="47">
        <v>62.619999</v>
      </c>
      <c r="E6148" s="47">
        <v>62.93</v>
      </c>
      <c r="F6148" s="47">
        <v>62.040000999999997</v>
      </c>
      <c r="G6148" s="47">
        <v>62.16</v>
      </c>
      <c r="H6148" s="73">
        <v>57.539332999999999</v>
      </c>
      <c r="I6148" s="73">
        <v>405800</v>
      </c>
    </row>
    <row r="6149" spans="1:9" x14ac:dyDescent="0.3">
      <c r="A6149" s="72" t="str">
        <f t="shared" si="201"/>
        <v>2017</v>
      </c>
      <c r="B6149" s="72" t="str">
        <f t="shared" si="202"/>
        <v>Feb</v>
      </c>
      <c r="C6149" s="74">
        <v>42780</v>
      </c>
      <c r="D6149" s="47">
        <v>61.790000999999997</v>
      </c>
      <c r="E6149" s="47">
        <v>62.290000999999997</v>
      </c>
      <c r="F6149" s="47">
        <v>61.630001</v>
      </c>
      <c r="G6149" s="47">
        <v>62.27</v>
      </c>
      <c r="H6149" s="73">
        <v>57.641159000000002</v>
      </c>
      <c r="I6149" s="73">
        <v>369600</v>
      </c>
    </row>
    <row r="6150" spans="1:9" x14ac:dyDescent="0.3">
      <c r="A6150" s="72" t="str">
        <f t="shared" si="201"/>
        <v>2017</v>
      </c>
      <c r="B6150" s="72" t="str">
        <f t="shared" si="202"/>
        <v>Feb</v>
      </c>
      <c r="C6150" s="74">
        <v>42781</v>
      </c>
      <c r="D6150" s="47">
        <v>62.290000999999997</v>
      </c>
      <c r="E6150" s="47">
        <v>62.290000999999997</v>
      </c>
      <c r="F6150" s="47">
        <v>61.330002</v>
      </c>
      <c r="G6150" s="47">
        <v>61.790000999999997</v>
      </c>
      <c r="H6150" s="73">
        <v>57.196841999999997</v>
      </c>
      <c r="I6150" s="73">
        <v>501700</v>
      </c>
    </row>
    <row r="6151" spans="1:9" x14ac:dyDescent="0.3">
      <c r="A6151" s="72" t="str">
        <f t="shared" si="201"/>
        <v>2017</v>
      </c>
      <c r="B6151" s="72" t="str">
        <f t="shared" si="202"/>
        <v>Feb</v>
      </c>
      <c r="C6151" s="74">
        <v>42782</v>
      </c>
      <c r="D6151" s="47">
        <v>61.869999</v>
      </c>
      <c r="E6151" s="47">
        <v>62.119999</v>
      </c>
      <c r="F6151" s="47">
        <v>61.130001</v>
      </c>
      <c r="G6151" s="47">
        <v>61.610000999999997</v>
      </c>
      <c r="H6151" s="73">
        <v>57.030216000000003</v>
      </c>
      <c r="I6151" s="73">
        <v>658900</v>
      </c>
    </row>
    <row r="6152" spans="1:9" x14ac:dyDescent="0.3">
      <c r="A6152" s="72" t="str">
        <f t="shared" si="201"/>
        <v>2017</v>
      </c>
      <c r="B6152" s="72" t="str">
        <f t="shared" si="202"/>
        <v>Feb</v>
      </c>
      <c r="C6152" s="74">
        <v>42783</v>
      </c>
      <c r="D6152" s="47">
        <v>61.650002000000001</v>
      </c>
      <c r="E6152" s="47">
        <v>62.43</v>
      </c>
      <c r="F6152" s="47">
        <v>61.349997999999999</v>
      </c>
      <c r="G6152" s="47">
        <v>61.830002</v>
      </c>
      <c r="H6152" s="73">
        <v>57.233868000000001</v>
      </c>
      <c r="I6152" s="73">
        <v>695900</v>
      </c>
    </row>
    <row r="6153" spans="1:9" x14ac:dyDescent="0.3">
      <c r="A6153" s="72" t="str">
        <f t="shared" si="201"/>
        <v>2017</v>
      </c>
      <c r="B6153" s="72" t="str">
        <f t="shared" si="202"/>
        <v>Feb</v>
      </c>
      <c r="C6153" s="74">
        <v>42787</v>
      </c>
      <c r="D6153" s="47">
        <v>62</v>
      </c>
      <c r="E6153" s="47">
        <v>62.220001000000003</v>
      </c>
      <c r="F6153" s="47">
        <v>60.599997999999999</v>
      </c>
      <c r="G6153" s="47">
        <v>60.669998</v>
      </c>
      <c r="H6153" s="73">
        <v>56.160091000000001</v>
      </c>
      <c r="I6153" s="73">
        <v>799900</v>
      </c>
    </row>
    <row r="6154" spans="1:9" x14ac:dyDescent="0.3">
      <c r="A6154" s="72" t="str">
        <f t="shared" si="201"/>
        <v>2017</v>
      </c>
      <c r="B6154" s="72" t="str">
        <f t="shared" si="202"/>
        <v>Feb</v>
      </c>
      <c r="C6154" s="74">
        <v>42788</v>
      </c>
      <c r="D6154" s="47">
        <v>59.959999000000003</v>
      </c>
      <c r="E6154" s="47">
        <v>60.580002</v>
      </c>
      <c r="F6154" s="47">
        <v>59.490001999999997</v>
      </c>
      <c r="G6154" s="47">
        <v>60.099997999999999</v>
      </c>
      <c r="H6154" s="73">
        <v>55.632465000000003</v>
      </c>
      <c r="I6154" s="73">
        <v>2660900</v>
      </c>
    </row>
    <row r="6155" spans="1:9" x14ac:dyDescent="0.3">
      <c r="A6155" s="72" t="str">
        <f t="shared" si="201"/>
        <v>2017</v>
      </c>
      <c r="B6155" s="72" t="str">
        <f t="shared" si="202"/>
        <v>Feb</v>
      </c>
      <c r="C6155" s="74">
        <v>42789</v>
      </c>
      <c r="D6155" s="47">
        <v>60.599997999999999</v>
      </c>
      <c r="E6155" s="47">
        <v>62.169998</v>
      </c>
      <c r="F6155" s="47">
        <v>59.59</v>
      </c>
      <c r="G6155" s="47">
        <v>61.18</v>
      </c>
      <c r="H6155" s="73">
        <v>56.632174999999997</v>
      </c>
      <c r="I6155" s="73">
        <v>1868100</v>
      </c>
    </row>
    <row r="6156" spans="1:9" x14ac:dyDescent="0.3">
      <c r="A6156" s="72" t="str">
        <f t="shared" si="201"/>
        <v>2017</v>
      </c>
      <c r="B6156" s="72" t="str">
        <f t="shared" si="202"/>
        <v>Feb</v>
      </c>
      <c r="C6156" s="74">
        <v>42790</v>
      </c>
      <c r="D6156" s="47">
        <v>60.73</v>
      </c>
      <c r="E6156" s="47">
        <v>61.290000999999997</v>
      </c>
      <c r="F6156" s="47">
        <v>60.240001999999997</v>
      </c>
      <c r="G6156" s="47">
        <v>61.099997999999999</v>
      </c>
      <c r="H6156" s="73">
        <v>56.558132000000001</v>
      </c>
      <c r="I6156" s="73">
        <v>1015000</v>
      </c>
    </row>
    <row r="6157" spans="1:9" x14ac:dyDescent="0.3">
      <c r="A6157" s="72" t="str">
        <f t="shared" si="201"/>
        <v>2017</v>
      </c>
      <c r="B6157" s="72" t="str">
        <f t="shared" si="202"/>
        <v>Feb</v>
      </c>
      <c r="C6157" s="74">
        <v>42793</v>
      </c>
      <c r="D6157" s="47">
        <v>61.119999</v>
      </c>
      <c r="E6157" s="47">
        <v>61.389999000000003</v>
      </c>
      <c r="F6157" s="47">
        <v>60.880001</v>
      </c>
      <c r="G6157" s="47">
        <v>61.02</v>
      </c>
      <c r="H6157" s="73">
        <v>56.484074</v>
      </c>
      <c r="I6157" s="73">
        <v>761600</v>
      </c>
    </row>
    <row r="6158" spans="1:9" x14ac:dyDescent="0.3">
      <c r="A6158" s="72" t="str">
        <f t="shared" si="201"/>
        <v>2017</v>
      </c>
      <c r="B6158" s="72" t="str">
        <f t="shared" si="202"/>
        <v>Feb</v>
      </c>
      <c r="C6158" s="74">
        <v>42794</v>
      </c>
      <c r="D6158" s="47">
        <v>61.060001</v>
      </c>
      <c r="E6158" s="47">
        <v>61.59</v>
      </c>
      <c r="F6158" s="47">
        <v>60.830002</v>
      </c>
      <c r="G6158" s="47">
        <v>61.049999</v>
      </c>
      <c r="H6158" s="73">
        <v>56.511848000000001</v>
      </c>
      <c r="I6158" s="73">
        <v>1058300</v>
      </c>
    </row>
    <row r="6159" spans="1:9" x14ac:dyDescent="0.3">
      <c r="A6159" s="72" t="str">
        <f t="shared" si="201"/>
        <v>2017</v>
      </c>
      <c r="B6159" s="72" t="str">
        <f t="shared" si="202"/>
        <v>Mar</v>
      </c>
      <c r="C6159" s="74">
        <v>42795</v>
      </c>
      <c r="D6159" s="47">
        <v>61.540000999999997</v>
      </c>
      <c r="E6159" s="47">
        <v>61.709999000000003</v>
      </c>
      <c r="F6159" s="47">
        <v>60.830002</v>
      </c>
      <c r="G6159" s="47">
        <v>61.189999</v>
      </c>
      <c r="H6159" s="73">
        <v>56.641438000000001</v>
      </c>
      <c r="I6159" s="73">
        <v>826600</v>
      </c>
    </row>
    <row r="6160" spans="1:9" x14ac:dyDescent="0.3">
      <c r="A6160" s="72" t="str">
        <f t="shared" si="201"/>
        <v>2017</v>
      </c>
      <c r="B6160" s="72" t="str">
        <f t="shared" si="202"/>
        <v>Mar</v>
      </c>
      <c r="C6160" s="74">
        <v>42796</v>
      </c>
      <c r="D6160" s="47">
        <v>61.049999</v>
      </c>
      <c r="E6160" s="47">
        <v>61.93</v>
      </c>
      <c r="F6160" s="47">
        <v>60.869999</v>
      </c>
      <c r="G6160" s="47">
        <v>61.59</v>
      </c>
      <c r="H6160" s="73">
        <v>57.011707000000001</v>
      </c>
      <c r="I6160" s="73">
        <v>883300</v>
      </c>
    </row>
    <row r="6161" spans="1:9" x14ac:dyDescent="0.3">
      <c r="A6161" s="72" t="str">
        <f t="shared" si="201"/>
        <v>2017</v>
      </c>
      <c r="B6161" s="72" t="str">
        <f t="shared" si="202"/>
        <v>Mar</v>
      </c>
      <c r="C6161" s="74">
        <v>42797</v>
      </c>
      <c r="D6161" s="47">
        <v>61.869999</v>
      </c>
      <c r="E6161" s="47">
        <v>61.869999</v>
      </c>
      <c r="F6161" s="47">
        <v>60.68</v>
      </c>
      <c r="G6161" s="47">
        <v>61.130001</v>
      </c>
      <c r="H6161" s="73">
        <v>56.585898999999998</v>
      </c>
      <c r="I6161" s="73">
        <v>967700</v>
      </c>
    </row>
    <row r="6162" spans="1:9" x14ac:dyDescent="0.3">
      <c r="A6162" s="72" t="str">
        <f t="shared" si="201"/>
        <v>2017</v>
      </c>
      <c r="B6162" s="72" t="str">
        <f t="shared" si="202"/>
        <v>Mar</v>
      </c>
      <c r="C6162" s="74">
        <v>42800</v>
      </c>
      <c r="D6162" s="47">
        <v>60.509998000000003</v>
      </c>
      <c r="E6162" s="47">
        <v>62.02</v>
      </c>
      <c r="F6162" s="47">
        <v>60.509998000000003</v>
      </c>
      <c r="G6162" s="47">
        <v>61.830002</v>
      </c>
      <c r="H6162" s="73">
        <v>57.459454000000001</v>
      </c>
      <c r="I6162" s="73">
        <v>731400</v>
      </c>
    </row>
    <row r="6163" spans="1:9" x14ac:dyDescent="0.3">
      <c r="A6163" s="72" t="str">
        <f t="shared" si="201"/>
        <v>2017</v>
      </c>
      <c r="B6163" s="72" t="str">
        <f t="shared" si="202"/>
        <v>Mar</v>
      </c>
      <c r="C6163" s="74">
        <v>42801</v>
      </c>
      <c r="D6163" s="47">
        <v>61.48</v>
      </c>
      <c r="E6163" s="47">
        <v>62.009998000000003</v>
      </c>
      <c r="F6163" s="47">
        <v>61.18</v>
      </c>
      <c r="G6163" s="47">
        <v>61.610000999999997</v>
      </c>
      <c r="H6163" s="73">
        <v>57.255004999999997</v>
      </c>
      <c r="I6163" s="73">
        <v>577200</v>
      </c>
    </row>
    <row r="6164" spans="1:9" x14ac:dyDescent="0.3">
      <c r="A6164" s="72" t="str">
        <f t="shared" si="201"/>
        <v>2017</v>
      </c>
      <c r="B6164" s="72" t="str">
        <f t="shared" si="202"/>
        <v>Mar</v>
      </c>
      <c r="C6164" s="74">
        <v>42802</v>
      </c>
      <c r="D6164" s="47">
        <v>61.810001</v>
      </c>
      <c r="E6164" s="47">
        <v>62.02</v>
      </c>
      <c r="F6164" s="47">
        <v>61.57</v>
      </c>
      <c r="G6164" s="47">
        <v>61.84</v>
      </c>
      <c r="H6164" s="73">
        <v>57.468741999999999</v>
      </c>
      <c r="I6164" s="73">
        <v>461400</v>
      </c>
    </row>
    <row r="6165" spans="1:9" x14ac:dyDescent="0.3">
      <c r="A6165" s="72" t="str">
        <f t="shared" si="201"/>
        <v>2017</v>
      </c>
      <c r="B6165" s="72" t="str">
        <f t="shared" si="202"/>
        <v>Mar</v>
      </c>
      <c r="C6165" s="74">
        <v>42803</v>
      </c>
      <c r="D6165" s="47">
        <v>61.720001000000003</v>
      </c>
      <c r="E6165" s="47">
        <v>62.240001999999997</v>
      </c>
      <c r="F6165" s="47">
        <v>61.720001000000003</v>
      </c>
      <c r="G6165" s="47">
        <v>61.93</v>
      </c>
      <c r="H6165" s="73">
        <v>57.552379999999999</v>
      </c>
      <c r="I6165" s="73">
        <v>549200</v>
      </c>
    </row>
    <row r="6166" spans="1:9" x14ac:dyDescent="0.3">
      <c r="A6166" s="72" t="str">
        <f t="shared" si="201"/>
        <v>2017</v>
      </c>
      <c r="B6166" s="72" t="str">
        <f t="shared" si="202"/>
        <v>Mar</v>
      </c>
      <c r="C6166" s="74">
        <v>42804</v>
      </c>
      <c r="D6166" s="47">
        <v>62.349997999999999</v>
      </c>
      <c r="E6166" s="47">
        <v>62.900002000000001</v>
      </c>
      <c r="F6166" s="47">
        <v>61.939999</v>
      </c>
      <c r="G6166" s="47">
        <v>61.939999</v>
      </c>
      <c r="H6166" s="73">
        <v>57.561667999999997</v>
      </c>
      <c r="I6166" s="73">
        <v>580100</v>
      </c>
    </row>
    <row r="6167" spans="1:9" x14ac:dyDescent="0.3">
      <c r="A6167" s="72" t="str">
        <f t="shared" si="201"/>
        <v>2017</v>
      </c>
      <c r="B6167" s="72" t="str">
        <f t="shared" si="202"/>
        <v>Mar</v>
      </c>
      <c r="C6167" s="74">
        <v>42807</v>
      </c>
      <c r="D6167" s="47">
        <v>61.82</v>
      </c>
      <c r="E6167" s="47">
        <v>62.18</v>
      </c>
      <c r="F6167" s="47">
        <v>61.259998000000003</v>
      </c>
      <c r="G6167" s="47">
        <v>61.869999</v>
      </c>
      <c r="H6167" s="73">
        <v>57.496631999999998</v>
      </c>
      <c r="I6167" s="73">
        <v>384000</v>
      </c>
    </row>
    <row r="6168" spans="1:9" x14ac:dyDescent="0.3">
      <c r="A6168" s="72" t="str">
        <f t="shared" si="201"/>
        <v>2017</v>
      </c>
      <c r="B6168" s="72" t="str">
        <f t="shared" si="202"/>
        <v>Mar</v>
      </c>
      <c r="C6168" s="74">
        <v>42808</v>
      </c>
      <c r="D6168" s="47">
        <v>61.759998000000003</v>
      </c>
      <c r="E6168" s="47">
        <v>62.25</v>
      </c>
      <c r="F6168" s="47">
        <v>61.459999000000003</v>
      </c>
      <c r="G6168" s="47">
        <v>61.459999000000003</v>
      </c>
      <c r="H6168" s="73">
        <v>57.115603999999998</v>
      </c>
      <c r="I6168" s="73">
        <v>516200</v>
      </c>
    </row>
    <row r="6169" spans="1:9" x14ac:dyDescent="0.3">
      <c r="A6169" s="72" t="str">
        <f t="shared" si="201"/>
        <v>2017</v>
      </c>
      <c r="B6169" s="72" t="str">
        <f t="shared" si="202"/>
        <v>Mar</v>
      </c>
      <c r="C6169" s="74">
        <v>42809</v>
      </c>
      <c r="D6169" s="47">
        <v>61.630001</v>
      </c>
      <c r="E6169" s="47">
        <v>62.790000999999997</v>
      </c>
      <c r="F6169" s="47">
        <v>61.380001</v>
      </c>
      <c r="G6169" s="47">
        <v>62.5</v>
      </c>
      <c r="H6169" s="73">
        <v>58.082092000000003</v>
      </c>
      <c r="I6169" s="73">
        <v>607100</v>
      </c>
    </row>
    <row r="6170" spans="1:9" x14ac:dyDescent="0.3">
      <c r="A6170" s="72" t="str">
        <f t="shared" si="201"/>
        <v>2017</v>
      </c>
      <c r="B6170" s="72" t="str">
        <f t="shared" si="202"/>
        <v>Mar</v>
      </c>
      <c r="C6170" s="74">
        <v>42810</v>
      </c>
      <c r="D6170" s="47">
        <v>62.740001999999997</v>
      </c>
      <c r="E6170" s="47">
        <v>63.220001000000003</v>
      </c>
      <c r="F6170" s="47">
        <v>62.220001000000003</v>
      </c>
      <c r="G6170" s="47">
        <v>62.240001999999997</v>
      </c>
      <c r="H6170" s="73">
        <v>57.840468999999999</v>
      </c>
      <c r="I6170" s="73">
        <v>480200</v>
      </c>
    </row>
    <row r="6171" spans="1:9" x14ac:dyDescent="0.3">
      <c r="A6171" s="72" t="str">
        <f t="shared" si="201"/>
        <v>2017</v>
      </c>
      <c r="B6171" s="72" t="str">
        <f t="shared" si="202"/>
        <v>Mar</v>
      </c>
      <c r="C6171" s="74">
        <v>42811</v>
      </c>
      <c r="D6171" s="47">
        <v>62.57</v>
      </c>
      <c r="E6171" s="47">
        <v>63.470001000000003</v>
      </c>
      <c r="F6171" s="47">
        <v>62.349997999999999</v>
      </c>
      <c r="G6171" s="47">
        <v>63.200001</v>
      </c>
      <c r="H6171" s="73">
        <v>58.732613000000001</v>
      </c>
      <c r="I6171" s="73">
        <v>925400</v>
      </c>
    </row>
    <row r="6172" spans="1:9" x14ac:dyDescent="0.3">
      <c r="A6172" s="72" t="str">
        <f t="shared" si="201"/>
        <v>2017</v>
      </c>
      <c r="B6172" s="72" t="str">
        <f t="shared" si="202"/>
        <v>Mar</v>
      </c>
      <c r="C6172" s="74">
        <v>42814</v>
      </c>
      <c r="D6172" s="47">
        <v>63.150002000000001</v>
      </c>
      <c r="E6172" s="47">
        <v>63.310001</v>
      </c>
      <c r="F6172" s="47">
        <v>62.389999000000003</v>
      </c>
      <c r="G6172" s="47">
        <v>62.540000999999997</v>
      </c>
      <c r="H6172" s="73">
        <v>58.119262999999997</v>
      </c>
      <c r="I6172" s="73">
        <v>372900</v>
      </c>
    </row>
    <row r="6173" spans="1:9" x14ac:dyDescent="0.3">
      <c r="A6173" s="72" t="str">
        <f t="shared" si="201"/>
        <v>2017</v>
      </c>
      <c r="B6173" s="72" t="str">
        <f t="shared" si="202"/>
        <v>Mar</v>
      </c>
      <c r="C6173" s="74">
        <v>42815</v>
      </c>
      <c r="D6173" s="47">
        <v>62.43</v>
      </c>
      <c r="E6173" s="47">
        <v>62.610000999999997</v>
      </c>
      <c r="F6173" s="47">
        <v>61.41</v>
      </c>
      <c r="G6173" s="47">
        <v>61.57</v>
      </c>
      <c r="H6173" s="73">
        <v>57.217818999999999</v>
      </c>
      <c r="I6173" s="73">
        <v>721200</v>
      </c>
    </row>
    <row r="6174" spans="1:9" x14ac:dyDescent="0.3">
      <c r="A6174" s="72" t="str">
        <f t="shared" si="201"/>
        <v>2017</v>
      </c>
      <c r="B6174" s="72" t="str">
        <f t="shared" si="202"/>
        <v>Mar</v>
      </c>
      <c r="C6174" s="74">
        <v>42816</v>
      </c>
      <c r="D6174" s="47">
        <v>61.810001</v>
      </c>
      <c r="E6174" s="47">
        <v>61.810001</v>
      </c>
      <c r="F6174" s="47">
        <v>60.689999</v>
      </c>
      <c r="G6174" s="47">
        <v>61.580002</v>
      </c>
      <c r="H6174" s="73">
        <v>57.227134999999997</v>
      </c>
      <c r="I6174" s="73">
        <v>750200</v>
      </c>
    </row>
    <row r="6175" spans="1:9" x14ac:dyDescent="0.3">
      <c r="A6175" s="72" t="str">
        <f t="shared" si="201"/>
        <v>2017</v>
      </c>
      <c r="B6175" s="72" t="str">
        <f t="shared" si="202"/>
        <v>Mar</v>
      </c>
      <c r="C6175" s="74">
        <v>42817</v>
      </c>
      <c r="D6175" s="47">
        <v>61.700001</v>
      </c>
      <c r="E6175" s="47">
        <v>61.830002</v>
      </c>
      <c r="F6175" s="47">
        <v>61.139999000000003</v>
      </c>
      <c r="G6175" s="47">
        <v>61.369999</v>
      </c>
      <c r="H6175" s="73">
        <v>57.031970999999999</v>
      </c>
      <c r="I6175" s="73">
        <v>641700</v>
      </c>
    </row>
    <row r="6176" spans="1:9" x14ac:dyDescent="0.3">
      <c r="A6176" s="72" t="str">
        <f t="shared" si="201"/>
        <v>2017</v>
      </c>
      <c r="B6176" s="72" t="str">
        <f t="shared" si="202"/>
        <v>Mar</v>
      </c>
      <c r="C6176" s="74">
        <v>42818</v>
      </c>
      <c r="D6176" s="47">
        <v>61.419998</v>
      </c>
      <c r="E6176" s="47">
        <v>61.5</v>
      </c>
      <c r="F6176" s="47">
        <v>60.709999000000003</v>
      </c>
      <c r="G6176" s="47">
        <v>61.110000999999997</v>
      </c>
      <c r="H6176" s="73">
        <v>56.790351999999999</v>
      </c>
      <c r="I6176" s="73">
        <v>497700</v>
      </c>
    </row>
    <row r="6177" spans="1:9" x14ac:dyDescent="0.3">
      <c r="A6177" s="72" t="str">
        <f t="shared" si="201"/>
        <v>2017</v>
      </c>
      <c r="B6177" s="72" t="str">
        <f t="shared" si="202"/>
        <v>Mar</v>
      </c>
      <c r="C6177" s="74">
        <v>42821</v>
      </c>
      <c r="D6177" s="47">
        <v>60.450001</v>
      </c>
      <c r="E6177" s="47">
        <v>61.049999</v>
      </c>
      <c r="F6177" s="47">
        <v>60.130001</v>
      </c>
      <c r="G6177" s="47">
        <v>60.939999</v>
      </c>
      <c r="H6177" s="73">
        <v>56.632365999999998</v>
      </c>
      <c r="I6177" s="73">
        <v>525300</v>
      </c>
    </row>
    <row r="6178" spans="1:9" x14ac:dyDescent="0.3">
      <c r="A6178" s="72" t="str">
        <f t="shared" si="201"/>
        <v>2017</v>
      </c>
      <c r="B6178" s="72" t="str">
        <f t="shared" si="202"/>
        <v>Mar</v>
      </c>
      <c r="C6178" s="74">
        <v>42822</v>
      </c>
      <c r="D6178" s="47">
        <v>61.119999</v>
      </c>
      <c r="E6178" s="47">
        <v>62.509998000000003</v>
      </c>
      <c r="F6178" s="47">
        <v>61.049999</v>
      </c>
      <c r="G6178" s="47">
        <v>62.459999000000003</v>
      </c>
      <c r="H6178" s="73">
        <v>58.044922</v>
      </c>
      <c r="I6178" s="73">
        <v>723200</v>
      </c>
    </row>
    <row r="6179" spans="1:9" x14ac:dyDescent="0.3">
      <c r="A6179" s="72" t="str">
        <f t="shared" si="201"/>
        <v>2017</v>
      </c>
      <c r="B6179" s="72" t="str">
        <f t="shared" si="202"/>
        <v>Mar</v>
      </c>
      <c r="C6179" s="74">
        <v>42823</v>
      </c>
      <c r="D6179" s="47">
        <v>62.240001999999997</v>
      </c>
      <c r="E6179" s="47">
        <v>62.860000999999997</v>
      </c>
      <c r="F6179" s="47">
        <v>62.02</v>
      </c>
      <c r="G6179" s="47">
        <v>62.619999</v>
      </c>
      <c r="H6179" s="73">
        <v>58.193604000000001</v>
      </c>
      <c r="I6179" s="73">
        <v>562000</v>
      </c>
    </row>
    <row r="6180" spans="1:9" x14ac:dyDescent="0.3">
      <c r="A6180" s="72" t="str">
        <f t="shared" si="201"/>
        <v>2017</v>
      </c>
      <c r="B6180" s="72" t="str">
        <f t="shared" si="202"/>
        <v>Mar</v>
      </c>
      <c r="C6180" s="74">
        <v>42824</v>
      </c>
      <c r="D6180" s="47">
        <v>62.580002</v>
      </c>
      <c r="E6180" s="47">
        <v>62.990001999999997</v>
      </c>
      <c r="F6180" s="47">
        <v>62.419998</v>
      </c>
      <c r="G6180" s="47">
        <v>62.93</v>
      </c>
      <c r="H6180" s="73">
        <v>58.481701000000001</v>
      </c>
      <c r="I6180" s="73">
        <v>255900</v>
      </c>
    </row>
    <row r="6181" spans="1:9" x14ac:dyDescent="0.3">
      <c r="A6181" s="72" t="str">
        <f t="shared" si="201"/>
        <v>2017</v>
      </c>
      <c r="B6181" s="72" t="str">
        <f t="shared" si="202"/>
        <v>Mar</v>
      </c>
      <c r="C6181" s="74">
        <v>42825</v>
      </c>
      <c r="D6181" s="47">
        <v>62.970001000000003</v>
      </c>
      <c r="E6181" s="47">
        <v>63.419998</v>
      </c>
      <c r="F6181" s="47">
        <v>62.700001</v>
      </c>
      <c r="G6181" s="47">
        <v>63.360000999999997</v>
      </c>
      <c r="H6181" s="73">
        <v>58.881301999999998</v>
      </c>
      <c r="I6181" s="73">
        <v>401800</v>
      </c>
    </row>
    <row r="6182" spans="1:9" x14ac:dyDescent="0.3">
      <c r="A6182" s="72" t="str">
        <f t="shared" si="201"/>
        <v>2017</v>
      </c>
      <c r="B6182" s="72" t="str">
        <f t="shared" si="202"/>
        <v>Apr</v>
      </c>
      <c r="C6182" s="74">
        <v>42828</v>
      </c>
      <c r="D6182" s="47">
        <v>63.330002</v>
      </c>
      <c r="E6182" s="47">
        <v>63.73</v>
      </c>
      <c r="F6182" s="47">
        <v>62.950001</v>
      </c>
      <c r="G6182" s="47">
        <v>63.18</v>
      </c>
      <c r="H6182" s="73">
        <v>58.714019999999998</v>
      </c>
      <c r="I6182" s="73">
        <v>616700</v>
      </c>
    </row>
    <row r="6183" spans="1:9" x14ac:dyDescent="0.3">
      <c r="A6183" s="72" t="str">
        <f t="shared" si="201"/>
        <v>2017</v>
      </c>
      <c r="B6183" s="72" t="str">
        <f t="shared" si="202"/>
        <v>Apr</v>
      </c>
      <c r="C6183" s="74">
        <v>42829</v>
      </c>
      <c r="D6183" s="47">
        <v>63.040000999999997</v>
      </c>
      <c r="E6183" s="47">
        <v>63.599997999999999</v>
      </c>
      <c r="F6183" s="47">
        <v>62.740001999999997</v>
      </c>
      <c r="G6183" s="47">
        <v>63.490001999999997</v>
      </c>
      <c r="H6183" s="73">
        <v>59.002113000000001</v>
      </c>
      <c r="I6183" s="73">
        <v>501300</v>
      </c>
    </row>
    <row r="6184" spans="1:9" x14ac:dyDescent="0.3">
      <c r="A6184" s="72" t="str">
        <f t="shared" si="201"/>
        <v>2017</v>
      </c>
      <c r="B6184" s="72" t="str">
        <f t="shared" si="202"/>
        <v>Apr</v>
      </c>
      <c r="C6184" s="74">
        <v>42830</v>
      </c>
      <c r="D6184" s="47">
        <v>63.889999000000003</v>
      </c>
      <c r="E6184" s="47">
        <v>65.089995999999999</v>
      </c>
      <c r="F6184" s="47">
        <v>63.34</v>
      </c>
      <c r="G6184" s="47">
        <v>63.419998</v>
      </c>
      <c r="H6184" s="73">
        <v>58.937061</v>
      </c>
      <c r="I6184" s="73">
        <v>1220000</v>
      </c>
    </row>
    <row r="6185" spans="1:9" x14ac:dyDescent="0.3">
      <c r="A6185" s="72" t="str">
        <f t="shared" si="201"/>
        <v>2017</v>
      </c>
      <c r="B6185" s="72" t="str">
        <f t="shared" si="202"/>
        <v>Apr</v>
      </c>
      <c r="C6185" s="74">
        <v>42831</v>
      </c>
      <c r="D6185" s="47">
        <v>63.610000999999997</v>
      </c>
      <c r="E6185" s="47">
        <v>64.309997999999993</v>
      </c>
      <c r="F6185" s="47">
        <v>63.380001</v>
      </c>
      <c r="G6185" s="47">
        <v>63.939999</v>
      </c>
      <c r="H6185" s="73">
        <v>59.420302999999997</v>
      </c>
      <c r="I6185" s="73">
        <v>732300</v>
      </c>
    </row>
    <row r="6186" spans="1:9" x14ac:dyDescent="0.3">
      <c r="A6186" s="72" t="str">
        <f t="shared" si="201"/>
        <v>2017</v>
      </c>
      <c r="B6186" s="72" t="str">
        <f t="shared" si="202"/>
        <v>Apr</v>
      </c>
      <c r="C6186" s="74">
        <v>42832</v>
      </c>
      <c r="D6186" s="47">
        <v>63.700001</v>
      </c>
      <c r="E6186" s="47">
        <v>64.239998</v>
      </c>
      <c r="F6186" s="47">
        <v>63.400002000000001</v>
      </c>
      <c r="G6186" s="47">
        <v>63.419998</v>
      </c>
      <c r="H6186" s="73">
        <v>58.937061</v>
      </c>
      <c r="I6186" s="73">
        <v>638100</v>
      </c>
    </row>
    <row r="6187" spans="1:9" x14ac:dyDescent="0.3">
      <c r="A6187" s="72" t="str">
        <f t="shared" si="201"/>
        <v>2017</v>
      </c>
      <c r="B6187" s="72" t="str">
        <f t="shared" si="202"/>
        <v>Apr</v>
      </c>
      <c r="C6187" s="74">
        <v>42835</v>
      </c>
      <c r="D6187" s="47">
        <v>63.610000999999997</v>
      </c>
      <c r="E6187" s="47">
        <v>63.77</v>
      </c>
      <c r="F6187" s="47">
        <v>62.52</v>
      </c>
      <c r="G6187" s="47">
        <v>62.599997999999999</v>
      </c>
      <c r="H6187" s="73">
        <v>58.175026000000003</v>
      </c>
      <c r="I6187" s="73">
        <v>695300</v>
      </c>
    </row>
    <row r="6188" spans="1:9" x14ac:dyDescent="0.3">
      <c r="A6188" s="72" t="str">
        <f t="shared" si="201"/>
        <v>2017</v>
      </c>
      <c r="B6188" s="72" t="str">
        <f t="shared" si="202"/>
        <v>Apr</v>
      </c>
      <c r="C6188" s="74">
        <v>42836</v>
      </c>
      <c r="D6188" s="47">
        <v>62.549999</v>
      </c>
      <c r="E6188" s="47">
        <v>63.07</v>
      </c>
      <c r="F6188" s="47">
        <v>62.259998000000003</v>
      </c>
      <c r="G6188" s="47">
        <v>63.02</v>
      </c>
      <c r="H6188" s="73">
        <v>58.565337999999997</v>
      </c>
      <c r="I6188" s="73">
        <v>513200</v>
      </c>
    </row>
    <row r="6189" spans="1:9" x14ac:dyDescent="0.3">
      <c r="A6189" s="72" t="str">
        <f t="shared" si="201"/>
        <v>2017</v>
      </c>
      <c r="B6189" s="72" t="str">
        <f t="shared" si="202"/>
        <v>Apr</v>
      </c>
      <c r="C6189" s="74">
        <v>42837</v>
      </c>
      <c r="D6189" s="47">
        <v>63</v>
      </c>
      <c r="E6189" s="47">
        <v>63</v>
      </c>
      <c r="F6189" s="47">
        <v>61.900002000000001</v>
      </c>
      <c r="G6189" s="47">
        <v>62.209999000000003</v>
      </c>
      <c r="H6189" s="73">
        <v>57.812584000000001</v>
      </c>
      <c r="I6189" s="73">
        <v>499900</v>
      </c>
    </row>
    <row r="6190" spans="1:9" x14ac:dyDescent="0.3">
      <c r="A6190" s="72" t="str">
        <f t="shared" si="201"/>
        <v>2017</v>
      </c>
      <c r="B6190" s="72" t="str">
        <f t="shared" si="202"/>
        <v>Apr</v>
      </c>
      <c r="C6190" s="74">
        <v>42838</v>
      </c>
      <c r="D6190" s="47">
        <v>62.049999</v>
      </c>
      <c r="E6190" s="47">
        <v>62.5</v>
      </c>
      <c r="F6190" s="47">
        <v>61.52</v>
      </c>
      <c r="G6190" s="47">
        <v>61.669998</v>
      </c>
      <c r="H6190" s="73">
        <v>57.310757000000002</v>
      </c>
      <c r="I6190" s="73">
        <v>660200</v>
      </c>
    </row>
    <row r="6191" spans="1:9" x14ac:dyDescent="0.3">
      <c r="A6191" s="72" t="str">
        <f t="shared" si="201"/>
        <v>2017</v>
      </c>
      <c r="B6191" s="72" t="str">
        <f t="shared" si="202"/>
        <v>Apr</v>
      </c>
      <c r="C6191" s="74">
        <v>42842</v>
      </c>
      <c r="D6191" s="47">
        <v>61.73</v>
      </c>
      <c r="E6191" s="47">
        <v>62.09</v>
      </c>
      <c r="F6191" s="47">
        <v>61.389999000000003</v>
      </c>
      <c r="G6191" s="47">
        <v>61.849997999999999</v>
      </c>
      <c r="H6191" s="73">
        <v>57.478034999999998</v>
      </c>
      <c r="I6191" s="73">
        <v>555500</v>
      </c>
    </row>
    <row r="6192" spans="1:9" x14ac:dyDescent="0.3">
      <c r="A6192" s="72" t="str">
        <f t="shared" si="201"/>
        <v>2017</v>
      </c>
      <c r="B6192" s="72" t="str">
        <f t="shared" si="202"/>
        <v>Apr</v>
      </c>
      <c r="C6192" s="74">
        <v>42843</v>
      </c>
      <c r="D6192" s="47">
        <v>61.73</v>
      </c>
      <c r="E6192" s="47">
        <v>62.18</v>
      </c>
      <c r="F6192" s="47">
        <v>61.549999</v>
      </c>
      <c r="G6192" s="47">
        <v>61.610000999999997</v>
      </c>
      <c r="H6192" s="73">
        <v>57.255004999999997</v>
      </c>
      <c r="I6192" s="73">
        <v>289400</v>
      </c>
    </row>
    <row r="6193" spans="1:9" x14ac:dyDescent="0.3">
      <c r="A6193" s="72" t="str">
        <f t="shared" si="201"/>
        <v>2017</v>
      </c>
      <c r="B6193" s="72" t="str">
        <f t="shared" si="202"/>
        <v>Apr</v>
      </c>
      <c r="C6193" s="74">
        <v>42844</v>
      </c>
      <c r="D6193" s="47">
        <v>61.889999000000003</v>
      </c>
      <c r="E6193" s="47">
        <v>62.57</v>
      </c>
      <c r="F6193" s="47">
        <v>61.759998000000003</v>
      </c>
      <c r="G6193" s="47">
        <v>62.209999000000003</v>
      </c>
      <c r="H6193" s="73">
        <v>57.812584000000001</v>
      </c>
      <c r="I6193" s="73">
        <v>524800</v>
      </c>
    </row>
    <row r="6194" spans="1:9" x14ac:dyDescent="0.3">
      <c r="A6194" s="72" t="str">
        <f t="shared" si="201"/>
        <v>2017</v>
      </c>
      <c r="B6194" s="72" t="str">
        <f t="shared" si="202"/>
        <v>Apr</v>
      </c>
      <c r="C6194" s="74">
        <v>42845</v>
      </c>
      <c r="D6194" s="47">
        <v>62.709999000000003</v>
      </c>
      <c r="E6194" s="47">
        <v>63.029998999999997</v>
      </c>
      <c r="F6194" s="47">
        <v>62.310001</v>
      </c>
      <c r="G6194" s="47">
        <v>62.900002000000001</v>
      </c>
      <c r="H6194" s="73">
        <v>58.453811999999999</v>
      </c>
      <c r="I6194" s="73">
        <v>595100</v>
      </c>
    </row>
    <row r="6195" spans="1:9" x14ac:dyDescent="0.3">
      <c r="A6195" s="72" t="str">
        <f t="shared" si="201"/>
        <v>2017</v>
      </c>
      <c r="B6195" s="72" t="str">
        <f t="shared" si="202"/>
        <v>Apr</v>
      </c>
      <c r="C6195" s="74">
        <v>42846</v>
      </c>
      <c r="D6195" s="47">
        <v>62.869999</v>
      </c>
      <c r="E6195" s="47">
        <v>63.240001999999997</v>
      </c>
      <c r="F6195" s="47">
        <v>62.470001000000003</v>
      </c>
      <c r="G6195" s="47">
        <v>63.029998999999997</v>
      </c>
      <c r="H6195" s="73">
        <v>58.574627</v>
      </c>
      <c r="I6195" s="73">
        <v>461300</v>
      </c>
    </row>
    <row r="6196" spans="1:9" x14ac:dyDescent="0.3">
      <c r="A6196" s="72" t="str">
        <f t="shared" si="201"/>
        <v>2017</v>
      </c>
      <c r="B6196" s="72" t="str">
        <f t="shared" si="202"/>
        <v>Apr</v>
      </c>
      <c r="C6196" s="74">
        <v>42849</v>
      </c>
      <c r="D6196" s="47">
        <v>63.91</v>
      </c>
      <c r="E6196" s="47">
        <v>64.790001000000004</v>
      </c>
      <c r="F6196" s="47">
        <v>63.580002</v>
      </c>
      <c r="G6196" s="47">
        <v>64.389999000000003</v>
      </c>
      <c r="H6196" s="73">
        <v>59.838493</v>
      </c>
      <c r="I6196" s="73">
        <v>988400</v>
      </c>
    </row>
    <row r="6197" spans="1:9" x14ac:dyDescent="0.3">
      <c r="A6197" s="72" t="str">
        <f t="shared" si="201"/>
        <v>2017</v>
      </c>
      <c r="B6197" s="72" t="str">
        <f t="shared" si="202"/>
        <v>Apr</v>
      </c>
      <c r="C6197" s="74">
        <v>42850</v>
      </c>
      <c r="D6197" s="47">
        <v>64.650002000000001</v>
      </c>
      <c r="E6197" s="47">
        <v>65.089995999999999</v>
      </c>
      <c r="F6197" s="47">
        <v>64.379997000000003</v>
      </c>
      <c r="G6197" s="47">
        <v>64.709998999999996</v>
      </c>
      <c r="H6197" s="73">
        <v>60.135871999999999</v>
      </c>
      <c r="I6197" s="73">
        <v>708200</v>
      </c>
    </row>
    <row r="6198" spans="1:9" x14ac:dyDescent="0.3">
      <c r="A6198" s="72" t="str">
        <f t="shared" si="201"/>
        <v>2017</v>
      </c>
      <c r="B6198" s="72" t="str">
        <f t="shared" si="202"/>
        <v>Apr</v>
      </c>
      <c r="C6198" s="74">
        <v>42851</v>
      </c>
      <c r="D6198" s="47">
        <v>64.830001999999993</v>
      </c>
      <c r="E6198" s="47">
        <v>65.349997999999999</v>
      </c>
      <c r="F6198" s="47">
        <v>64.680000000000007</v>
      </c>
      <c r="G6198" s="47">
        <v>65.050003000000004</v>
      </c>
      <c r="H6198" s="73">
        <v>60.451842999999997</v>
      </c>
      <c r="I6198" s="73">
        <v>516300</v>
      </c>
    </row>
    <row r="6199" spans="1:9" x14ac:dyDescent="0.3">
      <c r="A6199" s="72" t="str">
        <f t="shared" si="201"/>
        <v>2017</v>
      </c>
      <c r="B6199" s="72" t="str">
        <f t="shared" si="202"/>
        <v>Apr</v>
      </c>
      <c r="C6199" s="74">
        <v>42852</v>
      </c>
      <c r="D6199" s="47">
        <v>65.059997999999993</v>
      </c>
      <c r="E6199" s="47">
        <v>65.279999000000004</v>
      </c>
      <c r="F6199" s="47">
        <v>64.419998000000007</v>
      </c>
      <c r="G6199" s="47">
        <v>64.739998</v>
      </c>
      <c r="H6199" s="73">
        <v>60.163761000000001</v>
      </c>
      <c r="I6199" s="73">
        <v>371000</v>
      </c>
    </row>
    <row r="6200" spans="1:9" x14ac:dyDescent="0.3">
      <c r="A6200" s="72" t="str">
        <f t="shared" si="201"/>
        <v>2017</v>
      </c>
      <c r="B6200" s="72" t="str">
        <f t="shared" si="202"/>
        <v>Apr</v>
      </c>
      <c r="C6200" s="74">
        <v>42853</v>
      </c>
      <c r="D6200" s="47">
        <v>65.019997000000004</v>
      </c>
      <c r="E6200" s="47">
        <v>65.029999000000004</v>
      </c>
      <c r="F6200" s="47">
        <v>63.669998</v>
      </c>
      <c r="G6200" s="47">
        <v>64.160004000000001</v>
      </c>
      <c r="H6200" s="73">
        <v>59.624760000000002</v>
      </c>
      <c r="I6200" s="73">
        <v>624700</v>
      </c>
    </row>
    <row r="6201" spans="1:9" x14ac:dyDescent="0.3">
      <c r="A6201" s="72" t="str">
        <f t="shared" si="201"/>
        <v>2017</v>
      </c>
      <c r="B6201" s="72" t="str">
        <f t="shared" si="202"/>
        <v>May</v>
      </c>
      <c r="C6201" s="74">
        <v>42856</v>
      </c>
      <c r="D6201" s="47">
        <v>64.190002000000007</v>
      </c>
      <c r="E6201" s="47">
        <v>64.5</v>
      </c>
      <c r="F6201" s="47">
        <v>63.580002</v>
      </c>
      <c r="G6201" s="47">
        <v>63.799999</v>
      </c>
      <c r="H6201" s="73">
        <v>59.290202999999998</v>
      </c>
      <c r="I6201" s="73">
        <v>484700</v>
      </c>
    </row>
    <row r="6202" spans="1:9" x14ac:dyDescent="0.3">
      <c r="A6202" s="72" t="str">
        <f t="shared" si="201"/>
        <v>2017</v>
      </c>
      <c r="B6202" s="72" t="str">
        <f t="shared" si="202"/>
        <v>May</v>
      </c>
      <c r="C6202" s="74">
        <v>42857</v>
      </c>
      <c r="D6202" s="47">
        <v>64.019997000000004</v>
      </c>
      <c r="E6202" s="47">
        <v>66.25</v>
      </c>
      <c r="F6202" s="47">
        <v>64.019997000000004</v>
      </c>
      <c r="G6202" s="47">
        <v>65.910004000000001</v>
      </c>
      <c r="H6202" s="73">
        <v>61.251060000000003</v>
      </c>
      <c r="I6202" s="73">
        <v>1400300</v>
      </c>
    </row>
    <row r="6203" spans="1:9" x14ac:dyDescent="0.3">
      <c r="A6203" s="72" t="str">
        <f t="shared" si="201"/>
        <v>2017</v>
      </c>
      <c r="B6203" s="72" t="str">
        <f t="shared" si="202"/>
        <v>May</v>
      </c>
      <c r="C6203" s="74">
        <v>42858</v>
      </c>
      <c r="D6203" s="47">
        <v>65.870002999999997</v>
      </c>
      <c r="E6203" s="47">
        <v>67.139999000000003</v>
      </c>
      <c r="F6203" s="47">
        <v>65.370002999999997</v>
      </c>
      <c r="G6203" s="47">
        <v>67.089995999999999</v>
      </c>
      <c r="H6203" s="73">
        <v>62.347636999999999</v>
      </c>
      <c r="I6203" s="73">
        <v>1498900</v>
      </c>
    </row>
    <row r="6204" spans="1:9" x14ac:dyDescent="0.3">
      <c r="A6204" s="72" t="str">
        <f t="shared" si="201"/>
        <v>2017</v>
      </c>
      <c r="B6204" s="72" t="str">
        <f t="shared" si="202"/>
        <v>May</v>
      </c>
      <c r="C6204" s="74">
        <v>42859</v>
      </c>
      <c r="D6204" s="47">
        <v>61.200001</v>
      </c>
      <c r="E6204" s="47">
        <v>63</v>
      </c>
      <c r="F6204" s="47">
        <v>60.02</v>
      </c>
      <c r="G6204" s="47">
        <v>62.59</v>
      </c>
      <c r="H6204" s="73">
        <v>58.165733000000003</v>
      </c>
      <c r="I6204" s="73">
        <v>5036800</v>
      </c>
    </row>
    <row r="6205" spans="1:9" x14ac:dyDescent="0.3">
      <c r="A6205" s="72" t="str">
        <f t="shared" si="201"/>
        <v>2017</v>
      </c>
      <c r="B6205" s="72" t="str">
        <f t="shared" si="202"/>
        <v>May</v>
      </c>
      <c r="C6205" s="74">
        <v>42860</v>
      </c>
      <c r="D6205" s="47">
        <v>62.549999</v>
      </c>
      <c r="E6205" s="47">
        <v>63.5</v>
      </c>
      <c r="F6205" s="47">
        <v>62.310001</v>
      </c>
      <c r="G6205" s="47">
        <v>63.07</v>
      </c>
      <c r="H6205" s="73">
        <v>58.611801</v>
      </c>
      <c r="I6205" s="73">
        <v>1545200</v>
      </c>
    </row>
    <row r="6206" spans="1:9" x14ac:dyDescent="0.3">
      <c r="A6206" s="72" t="str">
        <f t="shared" si="201"/>
        <v>2017</v>
      </c>
      <c r="B6206" s="72" t="str">
        <f t="shared" si="202"/>
        <v>May</v>
      </c>
      <c r="C6206" s="74">
        <v>42863</v>
      </c>
      <c r="D6206" s="47">
        <v>63.189999</v>
      </c>
      <c r="E6206" s="47">
        <v>63.57</v>
      </c>
      <c r="F6206" s="47">
        <v>61.84</v>
      </c>
      <c r="G6206" s="47">
        <v>61.990001999999997</v>
      </c>
      <c r="H6206" s="73">
        <v>57.608134999999997</v>
      </c>
      <c r="I6206" s="73">
        <v>931900</v>
      </c>
    </row>
    <row r="6207" spans="1:9" x14ac:dyDescent="0.3">
      <c r="A6207" s="72" t="str">
        <f t="shared" si="201"/>
        <v>2017</v>
      </c>
      <c r="B6207" s="72" t="str">
        <f t="shared" si="202"/>
        <v>May</v>
      </c>
      <c r="C6207" s="74">
        <v>42864</v>
      </c>
      <c r="D6207" s="47">
        <v>62.09</v>
      </c>
      <c r="E6207" s="47">
        <v>62.810001</v>
      </c>
      <c r="F6207" s="47">
        <v>62</v>
      </c>
      <c r="G6207" s="47">
        <v>62.57</v>
      </c>
      <c r="H6207" s="73">
        <v>58.147143999999997</v>
      </c>
      <c r="I6207" s="73">
        <v>730600</v>
      </c>
    </row>
    <row r="6208" spans="1:9" x14ac:dyDescent="0.3">
      <c r="A6208" s="72" t="str">
        <f t="shared" si="201"/>
        <v>2017</v>
      </c>
      <c r="B6208" s="72" t="str">
        <f t="shared" si="202"/>
        <v>May</v>
      </c>
      <c r="C6208" s="74">
        <v>42865</v>
      </c>
      <c r="D6208" s="47">
        <v>62.5</v>
      </c>
      <c r="E6208" s="47">
        <v>62.990001999999997</v>
      </c>
      <c r="F6208" s="47">
        <v>61.560001</v>
      </c>
      <c r="G6208" s="47">
        <v>62.369999</v>
      </c>
      <c r="H6208" s="73">
        <v>57.961277000000003</v>
      </c>
      <c r="I6208" s="73">
        <v>852200</v>
      </c>
    </row>
    <row r="6209" spans="1:9" x14ac:dyDescent="0.3">
      <c r="A6209" s="72" t="str">
        <f t="shared" si="201"/>
        <v>2017</v>
      </c>
      <c r="B6209" s="72" t="str">
        <f t="shared" si="202"/>
        <v>May</v>
      </c>
      <c r="C6209" s="74">
        <v>42866</v>
      </c>
      <c r="D6209" s="47">
        <v>62.07</v>
      </c>
      <c r="E6209" s="47">
        <v>62.139999000000003</v>
      </c>
      <c r="F6209" s="47">
        <v>60.240001999999997</v>
      </c>
      <c r="G6209" s="47">
        <v>60.48</v>
      </c>
      <c r="H6209" s="73">
        <v>56.204872000000002</v>
      </c>
      <c r="I6209" s="73">
        <v>1390700</v>
      </c>
    </row>
    <row r="6210" spans="1:9" x14ac:dyDescent="0.3">
      <c r="A6210" s="72" t="str">
        <f t="shared" si="201"/>
        <v>2017</v>
      </c>
      <c r="B6210" s="72" t="str">
        <f t="shared" si="202"/>
        <v>May</v>
      </c>
      <c r="C6210" s="74">
        <v>42867</v>
      </c>
      <c r="D6210" s="47">
        <v>60.209999000000003</v>
      </c>
      <c r="E6210" s="47">
        <v>60.299999</v>
      </c>
      <c r="F6210" s="47">
        <v>58.16</v>
      </c>
      <c r="G6210" s="47">
        <v>58.939999</v>
      </c>
      <c r="H6210" s="73">
        <v>54.773735000000002</v>
      </c>
      <c r="I6210" s="73">
        <v>2043600</v>
      </c>
    </row>
    <row r="6211" spans="1:9" x14ac:dyDescent="0.3">
      <c r="A6211" s="72" t="str">
        <f t="shared" ref="A6211:A6274" si="203">TEXT(C6211,"YYYY")</f>
        <v>2017</v>
      </c>
      <c r="B6211" s="72" t="str">
        <f t="shared" ref="B6211:B6274" si="204">TEXT(C6211,"MMM")</f>
        <v>May</v>
      </c>
      <c r="C6211" s="74">
        <v>42870</v>
      </c>
      <c r="D6211" s="47">
        <v>58.82</v>
      </c>
      <c r="E6211" s="47">
        <v>59.400002000000001</v>
      </c>
      <c r="F6211" s="47">
        <v>58.490001999999997</v>
      </c>
      <c r="G6211" s="47">
        <v>58.529998999999997</v>
      </c>
      <c r="H6211" s="73">
        <v>54.615107999999999</v>
      </c>
      <c r="I6211" s="73">
        <v>1052400</v>
      </c>
    </row>
    <row r="6212" spans="1:9" x14ac:dyDescent="0.3">
      <c r="A6212" s="72" t="str">
        <f t="shared" si="203"/>
        <v>2017</v>
      </c>
      <c r="B6212" s="72" t="str">
        <f t="shared" si="204"/>
        <v>May</v>
      </c>
      <c r="C6212" s="74">
        <v>42871</v>
      </c>
      <c r="D6212" s="47">
        <v>58.43</v>
      </c>
      <c r="E6212" s="47">
        <v>58.790000999999997</v>
      </c>
      <c r="F6212" s="47">
        <v>57.66</v>
      </c>
      <c r="G6212" s="47">
        <v>58.209999000000003</v>
      </c>
      <c r="H6212" s="73">
        <v>54.316516999999997</v>
      </c>
      <c r="I6212" s="73">
        <v>1271700</v>
      </c>
    </row>
    <row r="6213" spans="1:9" x14ac:dyDescent="0.3">
      <c r="A6213" s="72" t="str">
        <f t="shared" si="203"/>
        <v>2017</v>
      </c>
      <c r="B6213" s="72" t="str">
        <f t="shared" si="204"/>
        <v>May</v>
      </c>
      <c r="C6213" s="74">
        <v>42872</v>
      </c>
      <c r="D6213" s="47">
        <v>57.790000999999997</v>
      </c>
      <c r="E6213" s="47">
        <v>58.68</v>
      </c>
      <c r="F6213" s="47">
        <v>57.790000999999997</v>
      </c>
      <c r="G6213" s="47">
        <v>58.259998000000003</v>
      </c>
      <c r="H6213" s="73">
        <v>54.363163</v>
      </c>
      <c r="I6213" s="73">
        <v>1042900</v>
      </c>
    </row>
    <row r="6214" spans="1:9" x14ac:dyDescent="0.3">
      <c r="A6214" s="72" t="str">
        <f t="shared" si="203"/>
        <v>2017</v>
      </c>
      <c r="B6214" s="72" t="str">
        <f t="shared" si="204"/>
        <v>May</v>
      </c>
      <c r="C6214" s="74">
        <v>42873</v>
      </c>
      <c r="D6214" s="47">
        <v>58</v>
      </c>
      <c r="E6214" s="47">
        <v>58.93</v>
      </c>
      <c r="F6214" s="47">
        <v>57.939999</v>
      </c>
      <c r="G6214" s="47">
        <v>58.619999</v>
      </c>
      <c r="H6214" s="73">
        <v>54.699089000000001</v>
      </c>
      <c r="I6214" s="73">
        <v>913500</v>
      </c>
    </row>
    <row r="6215" spans="1:9" x14ac:dyDescent="0.3">
      <c r="A6215" s="72" t="str">
        <f t="shared" si="203"/>
        <v>2017</v>
      </c>
      <c r="B6215" s="72" t="str">
        <f t="shared" si="204"/>
        <v>May</v>
      </c>
      <c r="C6215" s="74">
        <v>42874</v>
      </c>
      <c r="D6215" s="47">
        <v>58.68</v>
      </c>
      <c r="E6215" s="47">
        <v>59.259998000000003</v>
      </c>
      <c r="F6215" s="47">
        <v>58.540000999999997</v>
      </c>
      <c r="G6215" s="47">
        <v>58.93</v>
      </c>
      <c r="H6215" s="73">
        <v>54.988349999999997</v>
      </c>
      <c r="I6215" s="73">
        <v>941200</v>
      </c>
    </row>
    <row r="6216" spans="1:9" x14ac:dyDescent="0.3">
      <c r="A6216" s="72" t="str">
        <f t="shared" si="203"/>
        <v>2017</v>
      </c>
      <c r="B6216" s="72" t="str">
        <f t="shared" si="204"/>
        <v>May</v>
      </c>
      <c r="C6216" s="74">
        <v>42877</v>
      </c>
      <c r="D6216" s="47">
        <v>59.02</v>
      </c>
      <c r="E6216" s="47">
        <v>59.5</v>
      </c>
      <c r="F6216" s="47">
        <v>58.34</v>
      </c>
      <c r="G6216" s="47">
        <v>58.439999</v>
      </c>
      <c r="H6216" s="73">
        <v>54.531128000000002</v>
      </c>
      <c r="I6216" s="73">
        <v>905400</v>
      </c>
    </row>
    <row r="6217" spans="1:9" x14ac:dyDescent="0.3">
      <c r="A6217" s="72" t="str">
        <f t="shared" si="203"/>
        <v>2017</v>
      </c>
      <c r="B6217" s="72" t="str">
        <f t="shared" si="204"/>
        <v>May</v>
      </c>
      <c r="C6217" s="74">
        <v>42878</v>
      </c>
      <c r="D6217" s="47">
        <v>58.610000999999997</v>
      </c>
      <c r="E6217" s="47">
        <v>58.700001</v>
      </c>
      <c r="F6217" s="47">
        <v>57.799999</v>
      </c>
      <c r="G6217" s="47">
        <v>58.349997999999999</v>
      </c>
      <c r="H6217" s="73">
        <v>54.447147000000001</v>
      </c>
      <c r="I6217" s="73">
        <v>1041300</v>
      </c>
    </row>
    <row r="6218" spans="1:9" x14ac:dyDescent="0.3">
      <c r="A6218" s="72" t="str">
        <f t="shared" si="203"/>
        <v>2017</v>
      </c>
      <c r="B6218" s="72" t="str">
        <f t="shared" si="204"/>
        <v>May</v>
      </c>
      <c r="C6218" s="74">
        <v>42879</v>
      </c>
      <c r="D6218" s="47">
        <v>59.889999000000003</v>
      </c>
      <c r="E6218" s="47">
        <v>59.889999000000003</v>
      </c>
      <c r="F6218" s="47">
        <v>58.459999000000003</v>
      </c>
      <c r="G6218" s="47">
        <v>59.220001000000003</v>
      </c>
      <c r="H6218" s="73">
        <v>55.258952999999998</v>
      </c>
      <c r="I6218" s="73">
        <v>723200</v>
      </c>
    </row>
    <row r="6219" spans="1:9" x14ac:dyDescent="0.3">
      <c r="A6219" s="72" t="str">
        <f t="shared" si="203"/>
        <v>2017</v>
      </c>
      <c r="B6219" s="72" t="str">
        <f t="shared" si="204"/>
        <v>May</v>
      </c>
      <c r="C6219" s="74">
        <v>42880</v>
      </c>
      <c r="D6219" s="47">
        <v>59.5</v>
      </c>
      <c r="E6219" s="47">
        <v>60.130001</v>
      </c>
      <c r="F6219" s="47">
        <v>59.189999</v>
      </c>
      <c r="G6219" s="47">
        <v>59.200001</v>
      </c>
      <c r="H6219" s="73">
        <v>55.240295000000003</v>
      </c>
      <c r="I6219" s="73">
        <v>676300</v>
      </c>
    </row>
    <row r="6220" spans="1:9" x14ac:dyDescent="0.3">
      <c r="A6220" s="72" t="str">
        <f t="shared" si="203"/>
        <v>2017</v>
      </c>
      <c r="B6220" s="72" t="str">
        <f t="shared" si="204"/>
        <v>May</v>
      </c>
      <c r="C6220" s="74">
        <v>42881</v>
      </c>
      <c r="D6220" s="47">
        <v>59.009998000000003</v>
      </c>
      <c r="E6220" s="47">
        <v>59.400002000000001</v>
      </c>
      <c r="F6220" s="47">
        <v>58.68</v>
      </c>
      <c r="G6220" s="47">
        <v>59.259998000000003</v>
      </c>
      <c r="H6220" s="73">
        <v>55.296275999999999</v>
      </c>
      <c r="I6220" s="73">
        <v>482800</v>
      </c>
    </row>
    <row r="6221" spans="1:9" x14ac:dyDescent="0.3">
      <c r="A6221" s="72" t="str">
        <f t="shared" si="203"/>
        <v>2017</v>
      </c>
      <c r="B6221" s="72" t="str">
        <f t="shared" si="204"/>
        <v>May</v>
      </c>
      <c r="C6221" s="74">
        <v>42885</v>
      </c>
      <c r="D6221" s="47">
        <v>59.43</v>
      </c>
      <c r="E6221" s="47">
        <v>59.52</v>
      </c>
      <c r="F6221" s="47">
        <v>58.700001</v>
      </c>
      <c r="G6221" s="47">
        <v>59.110000999999997</v>
      </c>
      <c r="H6221" s="73">
        <v>55.156311000000002</v>
      </c>
      <c r="I6221" s="73">
        <v>621900</v>
      </c>
    </row>
    <row r="6222" spans="1:9" x14ac:dyDescent="0.3">
      <c r="A6222" s="72" t="str">
        <f t="shared" si="203"/>
        <v>2017</v>
      </c>
      <c r="B6222" s="72" t="str">
        <f t="shared" si="204"/>
        <v>May</v>
      </c>
      <c r="C6222" s="74">
        <v>42886</v>
      </c>
      <c r="D6222" s="47">
        <v>59.099997999999999</v>
      </c>
      <c r="E6222" s="47">
        <v>59.98</v>
      </c>
      <c r="F6222" s="47">
        <v>58.5</v>
      </c>
      <c r="G6222" s="47">
        <v>58.98</v>
      </c>
      <c r="H6222" s="73">
        <v>55.035007</v>
      </c>
      <c r="I6222" s="73">
        <v>495900</v>
      </c>
    </row>
    <row r="6223" spans="1:9" x14ac:dyDescent="0.3">
      <c r="A6223" s="72" t="str">
        <f t="shared" si="203"/>
        <v>2017</v>
      </c>
      <c r="B6223" s="72" t="str">
        <f t="shared" si="204"/>
        <v>Jun</v>
      </c>
      <c r="C6223" s="74">
        <v>42887</v>
      </c>
      <c r="D6223" s="47">
        <v>59.07</v>
      </c>
      <c r="E6223" s="47">
        <v>59.299999</v>
      </c>
      <c r="F6223" s="47">
        <v>58.720001000000003</v>
      </c>
      <c r="G6223" s="47">
        <v>59.200001</v>
      </c>
      <c r="H6223" s="73">
        <v>55.240295000000003</v>
      </c>
      <c r="I6223" s="73">
        <v>777400</v>
      </c>
    </row>
    <row r="6224" spans="1:9" x14ac:dyDescent="0.3">
      <c r="A6224" s="72" t="str">
        <f t="shared" si="203"/>
        <v>2017</v>
      </c>
      <c r="B6224" s="72" t="str">
        <f t="shared" si="204"/>
        <v>Jun</v>
      </c>
      <c r="C6224" s="74">
        <v>42888</v>
      </c>
      <c r="D6224" s="47">
        <v>59.18</v>
      </c>
      <c r="E6224" s="47">
        <v>59.77</v>
      </c>
      <c r="F6224" s="47">
        <v>59.150002000000001</v>
      </c>
      <c r="G6224" s="47">
        <v>59.25</v>
      </c>
      <c r="H6224" s="73">
        <v>55.286952999999997</v>
      </c>
      <c r="I6224" s="73">
        <v>669000</v>
      </c>
    </row>
    <row r="6225" spans="1:9" x14ac:dyDescent="0.3">
      <c r="A6225" s="72" t="str">
        <f t="shared" si="203"/>
        <v>2017</v>
      </c>
      <c r="B6225" s="72" t="str">
        <f t="shared" si="204"/>
        <v>Jun</v>
      </c>
      <c r="C6225" s="74">
        <v>42891</v>
      </c>
      <c r="D6225" s="47">
        <v>59.09</v>
      </c>
      <c r="E6225" s="47">
        <v>59.290000999999997</v>
      </c>
      <c r="F6225" s="47">
        <v>58.439999</v>
      </c>
      <c r="G6225" s="47">
        <v>58.580002</v>
      </c>
      <c r="H6225" s="73">
        <v>54.661766</v>
      </c>
      <c r="I6225" s="73">
        <v>808700</v>
      </c>
    </row>
    <row r="6226" spans="1:9" x14ac:dyDescent="0.3">
      <c r="A6226" s="72" t="str">
        <f t="shared" si="203"/>
        <v>2017</v>
      </c>
      <c r="B6226" s="72" t="str">
        <f t="shared" si="204"/>
        <v>Jun</v>
      </c>
      <c r="C6226" s="74">
        <v>42892</v>
      </c>
      <c r="D6226" s="47">
        <v>58.419998</v>
      </c>
      <c r="E6226" s="47">
        <v>58.509998000000003</v>
      </c>
      <c r="F6226" s="47">
        <v>57.630001</v>
      </c>
      <c r="G6226" s="47">
        <v>58.099997999999999</v>
      </c>
      <c r="H6226" s="73">
        <v>54.213867</v>
      </c>
      <c r="I6226" s="73">
        <v>893900</v>
      </c>
    </row>
    <row r="6227" spans="1:9" x14ac:dyDescent="0.3">
      <c r="A6227" s="72" t="str">
        <f t="shared" si="203"/>
        <v>2017</v>
      </c>
      <c r="B6227" s="72" t="str">
        <f t="shared" si="204"/>
        <v>Jun</v>
      </c>
      <c r="C6227" s="74">
        <v>42893</v>
      </c>
      <c r="D6227" s="47">
        <v>58.200001</v>
      </c>
      <c r="E6227" s="47">
        <v>58.279998999999997</v>
      </c>
      <c r="F6227" s="47">
        <v>57.209999000000003</v>
      </c>
      <c r="G6227" s="47">
        <v>57.299999</v>
      </c>
      <c r="H6227" s="73">
        <v>53.467376999999999</v>
      </c>
      <c r="I6227" s="73">
        <v>942400</v>
      </c>
    </row>
    <row r="6228" spans="1:9" x14ac:dyDescent="0.3">
      <c r="A6228" s="72" t="str">
        <f t="shared" si="203"/>
        <v>2017</v>
      </c>
      <c r="B6228" s="72" t="str">
        <f t="shared" si="204"/>
        <v>Jun</v>
      </c>
      <c r="C6228" s="74">
        <v>42894</v>
      </c>
      <c r="D6228" s="47">
        <v>57.299999</v>
      </c>
      <c r="E6228" s="47">
        <v>58.360000999999997</v>
      </c>
      <c r="F6228" s="47">
        <v>57.130001</v>
      </c>
      <c r="G6228" s="47">
        <v>57.669998</v>
      </c>
      <c r="H6228" s="73">
        <v>53.812621999999998</v>
      </c>
      <c r="I6228" s="73">
        <v>913900</v>
      </c>
    </row>
    <row r="6229" spans="1:9" x14ac:dyDescent="0.3">
      <c r="A6229" s="72" t="str">
        <f t="shared" si="203"/>
        <v>2017</v>
      </c>
      <c r="B6229" s="72" t="str">
        <f t="shared" si="204"/>
        <v>Jun</v>
      </c>
      <c r="C6229" s="74">
        <v>42895</v>
      </c>
      <c r="D6229" s="47">
        <v>57.869999</v>
      </c>
      <c r="E6229" s="47">
        <v>58.200001</v>
      </c>
      <c r="F6229" s="47">
        <v>57.450001</v>
      </c>
      <c r="G6229" s="47">
        <v>58.119999</v>
      </c>
      <c r="H6229" s="73">
        <v>54.232536000000003</v>
      </c>
      <c r="I6229" s="73">
        <v>791900</v>
      </c>
    </row>
    <row r="6230" spans="1:9" x14ac:dyDescent="0.3">
      <c r="A6230" s="72" t="str">
        <f t="shared" si="203"/>
        <v>2017</v>
      </c>
      <c r="B6230" s="72" t="str">
        <f t="shared" si="204"/>
        <v>Jun</v>
      </c>
      <c r="C6230" s="74">
        <v>42898</v>
      </c>
      <c r="D6230" s="47">
        <v>58.110000999999997</v>
      </c>
      <c r="E6230" s="47">
        <v>59.040000999999997</v>
      </c>
      <c r="F6230" s="47">
        <v>57.93</v>
      </c>
      <c r="G6230" s="47">
        <v>58.330002</v>
      </c>
      <c r="H6230" s="73">
        <v>54.428485999999999</v>
      </c>
      <c r="I6230" s="73">
        <v>1076900</v>
      </c>
    </row>
    <row r="6231" spans="1:9" x14ac:dyDescent="0.3">
      <c r="A6231" s="72" t="str">
        <f t="shared" si="203"/>
        <v>2017</v>
      </c>
      <c r="B6231" s="72" t="str">
        <f t="shared" si="204"/>
        <v>Jun</v>
      </c>
      <c r="C6231" s="74">
        <v>42899</v>
      </c>
      <c r="D6231" s="47">
        <v>52.830002</v>
      </c>
      <c r="E6231" s="47">
        <v>53.849997999999999</v>
      </c>
      <c r="F6231" s="47">
        <v>52.060001</v>
      </c>
      <c r="G6231" s="47">
        <v>52.580002</v>
      </c>
      <c r="H6231" s="73">
        <v>49.063094999999997</v>
      </c>
      <c r="I6231" s="73">
        <v>6021600</v>
      </c>
    </row>
    <row r="6232" spans="1:9" x14ac:dyDescent="0.3">
      <c r="A6232" s="72" t="str">
        <f t="shared" si="203"/>
        <v>2017</v>
      </c>
      <c r="B6232" s="72" t="str">
        <f t="shared" si="204"/>
        <v>Jun</v>
      </c>
      <c r="C6232" s="74">
        <v>42900</v>
      </c>
      <c r="D6232" s="47">
        <v>53.279998999999997</v>
      </c>
      <c r="E6232" s="47">
        <v>54.25</v>
      </c>
      <c r="F6232" s="47">
        <v>52.720001000000003</v>
      </c>
      <c r="G6232" s="47">
        <v>53.790000999999997</v>
      </c>
      <c r="H6232" s="73">
        <v>50.192149999999998</v>
      </c>
      <c r="I6232" s="73">
        <v>2204700</v>
      </c>
    </row>
    <row r="6233" spans="1:9" x14ac:dyDescent="0.3">
      <c r="A6233" s="72" t="str">
        <f t="shared" si="203"/>
        <v>2017</v>
      </c>
      <c r="B6233" s="72" t="str">
        <f t="shared" si="204"/>
        <v>Jun</v>
      </c>
      <c r="C6233" s="74">
        <v>42901</v>
      </c>
      <c r="D6233" s="47">
        <v>53.240001999999997</v>
      </c>
      <c r="E6233" s="47">
        <v>54.040000999999997</v>
      </c>
      <c r="F6233" s="47">
        <v>51.599997999999999</v>
      </c>
      <c r="G6233" s="47">
        <v>52.41</v>
      </c>
      <c r="H6233" s="73">
        <v>48.904460999999998</v>
      </c>
      <c r="I6233" s="73">
        <v>1200000</v>
      </c>
    </row>
    <row r="6234" spans="1:9" x14ac:dyDescent="0.3">
      <c r="A6234" s="72" t="str">
        <f t="shared" si="203"/>
        <v>2017</v>
      </c>
      <c r="B6234" s="72" t="str">
        <f t="shared" si="204"/>
        <v>Jun</v>
      </c>
      <c r="C6234" s="74">
        <v>42902</v>
      </c>
      <c r="D6234" s="47">
        <v>52.049999</v>
      </c>
      <c r="E6234" s="47">
        <v>53.009998000000003</v>
      </c>
      <c r="F6234" s="47">
        <v>51.93</v>
      </c>
      <c r="G6234" s="47">
        <v>52.970001000000003</v>
      </c>
      <c r="H6234" s="73">
        <v>49.427005999999999</v>
      </c>
      <c r="I6234" s="73">
        <v>1272000</v>
      </c>
    </row>
    <row r="6235" spans="1:9" x14ac:dyDescent="0.3">
      <c r="A6235" s="72" t="str">
        <f t="shared" si="203"/>
        <v>2017</v>
      </c>
      <c r="B6235" s="72" t="str">
        <f t="shared" si="204"/>
        <v>Jun</v>
      </c>
      <c r="C6235" s="74">
        <v>42905</v>
      </c>
      <c r="D6235" s="47">
        <v>53.040000999999997</v>
      </c>
      <c r="E6235" s="47">
        <v>53.110000999999997</v>
      </c>
      <c r="F6235" s="47">
        <v>52.5</v>
      </c>
      <c r="G6235" s="47">
        <v>52.740001999999997</v>
      </c>
      <c r="H6235" s="73">
        <v>49.212383000000003</v>
      </c>
      <c r="I6235" s="73">
        <v>787500</v>
      </c>
    </row>
    <row r="6236" spans="1:9" x14ac:dyDescent="0.3">
      <c r="A6236" s="72" t="str">
        <f t="shared" si="203"/>
        <v>2017</v>
      </c>
      <c r="B6236" s="72" t="str">
        <f t="shared" si="204"/>
        <v>Jun</v>
      </c>
      <c r="C6236" s="74">
        <v>42906</v>
      </c>
      <c r="D6236" s="47">
        <v>51.869999</v>
      </c>
      <c r="E6236" s="47">
        <v>52.130001</v>
      </c>
      <c r="F6236" s="47">
        <v>50.619999</v>
      </c>
      <c r="G6236" s="47">
        <v>50.75</v>
      </c>
      <c r="H6236" s="73">
        <v>47.355491999999998</v>
      </c>
      <c r="I6236" s="73">
        <v>1254500</v>
      </c>
    </row>
    <row r="6237" spans="1:9" x14ac:dyDescent="0.3">
      <c r="A6237" s="72" t="str">
        <f t="shared" si="203"/>
        <v>2017</v>
      </c>
      <c r="B6237" s="72" t="str">
        <f t="shared" si="204"/>
        <v>Jun</v>
      </c>
      <c r="C6237" s="74">
        <v>42907</v>
      </c>
      <c r="D6237" s="47">
        <v>50.52</v>
      </c>
      <c r="E6237" s="47">
        <v>50.950001</v>
      </c>
      <c r="F6237" s="47">
        <v>49.639999000000003</v>
      </c>
      <c r="G6237" s="47">
        <v>49.799999</v>
      </c>
      <c r="H6237" s="73">
        <v>46.469025000000002</v>
      </c>
      <c r="I6237" s="73">
        <v>1153500</v>
      </c>
    </row>
    <row r="6238" spans="1:9" x14ac:dyDescent="0.3">
      <c r="A6238" s="72" t="str">
        <f t="shared" si="203"/>
        <v>2017</v>
      </c>
      <c r="B6238" s="72" t="str">
        <f t="shared" si="204"/>
        <v>Jun</v>
      </c>
      <c r="C6238" s="74">
        <v>42908</v>
      </c>
      <c r="D6238" s="47">
        <v>49.799999</v>
      </c>
      <c r="E6238" s="47">
        <v>50.57</v>
      </c>
      <c r="F6238" s="47">
        <v>49.599997999999999</v>
      </c>
      <c r="G6238" s="47">
        <v>50.009998000000003</v>
      </c>
      <c r="H6238" s="73">
        <v>46.664988999999998</v>
      </c>
      <c r="I6238" s="73">
        <v>1356100</v>
      </c>
    </row>
    <row r="6239" spans="1:9" x14ac:dyDescent="0.3">
      <c r="A6239" s="72" t="str">
        <f t="shared" si="203"/>
        <v>2017</v>
      </c>
      <c r="B6239" s="72" t="str">
        <f t="shared" si="204"/>
        <v>Jun</v>
      </c>
      <c r="C6239" s="74">
        <v>42909</v>
      </c>
      <c r="D6239" s="47">
        <v>50</v>
      </c>
      <c r="E6239" s="47">
        <v>50.16</v>
      </c>
      <c r="F6239" s="47">
        <v>49.560001</v>
      </c>
      <c r="G6239" s="47">
        <v>49.759998000000003</v>
      </c>
      <c r="H6239" s="73">
        <v>46.431705000000001</v>
      </c>
      <c r="I6239" s="73">
        <v>1122300</v>
      </c>
    </row>
    <row r="6240" spans="1:9" x14ac:dyDescent="0.3">
      <c r="A6240" s="72" t="str">
        <f t="shared" si="203"/>
        <v>2017</v>
      </c>
      <c r="B6240" s="72" t="str">
        <f t="shared" si="204"/>
        <v>Jun</v>
      </c>
      <c r="C6240" s="74">
        <v>42912</v>
      </c>
      <c r="D6240" s="47">
        <v>49.880001</v>
      </c>
      <c r="E6240" s="47">
        <v>50.32</v>
      </c>
      <c r="F6240" s="47">
        <v>49.77</v>
      </c>
      <c r="G6240" s="47">
        <v>50.209999000000003</v>
      </c>
      <c r="H6240" s="73">
        <v>46.851607999999999</v>
      </c>
      <c r="I6240" s="73">
        <v>994100</v>
      </c>
    </row>
    <row r="6241" spans="1:9" x14ac:dyDescent="0.3">
      <c r="A6241" s="72" t="str">
        <f t="shared" si="203"/>
        <v>2017</v>
      </c>
      <c r="B6241" s="72" t="str">
        <f t="shared" si="204"/>
        <v>Jun</v>
      </c>
      <c r="C6241" s="74">
        <v>42913</v>
      </c>
      <c r="D6241" s="47">
        <v>50.439999</v>
      </c>
      <c r="E6241" s="47">
        <v>51.049999</v>
      </c>
      <c r="F6241" s="47">
        <v>50.299999</v>
      </c>
      <c r="G6241" s="47">
        <v>50.310001</v>
      </c>
      <c r="H6241" s="73">
        <v>46.944920000000003</v>
      </c>
      <c r="I6241" s="73">
        <v>1113200</v>
      </c>
    </row>
    <row r="6242" spans="1:9" x14ac:dyDescent="0.3">
      <c r="A6242" s="72" t="str">
        <f t="shared" si="203"/>
        <v>2017</v>
      </c>
      <c r="B6242" s="72" t="str">
        <f t="shared" si="204"/>
        <v>Jun</v>
      </c>
      <c r="C6242" s="74">
        <v>42914</v>
      </c>
      <c r="D6242" s="47">
        <v>50.59</v>
      </c>
      <c r="E6242" s="47">
        <v>50.75</v>
      </c>
      <c r="F6242" s="47">
        <v>50.259998000000003</v>
      </c>
      <c r="G6242" s="47">
        <v>50.299999</v>
      </c>
      <c r="H6242" s="73">
        <v>46.935589</v>
      </c>
      <c r="I6242" s="73">
        <v>627600</v>
      </c>
    </row>
    <row r="6243" spans="1:9" x14ac:dyDescent="0.3">
      <c r="A6243" s="72" t="str">
        <f t="shared" si="203"/>
        <v>2017</v>
      </c>
      <c r="B6243" s="72" t="str">
        <f t="shared" si="204"/>
        <v>Jun</v>
      </c>
      <c r="C6243" s="74">
        <v>42915</v>
      </c>
      <c r="D6243" s="47">
        <v>50.34</v>
      </c>
      <c r="E6243" s="47">
        <v>50.860000999999997</v>
      </c>
      <c r="F6243" s="47">
        <v>50.080002</v>
      </c>
      <c r="G6243" s="47">
        <v>50.68</v>
      </c>
      <c r="H6243" s="73">
        <v>47.290173000000003</v>
      </c>
      <c r="I6243" s="73">
        <v>700400</v>
      </c>
    </row>
    <row r="6244" spans="1:9" x14ac:dyDescent="0.3">
      <c r="A6244" s="72" t="str">
        <f t="shared" si="203"/>
        <v>2017</v>
      </c>
      <c r="B6244" s="72" t="str">
        <f t="shared" si="204"/>
        <v>Jun</v>
      </c>
      <c r="C6244" s="74">
        <v>42916</v>
      </c>
      <c r="D6244" s="47">
        <v>50.720001000000003</v>
      </c>
      <c r="E6244" s="47">
        <v>51.119999</v>
      </c>
      <c r="F6244" s="47">
        <v>50.290000999999997</v>
      </c>
      <c r="G6244" s="47">
        <v>50.299999</v>
      </c>
      <c r="H6244" s="73">
        <v>46.935589</v>
      </c>
      <c r="I6244" s="73">
        <v>900600</v>
      </c>
    </row>
    <row r="6245" spans="1:9" x14ac:dyDescent="0.3">
      <c r="A6245" s="72" t="str">
        <f t="shared" si="203"/>
        <v>2017</v>
      </c>
      <c r="B6245" s="72" t="str">
        <f t="shared" si="204"/>
        <v>Jul</v>
      </c>
      <c r="C6245" s="74">
        <v>42919</v>
      </c>
      <c r="D6245" s="47">
        <v>50.099997999999999</v>
      </c>
      <c r="E6245" s="47">
        <v>50.400002000000001</v>
      </c>
      <c r="F6245" s="47">
        <v>49.759998000000003</v>
      </c>
      <c r="G6245" s="47">
        <v>50.009998000000003</v>
      </c>
      <c r="H6245" s="73">
        <v>46.664988999999998</v>
      </c>
      <c r="I6245" s="73">
        <v>468200</v>
      </c>
    </row>
    <row r="6246" spans="1:9" x14ac:dyDescent="0.3">
      <c r="A6246" s="72" t="str">
        <f t="shared" si="203"/>
        <v>2017</v>
      </c>
      <c r="B6246" s="72" t="str">
        <f t="shared" si="204"/>
        <v>Jul</v>
      </c>
      <c r="C6246" s="74">
        <v>42921</v>
      </c>
      <c r="D6246" s="47">
        <v>50.189999</v>
      </c>
      <c r="E6246" s="47">
        <v>50.189999</v>
      </c>
      <c r="F6246" s="47">
        <v>49.279998999999997</v>
      </c>
      <c r="G6246" s="47">
        <v>49.73</v>
      </c>
      <c r="H6246" s="73">
        <v>46.403713000000003</v>
      </c>
      <c r="I6246" s="73">
        <v>995500</v>
      </c>
    </row>
    <row r="6247" spans="1:9" x14ac:dyDescent="0.3">
      <c r="A6247" s="72" t="str">
        <f t="shared" si="203"/>
        <v>2017</v>
      </c>
      <c r="B6247" s="72" t="str">
        <f t="shared" si="204"/>
        <v>Jul</v>
      </c>
      <c r="C6247" s="74">
        <v>42922</v>
      </c>
      <c r="D6247" s="47">
        <v>49.630001</v>
      </c>
      <c r="E6247" s="47">
        <v>49.82</v>
      </c>
      <c r="F6247" s="47">
        <v>49.119999</v>
      </c>
      <c r="G6247" s="47">
        <v>49.299999</v>
      </c>
      <c r="H6247" s="73">
        <v>46.002479999999998</v>
      </c>
      <c r="I6247" s="73">
        <v>902800</v>
      </c>
    </row>
    <row r="6248" spans="1:9" x14ac:dyDescent="0.3">
      <c r="A6248" s="72" t="str">
        <f t="shared" si="203"/>
        <v>2017</v>
      </c>
      <c r="B6248" s="72" t="str">
        <f t="shared" si="204"/>
        <v>Jul</v>
      </c>
      <c r="C6248" s="74">
        <v>42923</v>
      </c>
      <c r="D6248" s="47">
        <v>49.389999000000003</v>
      </c>
      <c r="E6248" s="47">
        <v>49.830002</v>
      </c>
      <c r="F6248" s="47">
        <v>49.369999</v>
      </c>
      <c r="G6248" s="47">
        <v>49.610000999999997</v>
      </c>
      <c r="H6248" s="73">
        <v>46.291739999999997</v>
      </c>
      <c r="I6248" s="73">
        <v>973300</v>
      </c>
    </row>
    <row r="6249" spans="1:9" x14ac:dyDescent="0.3">
      <c r="A6249" s="72" t="str">
        <f t="shared" si="203"/>
        <v>2017</v>
      </c>
      <c r="B6249" s="72" t="str">
        <f t="shared" si="204"/>
        <v>Jul</v>
      </c>
      <c r="C6249" s="74">
        <v>42926</v>
      </c>
      <c r="D6249" s="47">
        <v>49.52</v>
      </c>
      <c r="E6249" s="47">
        <v>49.720001000000003</v>
      </c>
      <c r="F6249" s="47">
        <v>48.919998</v>
      </c>
      <c r="G6249" s="47">
        <v>48.98</v>
      </c>
      <c r="H6249" s="73">
        <v>45.703887999999999</v>
      </c>
      <c r="I6249" s="73">
        <v>646300</v>
      </c>
    </row>
    <row r="6250" spans="1:9" x14ac:dyDescent="0.3">
      <c r="A6250" s="72" t="str">
        <f t="shared" si="203"/>
        <v>2017</v>
      </c>
      <c r="B6250" s="72" t="str">
        <f t="shared" si="204"/>
        <v>Jul</v>
      </c>
      <c r="C6250" s="74">
        <v>42927</v>
      </c>
      <c r="D6250" s="47">
        <v>49.580002</v>
      </c>
      <c r="E6250" s="47">
        <v>49.93</v>
      </c>
      <c r="F6250" s="47">
        <v>49.07</v>
      </c>
      <c r="G6250" s="47">
        <v>49.310001</v>
      </c>
      <c r="H6250" s="73">
        <v>46.011806</v>
      </c>
      <c r="I6250" s="73">
        <v>763500</v>
      </c>
    </row>
    <row r="6251" spans="1:9" x14ac:dyDescent="0.3">
      <c r="A6251" s="72" t="str">
        <f t="shared" si="203"/>
        <v>2017</v>
      </c>
      <c r="B6251" s="72" t="str">
        <f t="shared" si="204"/>
        <v>Jul</v>
      </c>
      <c r="C6251" s="74">
        <v>42928</v>
      </c>
      <c r="D6251" s="47">
        <v>49.18</v>
      </c>
      <c r="E6251" s="47">
        <v>50.049999</v>
      </c>
      <c r="F6251" s="47">
        <v>49.18</v>
      </c>
      <c r="G6251" s="47">
        <v>49.82</v>
      </c>
      <c r="H6251" s="73">
        <v>46.487698000000002</v>
      </c>
      <c r="I6251" s="73">
        <v>694800</v>
      </c>
    </row>
    <row r="6252" spans="1:9" x14ac:dyDescent="0.3">
      <c r="A6252" s="72" t="str">
        <f t="shared" si="203"/>
        <v>2017</v>
      </c>
      <c r="B6252" s="72" t="str">
        <f t="shared" si="204"/>
        <v>Jul</v>
      </c>
      <c r="C6252" s="74">
        <v>42929</v>
      </c>
      <c r="D6252" s="47">
        <v>49.869999</v>
      </c>
      <c r="E6252" s="47">
        <v>49.98</v>
      </c>
      <c r="F6252" s="47">
        <v>49.110000999999997</v>
      </c>
      <c r="G6252" s="47">
        <v>49.84</v>
      </c>
      <c r="H6252" s="73">
        <v>46.506359000000003</v>
      </c>
      <c r="I6252" s="73">
        <v>1038500</v>
      </c>
    </row>
    <row r="6253" spans="1:9" x14ac:dyDescent="0.3">
      <c r="A6253" s="72" t="str">
        <f t="shared" si="203"/>
        <v>2017</v>
      </c>
      <c r="B6253" s="72" t="str">
        <f t="shared" si="204"/>
        <v>Jul</v>
      </c>
      <c r="C6253" s="74">
        <v>42930</v>
      </c>
      <c r="D6253" s="47">
        <v>49.810001</v>
      </c>
      <c r="E6253" s="47">
        <v>50.349997999999999</v>
      </c>
      <c r="F6253" s="47">
        <v>49.799999</v>
      </c>
      <c r="G6253" s="47">
        <v>50</v>
      </c>
      <c r="H6253" s="73">
        <v>46.655659</v>
      </c>
      <c r="I6253" s="73">
        <v>705400</v>
      </c>
    </row>
    <row r="6254" spans="1:9" x14ac:dyDescent="0.3">
      <c r="A6254" s="72" t="str">
        <f t="shared" si="203"/>
        <v>2017</v>
      </c>
      <c r="B6254" s="72" t="str">
        <f t="shared" si="204"/>
        <v>Jul</v>
      </c>
      <c r="C6254" s="74">
        <v>42933</v>
      </c>
      <c r="D6254" s="47">
        <v>50.02</v>
      </c>
      <c r="E6254" s="47">
        <v>50.900002000000001</v>
      </c>
      <c r="F6254" s="47">
        <v>49.91</v>
      </c>
      <c r="G6254" s="47">
        <v>50.630001</v>
      </c>
      <c r="H6254" s="73">
        <v>47.243518999999999</v>
      </c>
      <c r="I6254" s="73">
        <v>820400</v>
      </c>
    </row>
    <row r="6255" spans="1:9" x14ac:dyDescent="0.3">
      <c r="A6255" s="72" t="str">
        <f t="shared" si="203"/>
        <v>2017</v>
      </c>
      <c r="B6255" s="72" t="str">
        <f t="shared" si="204"/>
        <v>Jul</v>
      </c>
      <c r="C6255" s="74">
        <v>42934</v>
      </c>
      <c r="D6255" s="47">
        <v>50.650002000000001</v>
      </c>
      <c r="E6255" s="47">
        <v>50.650002000000001</v>
      </c>
      <c r="F6255" s="47">
        <v>49.790000999999997</v>
      </c>
      <c r="G6255" s="47">
        <v>49.810001</v>
      </c>
      <c r="H6255" s="73">
        <v>46.478363000000002</v>
      </c>
      <c r="I6255" s="73">
        <v>842100</v>
      </c>
    </row>
    <row r="6256" spans="1:9" x14ac:dyDescent="0.3">
      <c r="A6256" s="72" t="str">
        <f t="shared" si="203"/>
        <v>2017</v>
      </c>
      <c r="B6256" s="72" t="str">
        <f t="shared" si="204"/>
        <v>Jul</v>
      </c>
      <c r="C6256" s="74">
        <v>42935</v>
      </c>
      <c r="D6256" s="47">
        <v>49.970001000000003</v>
      </c>
      <c r="E6256" s="47">
        <v>50.66</v>
      </c>
      <c r="F6256" s="47">
        <v>49.700001</v>
      </c>
      <c r="G6256" s="47">
        <v>50.400002000000001</v>
      </c>
      <c r="H6256" s="73">
        <v>47.028903999999997</v>
      </c>
      <c r="I6256" s="73">
        <v>528700</v>
      </c>
    </row>
    <row r="6257" spans="1:9" x14ac:dyDescent="0.3">
      <c r="A6257" s="72" t="str">
        <f t="shared" si="203"/>
        <v>2017</v>
      </c>
      <c r="B6257" s="72" t="str">
        <f t="shared" si="204"/>
        <v>Jul</v>
      </c>
      <c r="C6257" s="74">
        <v>42936</v>
      </c>
      <c r="D6257" s="47">
        <v>50.400002000000001</v>
      </c>
      <c r="E6257" s="47">
        <v>50.810001</v>
      </c>
      <c r="F6257" s="47">
        <v>50.299999</v>
      </c>
      <c r="G6257" s="47">
        <v>50.630001</v>
      </c>
      <c r="H6257" s="73">
        <v>47.243518999999999</v>
      </c>
      <c r="I6257" s="73">
        <v>561300</v>
      </c>
    </row>
    <row r="6258" spans="1:9" x14ac:dyDescent="0.3">
      <c r="A6258" s="72" t="str">
        <f t="shared" si="203"/>
        <v>2017</v>
      </c>
      <c r="B6258" s="72" t="str">
        <f t="shared" si="204"/>
        <v>Jul</v>
      </c>
      <c r="C6258" s="74">
        <v>42937</v>
      </c>
      <c r="D6258" s="47">
        <v>50.91</v>
      </c>
      <c r="E6258" s="47">
        <v>50.91</v>
      </c>
      <c r="F6258" s="47">
        <v>49.779998999999997</v>
      </c>
      <c r="G6258" s="47">
        <v>49.849997999999999</v>
      </c>
      <c r="H6258" s="73">
        <v>46.515681999999998</v>
      </c>
      <c r="I6258" s="73">
        <v>971800</v>
      </c>
    </row>
    <row r="6259" spans="1:9" x14ac:dyDescent="0.3">
      <c r="A6259" s="72" t="str">
        <f t="shared" si="203"/>
        <v>2017</v>
      </c>
      <c r="B6259" s="72" t="str">
        <f t="shared" si="204"/>
        <v>Jul</v>
      </c>
      <c r="C6259" s="74">
        <v>42940</v>
      </c>
      <c r="D6259" s="47">
        <v>49.73</v>
      </c>
      <c r="E6259" s="47">
        <v>49.740001999999997</v>
      </c>
      <c r="F6259" s="47">
        <v>48.830002</v>
      </c>
      <c r="G6259" s="47">
        <v>49.25</v>
      </c>
      <c r="H6259" s="73">
        <v>45.955821999999998</v>
      </c>
      <c r="I6259" s="73">
        <v>1333200</v>
      </c>
    </row>
    <row r="6260" spans="1:9" x14ac:dyDescent="0.3">
      <c r="A6260" s="72" t="str">
        <f t="shared" si="203"/>
        <v>2017</v>
      </c>
      <c r="B6260" s="72" t="str">
        <f t="shared" si="204"/>
        <v>Jul</v>
      </c>
      <c r="C6260" s="74">
        <v>42941</v>
      </c>
      <c r="D6260" s="47">
        <v>49.490001999999997</v>
      </c>
      <c r="E6260" s="47">
        <v>50.68</v>
      </c>
      <c r="F6260" s="47">
        <v>49.349997999999999</v>
      </c>
      <c r="G6260" s="47">
        <v>50.400002000000001</v>
      </c>
      <c r="H6260" s="73">
        <v>47.028903999999997</v>
      </c>
      <c r="I6260" s="73">
        <v>1314600</v>
      </c>
    </row>
    <row r="6261" spans="1:9" x14ac:dyDescent="0.3">
      <c r="A6261" s="72" t="str">
        <f t="shared" si="203"/>
        <v>2017</v>
      </c>
      <c r="B6261" s="72" t="str">
        <f t="shared" si="204"/>
        <v>Jul</v>
      </c>
      <c r="C6261" s="74">
        <v>42942</v>
      </c>
      <c r="D6261" s="47">
        <v>50.380001</v>
      </c>
      <c r="E6261" s="47">
        <v>50.389999000000003</v>
      </c>
      <c r="F6261" s="47">
        <v>48.650002000000001</v>
      </c>
      <c r="G6261" s="47">
        <v>48.959999000000003</v>
      </c>
      <c r="H6261" s="73">
        <v>45.685214999999999</v>
      </c>
      <c r="I6261" s="73">
        <v>1736200</v>
      </c>
    </row>
    <row r="6262" spans="1:9" x14ac:dyDescent="0.3">
      <c r="A6262" s="72" t="str">
        <f t="shared" si="203"/>
        <v>2017</v>
      </c>
      <c r="B6262" s="72" t="str">
        <f t="shared" si="204"/>
        <v>Jul</v>
      </c>
      <c r="C6262" s="74">
        <v>42943</v>
      </c>
      <c r="D6262" s="47">
        <v>48.959999000000003</v>
      </c>
      <c r="E6262" s="47">
        <v>49.09</v>
      </c>
      <c r="F6262" s="47">
        <v>48.25</v>
      </c>
      <c r="G6262" s="47">
        <v>48.75</v>
      </c>
      <c r="H6262" s="73">
        <v>45.489261999999997</v>
      </c>
      <c r="I6262" s="73">
        <v>1591800</v>
      </c>
    </row>
    <row r="6263" spans="1:9" x14ac:dyDescent="0.3">
      <c r="A6263" s="72" t="str">
        <f t="shared" si="203"/>
        <v>2017</v>
      </c>
      <c r="B6263" s="72" t="str">
        <f t="shared" si="204"/>
        <v>Jul</v>
      </c>
      <c r="C6263" s="74">
        <v>42944</v>
      </c>
      <c r="D6263" s="47">
        <v>48.560001</v>
      </c>
      <c r="E6263" s="47">
        <v>48.630001</v>
      </c>
      <c r="F6263" s="47">
        <v>47.369999</v>
      </c>
      <c r="G6263" s="47">
        <v>47.669998</v>
      </c>
      <c r="H6263" s="73">
        <v>44.481502999999996</v>
      </c>
      <c r="I6263" s="73">
        <v>1708500</v>
      </c>
    </row>
    <row r="6264" spans="1:9" x14ac:dyDescent="0.3">
      <c r="A6264" s="72" t="str">
        <f t="shared" si="203"/>
        <v>2017</v>
      </c>
      <c r="B6264" s="72" t="str">
        <f t="shared" si="204"/>
        <v>Jul</v>
      </c>
      <c r="C6264" s="74">
        <v>42947</v>
      </c>
      <c r="D6264" s="47">
        <v>47.66</v>
      </c>
      <c r="E6264" s="47">
        <v>47.990001999999997</v>
      </c>
      <c r="F6264" s="47">
        <v>47.349997999999999</v>
      </c>
      <c r="G6264" s="47">
        <v>47.580002</v>
      </c>
      <c r="H6264" s="73">
        <v>44.397517999999998</v>
      </c>
      <c r="I6264" s="73">
        <v>811400</v>
      </c>
    </row>
    <row r="6265" spans="1:9" x14ac:dyDescent="0.3">
      <c r="A6265" s="72" t="str">
        <f t="shared" si="203"/>
        <v>2017</v>
      </c>
      <c r="B6265" s="72" t="str">
        <f t="shared" si="204"/>
        <v>Aug</v>
      </c>
      <c r="C6265" s="74">
        <v>42948</v>
      </c>
      <c r="D6265" s="47">
        <v>48.029998999999997</v>
      </c>
      <c r="E6265" s="47">
        <v>48.540000999999997</v>
      </c>
      <c r="F6265" s="47">
        <v>47.549999</v>
      </c>
      <c r="G6265" s="47">
        <v>47.57</v>
      </c>
      <c r="H6265" s="73">
        <v>44.388184000000003</v>
      </c>
      <c r="I6265" s="73">
        <v>1941600</v>
      </c>
    </row>
    <row r="6266" spans="1:9" x14ac:dyDescent="0.3">
      <c r="A6266" s="72" t="str">
        <f t="shared" si="203"/>
        <v>2017</v>
      </c>
      <c r="B6266" s="72" t="str">
        <f t="shared" si="204"/>
        <v>Aug</v>
      </c>
      <c r="C6266" s="74">
        <v>42949</v>
      </c>
      <c r="D6266" s="47">
        <v>47.799999</v>
      </c>
      <c r="E6266" s="47">
        <v>47.900002000000001</v>
      </c>
      <c r="F6266" s="47">
        <v>46.689999</v>
      </c>
      <c r="G6266" s="47">
        <v>47.130001</v>
      </c>
      <c r="H6266" s="73">
        <v>43.977623000000001</v>
      </c>
      <c r="I6266" s="73">
        <v>2316800</v>
      </c>
    </row>
    <row r="6267" spans="1:9" x14ac:dyDescent="0.3">
      <c r="A6267" s="72" t="str">
        <f t="shared" si="203"/>
        <v>2017</v>
      </c>
      <c r="B6267" s="72" t="str">
        <f t="shared" si="204"/>
        <v>Aug</v>
      </c>
      <c r="C6267" s="74">
        <v>42950</v>
      </c>
      <c r="D6267" s="47">
        <v>45</v>
      </c>
      <c r="E6267" s="47">
        <v>45.990001999999997</v>
      </c>
      <c r="F6267" s="47">
        <v>44.119999</v>
      </c>
      <c r="G6267" s="47">
        <v>44.189999</v>
      </c>
      <c r="H6267" s="73">
        <v>41.234264000000003</v>
      </c>
      <c r="I6267" s="73">
        <v>3409000</v>
      </c>
    </row>
    <row r="6268" spans="1:9" x14ac:dyDescent="0.3">
      <c r="A6268" s="72" t="str">
        <f t="shared" si="203"/>
        <v>2017</v>
      </c>
      <c r="B6268" s="72" t="str">
        <f t="shared" si="204"/>
        <v>Aug</v>
      </c>
      <c r="C6268" s="74">
        <v>42951</v>
      </c>
      <c r="D6268" s="47">
        <v>44.48</v>
      </c>
      <c r="E6268" s="47">
        <v>45.380001</v>
      </c>
      <c r="F6268" s="47">
        <v>44.02</v>
      </c>
      <c r="G6268" s="47">
        <v>45.130001</v>
      </c>
      <c r="H6268" s="73">
        <v>42.111389000000003</v>
      </c>
      <c r="I6268" s="73">
        <v>1889800</v>
      </c>
    </row>
    <row r="6269" spans="1:9" x14ac:dyDescent="0.3">
      <c r="A6269" s="72" t="str">
        <f t="shared" si="203"/>
        <v>2017</v>
      </c>
      <c r="B6269" s="72" t="str">
        <f t="shared" si="204"/>
        <v>Aug</v>
      </c>
      <c r="C6269" s="74">
        <v>42954</v>
      </c>
      <c r="D6269" s="47">
        <v>45.189999</v>
      </c>
      <c r="E6269" s="47">
        <v>46.209999000000003</v>
      </c>
      <c r="F6269" s="47">
        <v>45.099997999999999</v>
      </c>
      <c r="G6269" s="47">
        <v>45.810001</v>
      </c>
      <c r="H6269" s="73">
        <v>42.745907000000003</v>
      </c>
      <c r="I6269" s="73">
        <v>1403000</v>
      </c>
    </row>
    <row r="6270" spans="1:9" x14ac:dyDescent="0.3">
      <c r="A6270" s="72" t="str">
        <f t="shared" si="203"/>
        <v>2017</v>
      </c>
      <c r="B6270" s="72" t="str">
        <f t="shared" si="204"/>
        <v>Aug</v>
      </c>
      <c r="C6270" s="74">
        <v>42955</v>
      </c>
      <c r="D6270" s="47">
        <v>45.740001999999997</v>
      </c>
      <c r="E6270" s="47">
        <v>45.900002000000001</v>
      </c>
      <c r="F6270" s="47">
        <v>44.880001</v>
      </c>
      <c r="G6270" s="47">
        <v>44.93</v>
      </c>
      <c r="H6270" s="73">
        <v>41.924773999999999</v>
      </c>
      <c r="I6270" s="73">
        <v>1018400</v>
      </c>
    </row>
    <row r="6271" spans="1:9" x14ac:dyDescent="0.3">
      <c r="A6271" s="72" t="str">
        <f t="shared" si="203"/>
        <v>2017</v>
      </c>
      <c r="B6271" s="72" t="str">
        <f t="shared" si="204"/>
        <v>Aug</v>
      </c>
      <c r="C6271" s="74">
        <v>42956</v>
      </c>
      <c r="D6271" s="47">
        <v>44.709999000000003</v>
      </c>
      <c r="E6271" s="47">
        <v>45.099997999999999</v>
      </c>
      <c r="F6271" s="47">
        <v>44.59</v>
      </c>
      <c r="G6271" s="47">
        <v>44.939999</v>
      </c>
      <c r="H6271" s="73">
        <v>41.934105000000002</v>
      </c>
      <c r="I6271" s="73">
        <v>1030200</v>
      </c>
    </row>
    <row r="6272" spans="1:9" x14ac:dyDescent="0.3">
      <c r="A6272" s="72" t="str">
        <f t="shared" si="203"/>
        <v>2017</v>
      </c>
      <c r="B6272" s="72" t="str">
        <f t="shared" si="204"/>
        <v>Aug</v>
      </c>
      <c r="C6272" s="74">
        <v>42957</v>
      </c>
      <c r="D6272" s="47">
        <v>44.939999</v>
      </c>
      <c r="E6272" s="47">
        <v>45.209999000000003</v>
      </c>
      <c r="F6272" s="47">
        <v>44.77</v>
      </c>
      <c r="G6272" s="47">
        <v>44.939999</v>
      </c>
      <c r="H6272" s="73">
        <v>41.934105000000002</v>
      </c>
      <c r="I6272" s="73">
        <v>961400</v>
      </c>
    </row>
    <row r="6273" spans="1:9" x14ac:dyDescent="0.3">
      <c r="A6273" s="72" t="str">
        <f t="shared" si="203"/>
        <v>2017</v>
      </c>
      <c r="B6273" s="72" t="str">
        <f t="shared" si="204"/>
        <v>Aug</v>
      </c>
      <c r="C6273" s="74">
        <v>42958</v>
      </c>
      <c r="D6273" s="47">
        <v>44.830002</v>
      </c>
      <c r="E6273" s="47">
        <v>45.080002</v>
      </c>
      <c r="F6273" s="47">
        <v>44.490001999999997</v>
      </c>
      <c r="G6273" s="47">
        <v>44.799999</v>
      </c>
      <c r="H6273" s="73">
        <v>41.803463000000001</v>
      </c>
      <c r="I6273" s="73">
        <v>1090300</v>
      </c>
    </row>
    <row r="6274" spans="1:9" x14ac:dyDescent="0.3">
      <c r="A6274" s="72" t="str">
        <f t="shared" si="203"/>
        <v>2017</v>
      </c>
      <c r="B6274" s="72" t="str">
        <f t="shared" si="204"/>
        <v>Aug</v>
      </c>
      <c r="C6274" s="74">
        <v>42961</v>
      </c>
      <c r="D6274" s="47">
        <v>44.880001</v>
      </c>
      <c r="E6274" s="47">
        <v>45.189999</v>
      </c>
      <c r="F6274" s="47">
        <v>44.529998999999997</v>
      </c>
      <c r="G6274" s="47">
        <v>44.959999000000003</v>
      </c>
      <c r="H6274" s="73">
        <v>42.226101</v>
      </c>
      <c r="I6274" s="73">
        <v>1118200</v>
      </c>
    </row>
    <row r="6275" spans="1:9" x14ac:dyDescent="0.3">
      <c r="A6275" s="72" t="str">
        <f t="shared" ref="A6275:A6338" si="205">TEXT(C6275,"YYYY")</f>
        <v>2017</v>
      </c>
      <c r="B6275" s="72" t="str">
        <f t="shared" ref="B6275:B6338" si="206">TEXT(C6275,"MMM")</f>
        <v>Aug</v>
      </c>
      <c r="C6275" s="74">
        <v>42962</v>
      </c>
      <c r="D6275" s="47">
        <v>44.939999</v>
      </c>
      <c r="E6275" s="47">
        <v>45.18</v>
      </c>
      <c r="F6275" s="47">
        <v>44.049999</v>
      </c>
      <c r="G6275" s="47">
        <v>44.110000999999997</v>
      </c>
      <c r="H6275" s="73">
        <v>41.427791999999997</v>
      </c>
      <c r="I6275" s="73">
        <v>1061800</v>
      </c>
    </row>
    <row r="6276" spans="1:9" x14ac:dyDescent="0.3">
      <c r="A6276" s="72" t="str">
        <f t="shared" si="205"/>
        <v>2017</v>
      </c>
      <c r="B6276" s="72" t="str">
        <f t="shared" si="206"/>
        <v>Aug</v>
      </c>
      <c r="C6276" s="74">
        <v>42963</v>
      </c>
      <c r="D6276" s="47">
        <v>44.049999</v>
      </c>
      <c r="E6276" s="47">
        <v>44.630001</v>
      </c>
      <c r="F6276" s="47">
        <v>44.049999</v>
      </c>
      <c r="G6276" s="47">
        <v>44.150002000000001</v>
      </c>
      <c r="H6276" s="73">
        <v>41.465358999999999</v>
      </c>
      <c r="I6276" s="73">
        <v>550000</v>
      </c>
    </row>
    <row r="6277" spans="1:9" x14ac:dyDescent="0.3">
      <c r="A6277" s="72" t="str">
        <f t="shared" si="205"/>
        <v>2017</v>
      </c>
      <c r="B6277" s="72" t="str">
        <f t="shared" si="206"/>
        <v>Aug</v>
      </c>
      <c r="C6277" s="74">
        <v>42964</v>
      </c>
      <c r="D6277" s="47">
        <v>43.970001000000003</v>
      </c>
      <c r="E6277" s="47">
        <v>44.349997999999999</v>
      </c>
      <c r="F6277" s="47">
        <v>43.310001</v>
      </c>
      <c r="G6277" s="47">
        <v>43.360000999999997</v>
      </c>
      <c r="H6277" s="73">
        <v>40.723396000000001</v>
      </c>
      <c r="I6277" s="73">
        <v>920700</v>
      </c>
    </row>
    <row r="6278" spans="1:9" x14ac:dyDescent="0.3">
      <c r="A6278" s="72" t="str">
        <f t="shared" si="205"/>
        <v>2017</v>
      </c>
      <c r="B6278" s="72" t="str">
        <f t="shared" si="206"/>
        <v>Aug</v>
      </c>
      <c r="C6278" s="74">
        <v>42965</v>
      </c>
      <c r="D6278" s="47">
        <v>43.32</v>
      </c>
      <c r="E6278" s="47">
        <v>43.32</v>
      </c>
      <c r="F6278" s="47">
        <v>42.23</v>
      </c>
      <c r="G6278" s="47">
        <v>42.880001</v>
      </c>
      <c r="H6278" s="73">
        <v>40.272587000000001</v>
      </c>
      <c r="I6278" s="73">
        <v>1360300</v>
      </c>
    </row>
    <row r="6279" spans="1:9" x14ac:dyDescent="0.3">
      <c r="A6279" s="72" t="str">
        <f t="shared" si="205"/>
        <v>2017</v>
      </c>
      <c r="B6279" s="72" t="str">
        <f t="shared" si="206"/>
        <v>Aug</v>
      </c>
      <c r="C6279" s="74">
        <v>42968</v>
      </c>
      <c r="D6279" s="47">
        <v>42.779998999999997</v>
      </c>
      <c r="E6279" s="47">
        <v>42.869999</v>
      </c>
      <c r="F6279" s="47">
        <v>41.779998999999997</v>
      </c>
      <c r="G6279" s="47">
        <v>41.810001</v>
      </c>
      <c r="H6279" s="73">
        <v>39.267654</v>
      </c>
      <c r="I6279" s="73">
        <v>1503200</v>
      </c>
    </row>
    <row r="6280" spans="1:9" x14ac:dyDescent="0.3">
      <c r="A6280" s="72" t="str">
        <f t="shared" si="205"/>
        <v>2017</v>
      </c>
      <c r="B6280" s="72" t="str">
        <f t="shared" si="206"/>
        <v>Aug</v>
      </c>
      <c r="C6280" s="74">
        <v>42969</v>
      </c>
      <c r="D6280" s="47">
        <v>41.799999</v>
      </c>
      <c r="E6280" s="47">
        <v>42.119999</v>
      </c>
      <c r="F6280" s="47">
        <v>41.759998000000003</v>
      </c>
      <c r="G6280" s="47">
        <v>42</v>
      </c>
      <c r="H6280" s="73">
        <v>39.446097999999999</v>
      </c>
      <c r="I6280" s="73">
        <v>997400</v>
      </c>
    </row>
    <row r="6281" spans="1:9" x14ac:dyDescent="0.3">
      <c r="A6281" s="72" t="str">
        <f t="shared" si="205"/>
        <v>2017</v>
      </c>
      <c r="B6281" s="72" t="str">
        <f t="shared" si="206"/>
        <v>Aug</v>
      </c>
      <c r="C6281" s="74">
        <v>42970</v>
      </c>
      <c r="D6281" s="47">
        <v>41.849997999999999</v>
      </c>
      <c r="E6281" s="47">
        <v>41.98</v>
      </c>
      <c r="F6281" s="47">
        <v>41.240001999999997</v>
      </c>
      <c r="G6281" s="47">
        <v>41.310001</v>
      </c>
      <c r="H6281" s="73">
        <v>38.798050000000003</v>
      </c>
      <c r="I6281" s="73">
        <v>932600</v>
      </c>
    </row>
    <row r="6282" spans="1:9" x14ac:dyDescent="0.3">
      <c r="A6282" s="72" t="str">
        <f t="shared" si="205"/>
        <v>2017</v>
      </c>
      <c r="B6282" s="72" t="str">
        <f t="shared" si="206"/>
        <v>Aug</v>
      </c>
      <c r="C6282" s="74">
        <v>42971</v>
      </c>
      <c r="D6282" s="47">
        <v>41.5</v>
      </c>
      <c r="E6282" s="47">
        <v>41.779998999999997</v>
      </c>
      <c r="F6282" s="47">
        <v>40.959999000000003</v>
      </c>
      <c r="G6282" s="47">
        <v>41.040000999999997</v>
      </c>
      <c r="H6282" s="73">
        <v>38.544468000000002</v>
      </c>
      <c r="I6282" s="73">
        <v>1058000</v>
      </c>
    </row>
    <row r="6283" spans="1:9" x14ac:dyDescent="0.3">
      <c r="A6283" s="72" t="str">
        <f t="shared" si="205"/>
        <v>2017</v>
      </c>
      <c r="B6283" s="72" t="str">
        <f t="shared" si="206"/>
        <v>Aug</v>
      </c>
      <c r="C6283" s="74">
        <v>42972</v>
      </c>
      <c r="D6283" s="47">
        <v>41.299999</v>
      </c>
      <c r="E6283" s="47">
        <v>42.02</v>
      </c>
      <c r="F6283" s="47">
        <v>41.099997999999999</v>
      </c>
      <c r="G6283" s="47">
        <v>41.630001</v>
      </c>
      <c r="H6283" s="73">
        <v>39.098595000000003</v>
      </c>
      <c r="I6283" s="73">
        <v>976600</v>
      </c>
    </row>
    <row r="6284" spans="1:9" x14ac:dyDescent="0.3">
      <c r="A6284" s="72" t="str">
        <f t="shared" si="205"/>
        <v>2017</v>
      </c>
      <c r="B6284" s="72" t="str">
        <f t="shared" si="206"/>
        <v>Aug</v>
      </c>
      <c r="C6284" s="74">
        <v>42975</v>
      </c>
      <c r="D6284" s="47">
        <v>41.66</v>
      </c>
      <c r="E6284" s="47">
        <v>42.400002000000001</v>
      </c>
      <c r="F6284" s="47">
        <v>41.279998999999997</v>
      </c>
      <c r="G6284" s="47">
        <v>41.369999</v>
      </c>
      <c r="H6284" s="73">
        <v>38.854404000000002</v>
      </c>
      <c r="I6284" s="73">
        <v>964500</v>
      </c>
    </row>
    <row r="6285" spans="1:9" x14ac:dyDescent="0.3">
      <c r="A6285" s="72" t="str">
        <f t="shared" si="205"/>
        <v>2017</v>
      </c>
      <c r="B6285" s="72" t="str">
        <f t="shared" si="206"/>
        <v>Aug</v>
      </c>
      <c r="C6285" s="74">
        <v>42976</v>
      </c>
      <c r="D6285" s="47">
        <v>41.119999</v>
      </c>
      <c r="E6285" s="47">
        <v>41.349997999999999</v>
      </c>
      <c r="F6285" s="47">
        <v>40.369999</v>
      </c>
      <c r="G6285" s="47">
        <v>40.380001</v>
      </c>
      <c r="H6285" s="73">
        <v>37.924602999999998</v>
      </c>
      <c r="I6285" s="73">
        <v>1260600</v>
      </c>
    </row>
    <row r="6286" spans="1:9" x14ac:dyDescent="0.3">
      <c r="A6286" s="72" t="str">
        <f t="shared" si="205"/>
        <v>2017</v>
      </c>
      <c r="B6286" s="72" t="str">
        <f t="shared" si="206"/>
        <v>Aug</v>
      </c>
      <c r="C6286" s="74">
        <v>42977</v>
      </c>
      <c r="D6286" s="47">
        <v>40.330002</v>
      </c>
      <c r="E6286" s="47">
        <v>41.299999</v>
      </c>
      <c r="F6286" s="47">
        <v>40.220001000000003</v>
      </c>
      <c r="G6286" s="47">
        <v>40.869999</v>
      </c>
      <c r="H6286" s="73">
        <v>38.384804000000003</v>
      </c>
      <c r="I6286" s="73">
        <v>1291200</v>
      </c>
    </row>
    <row r="6287" spans="1:9" x14ac:dyDescent="0.3">
      <c r="A6287" s="72" t="str">
        <f t="shared" si="205"/>
        <v>2017</v>
      </c>
      <c r="B6287" s="72" t="str">
        <f t="shared" si="206"/>
        <v>Aug</v>
      </c>
      <c r="C6287" s="74">
        <v>42978</v>
      </c>
      <c r="D6287" s="47">
        <v>41.040000999999997</v>
      </c>
      <c r="E6287" s="47">
        <v>41.639999000000003</v>
      </c>
      <c r="F6287" s="47">
        <v>40.909999999999997</v>
      </c>
      <c r="G6287" s="47">
        <v>41.43</v>
      </c>
      <c r="H6287" s="73">
        <v>38.910755000000002</v>
      </c>
      <c r="I6287" s="73">
        <v>982800</v>
      </c>
    </row>
    <row r="6288" spans="1:9" x14ac:dyDescent="0.3">
      <c r="A6288" s="72" t="str">
        <f t="shared" si="205"/>
        <v>2017</v>
      </c>
      <c r="B6288" s="72" t="str">
        <f t="shared" si="206"/>
        <v>Sep</v>
      </c>
      <c r="C6288" s="74">
        <v>42979</v>
      </c>
      <c r="D6288" s="47">
        <v>41.540000999999997</v>
      </c>
      <c r="E6288" s="47">
        <v>41.669998</v>
      </c>
      <c r="F6288" s="47">
        <v>41.18</v>
      </c>
      <c r="G6288" s="47">
        <v>41.310001</v>
      </c>
      <c r="H6288" s="73">
        <v>38.798050000000003</v>
      </c>
      <c r="I6288" s="73">
        <v>826100</v>
      </c>
    </row>
    <row r="6289" spans="1:9" x14ac:dyDescent="0.3">
      <c r="A6289" s="72" t="str">
        <f t="shared" si="205"/>
        <v>2017</v>
      </c>
      <c r="B6289" s="72" t="str">
        <f t="shared" si="206"/>
        <v>Sep</v>
      </c>
      <c r="C6289" s="74">
        <v>42983</v>
      </c>
      <c r="D6289" s="47">
        <v>41.5</v>
      </c>
      <c r="E6289" s="47">
        <v>41.639999000000003</v>
      </c>
      <c r="F6289" s="47">
        <v>40.209999000000003</v>
      </c>
      <c r="G6289" s="47">
        <v>40.540000999999997</v>
      </c>
      <c r="H6289" s="73">
        <v>38.074871000000002</v>
      </c>
      <c r="I6289" s="73">
        <v>1029800</v>
      </c>
    </row>
    <row r="6290" spans="1:9" x14ac:dyDescent="0.3">
      <c r="A6290" s="72" t="str">
        <f t="shared" si="205"/>
        <v>2017</v>
      </c>
      <c r="B6290" s="72" t="str">
        <f t="shared" si="206"/>
        <v>Sep</v>
      </c>
      <c r="C6290" s="74">
        <v>42984</v>
      </c>
      <c r="D6290" s="47">
        <v>40.599997999999999</v>
      </c>
      <c r="E6290" s="47">
        <v>40.599997999999999</v>
      </c>
      <c r="F6290" s="47">
        <v>39.130001</v>
      </c>
      <c r="G6290" s="47">
        <v>39.419998</v>
      </c>
      <c r="H6290" s="73">
        <v>37.022972000000003</v>
      </c>
      <c r="I6290" s="73">
        <v>1804100</v>
      </c>
    </row>
    <row r="6291" spans="1:9" x14ac:dyDescent="0.3">
      <c r="A6291" s="72" t="str">
        <f t="shared" si="205"/>
        <v>2017</v>
      </c>
      <c r="B6291" s="72" t="str">
        <f t="shared" si="206"/>
        <v>Sep</v>
      </c>
      <c r="C6291" s="74">
        <v>42985</v>
      </c>
      <c r="D6291" s="47">
        <v>39.580002</v>
      </c>
      <c r="E6291" s="47">
        <v>39.799999</v>
      </c>
      <c r="F6291" s="47">
        <v>38.340000000000003</v>
      </c>
      <c r="G6291" s="47">
        <v>38.75</v>
      </c>
      <c r="H6291" s="73">
        <v>36.393715</v>
      </c>
      <c r="I6291" s="73">
        <v>2409300</v>
      </c>
    </row>
    <row r="6292" spans="1:9" x14ac:dyDescent="0.3">
      <c r="A6292" s="72" t="str">
        <f t="shared" si="205"/>
        <v>2017</v>
      </c>
      <c r="B6292" s="72" t="str">
        <f t="shared" si="206"/>
        <v>Sep</v>
      </c>
      <c r="C6292" s="74">
        <v>42986</v>
      </c>
      <c r="D6292" s="47">
        <v>38.450001</v>
      </c>
      <c r="E6292" s="47">
        <v>39.650002000000001</v>
      </c>
      <c r="F6292" s="47">
        <v>38.450001</v>
      </c>
      <c r="G6292" s="47">
        <v>39.07</v>
      </c>
      <c r="H6292" s="73">
        <v>36.69426</v>
      </c>
      <c r="I6292" s="73">
        <v>1757500</v>
      </c>
    </row>
    <row r="6293" spans="1:9" x14ac:dyDescent="0.3">
      <c r="A6293" s="72" t="str">
        <f t="shared" si="205"/>
        <v>2017</v>
      </c>
      <c r="B6293" s="72" t="str">
        <f t="shared" si="206"/>
        <v>Sep</v>
      </c>
      <c r="C6293" s="74">
        <v>42989</v>
      </c>
      <c r="D6293" s="47">
        <v>39.43</v>
      </c>
      <c r="E6293" s="47">
        <v>39.849997999999999</v>
      </c>
      <c r="F6293" s="47">
        <v>38.779998999999997</v>
      </c>
      <c r="G6293" s="47">
        <v>38.869999</v>
      </c>
      <c r="H6293" s="73">
        <v>36.506416000000002</v>
      </c>
      <c r="I6293" s="73">
        <v>1329500</v>
      </c>
    </row>
    <row r="6294" spans="1:9" x14ac:dyDescent="0.3">
      <c r="A6294" s="72" t="str">
        <f t="shared" si="205"/>
        <v>2017</v>
      </c>
      <c r="B6294" s="72" t="str">
        <f t="shared" si="206"/>
        <v>Sep</v>
      </c>
      <c r="C6294" s="74">
        <v>42990</v>
      </c>
      <c r="D6294" s="47">
        <v>38.720001000000003</v>
      </c>
      <c r="E6294" s="47">
        <v>40.419998</v>
      </c>
      <c r="F6294" s="47">
        <v>38.5</v>
      </c>
      <c r="G6294" s="47">
        <v>40.159999999999997</v>
      </c>
      <c r="H6294" s="73">
        <v>37.717982999999997</v>
      </c>
      <c r="I6294" s="73">
        <v>2461700</v>
      </c>
    </row>
    <row r="6295" spans="1:9" x14ac:dyDescent="0.3">
      <c r="A6295" s="72" t="str">
        <f t="shared" si="205"/>
        <v>2017</v>
      </c>
      <c r="B6295" s="72" t="str">
        <f t="shared" si="206"/>
        <v>Sep</v>
      </c>
      <c r="C6295" s="74">
        <v>42991</v>
      </c>
      <c r="D6295" s="47">
        <v>40.310001</v>
      </c>
      <c r="E6295" s="47">
        <v>41.75</v>
      </c>
      <c r="F6295" s="47">
        <v>40.060001</v>
      </c>
      <c r="G6295" s="47">
        <v>40.689999</v>
      </c>
      <c r="H6295" s="73">
        <v>38.215752000000002</v>
      </c>
      <c r="I6295" s="73">
        <v>2378700</v>
      </c>
    </row>
    <row r="6296" spans="1:9" x14ac:dyDescent="0.3">
      <c r="A6296" s="72" t="str">
        <f t="shared" si="205"/>
        <v>2017</v>
      </c>
      <c r="B6296" s="72" t="str">
        <f t="shared" si="206"/>
        <v>Sep</v>
      </c>
      <c r="C6296" s="74">
        <v>42992</v>
      </c>
      <c r="D6296" s="47">
        <v>40.869999</v>
      </c>
      <c r="E6296" s="47">
        <v>40.869999</v>
      </c>
      <c r="F6296" s="47">
        <v>39.779998999999997</v>
      </c>
      <c r="G6296" s="47">
        <v>40.229999999999997</v>
      </c>
      <c r="H6296" s="73">
        <v>37.783718</v>
      </c>
      <c r="I6296" s="73">
        <v>1654100</v>
      </c>
    </row>
    <row r="6297" spans="1:9" x14ac:dyDescent="0.3">
      <c r="A6297" s="72" t="str">
        <f t="shared" si="205"/>
        <v>2017</v>
      </c>
      <c r="B6297" s="72" t="str">
        <f t="shared" si="206"/>
        <v>Sep</v>
      </c>
      <c r="C6297" s="74">
        <v>42993</v>
      </c>
      <c r="D6297" s="47">
        <v>40.169998</v>
      </c>
      <c r="E6297" s="47">
        <v>40.830002</v>
      </c>
      <c r="F6297" s="47">
        <v>40.009998000000003</v>
      </c>
      <c r="G6297" s="47">
        <v>40.75</v>
      </c>
      <c r="H6297" s="73">
        <v>38.272098999999997</v>
      </c>
      <c r="I6297" s="73">
        <v>1570000</v>
      </c>
    </row>
    <row r="6298" spans="1:9" x14ac:dyDescent="0.3">
      <c r="A6298" s="72" t="str">
        <f t="shared" si="205"/>
        <v>2017</v>
      </c>
      <c r="B6298" s="72" t="str">
        <f t="shared" si="206"/>
        <v>Sep</v>
      </c>
      <c r="C6298" s="74">
        <v>42996</v>
      </c>
      <c r="D6298" s="47">
        <v>40.93</v>
      </c>
      <c r="E6298" s="47">
        <v>41.07</v>
      </c>
      <c r="F6298" s="47">
        <v>40.419998</v>
      </c>
      <c r="G6298" s="47">
        <v>40.549999</v>
      </c>
      <c r="H6298" s="73">
        <v>38.084266999999997</v>
      </c>
      <c r="I6298" s="73">
        <v>1226000</v>
      </c>
    </row>
    <row r="6299" spans="1:9" x14ac:dyDescent="0.3">
      <c r="A6299" s="72" t="str">
        <f t="shared" si="205"/>
        <v>2017</v>
      </c>
      <c r="B6299" s="72" t="str">
        <f t="shared" si="206"/>
        <v>Sep</v>
      </c>
      <c r="C6299" s="74">
        <v>42997</v>
      </c>
      <c r="D6299" s="47">
        <v>40.68</v>
      </c>
      <c r="E6299" s="47">
        <v>40.830002</v>
      </c>
      <c r="F6299" s="47">
        <v>40.07</v>
      </c>
      <c r="G6299" s="47">
        <v>40.709999000000003</v>
      </c>
      <c r="H6299" s="73">
        <v>38.234535000000001</v>
      </c>
      <c r="I6299" s="73">
        <v>1124400</v>
      </c>
    </row>
    <row r="6300" spans="1:9" x14ac:dyDescent="0.3">
      <c r="A6300" s="72" t="str">
        <f t="shared" si="205"/>
        <v>2017</v>
      </c>
      <c r="B6300" s="72" t="str">
        <f t="shared" si="206"/>
        <v>Sep</v>
      </c>
      <c r="C6300" s="74">
        <v>42998</v>
      </c>
      <c r="D6300" s="47">
        <v>40.770000000000003</v>
      </c>
      <c r="E6300" s="47">
        <v>41.900002000000001</v>
      </c>
      <c r="F6300" s="47">
        <v>40.740001999999997</v>
      </c>
      <c r="G6300" s="47">
        <v>41.830002</v>
      </c>
      <c r="H6300" s="73">
        <v>39.286434</v>
      </c>
      <c r="I6300" s="73">
        <v>1682600</v>
      </c>
    </row>
    <row r="6301" spans="1:9" x14ac:dyDescent="0.3">
      <c r="A6301" s="72" t="str">
        <f t="shared" si="205"/>
        <v>2017</v>
      </c>
      <c r="B6301" s="72" t="str">
        <f t="shared" si="206"/>
        <v>Sep</v>
      </c>
      <c r="C6301" s="74">
        <v>42999</v>
      </c>
      <c r="D6301" s="47">
        <v>41.860000999999997</v>
      </c>
      <c r="E6301" s="47">
        <v>41.869999</v>
      </c>
      <c r="F6301" s="47">
        <v>41.009998000000003</v>
      </c>
      <c r="G6301" s="47">
        <v>41.110000999999997</v>
      </c>
      <c r="H6301" s="73">
        <v>38.610210000000002</v>
      </c>
      <c r="I6301" s="73">
        <v>1326100</v>
      </c>
    </row>
    <row r="6302" spans="1:9" x14ac:dyDescent="0.3">
      <c r="A6302" s="72" t="str">
        <f t="shared" si="205"/>
        <v>2017</v>
      </c>
      <c r="B6302" s="72" t="str">
        <f t="shared" si="206"/>
        <v>Sep</v>
      </c>
      <c r="C6302" s="74">
        <v>43000</v>
      </c>
      <c r="D6302" s="47">
        <v>41.18</v>
      </c>
      <c r="E6302" s="47">
        <v>41.57</v>
      </c>
      <c r="F6302" s="47">
        <v>41.040000999999997</v>
      </c>
      <c r="G6302" s="47">
        <v>41.52</v>
      </c>
      <c r="H6302" s="73">
        <v>38.995280999999999</v>
      </c>
      <c r="I6302" s="73">
        <v>1016900</v>
      </c>
    </row>
    <row r="6303" spans="1:9" x14ac:dyDescent="0.3">
      <c r="A6303" s="72" t="str">
        <f t="shared" si="205"/>
        <v>2017</v>
      </c>
      <c r="B6303" s="72" t="str">
        <f t="shared" si="206"/>
        <v>Sep</v>
      </c>
      <c r="C6303" s="74">
        <v>43003</v>
      </c>
      <c r="D6303" s="47">
        <v>41.57</v>
      </c>
      <c r="E6303" s="47">
        <v>42.009998000000003</v>
      </c>
      <c r="F6303" s="47">
        <v>41.32</v>
      </c>
      <c r="G6303" s="47">
        <v>41.599997999999999</v>
      </c>
      <c r="H6303" s="73">
        <v>39.070411999999997</v>
      </c>
      <c r="I6303" s="73">
        <v>1035100</v>
      </c>
    </row>
    <row r="6304" spans="1:9" x14ac:dyDescent="0.3">
      <c r="A6304" s="72" t="str">
        <f t="shared" si="205"/>
        <v>2017</v>
      </c>
      <c r="B6304" s="72" t="str">
        <f t="shared" si="206"/>
        <v>Sep</v>
      </c>
      <c r="C6304" s="74">
        <v>43004</v>
      </c>
      <c r="D6304" s="47">
        <v>40.520000000000003</v>
      </c>
      <c r="E6304" s="47">
        <v>41.540000999999997</v>
      </c>
      <c r="F6304" s="47">
        <v>40.299999</v>
      </c>
      <c r="G6304" s="47">
        <v>41.349997999999999</v>
      </c>
      <c r="H6304" s="73">
        <v>38.835616999999999</v>
      </c>
      <c r="I6304" s="73">
        <v>1729000</v>
      </c>
    </row>
    <row r="6305" spans="1:9" x14ac:dyDescent="0.3">
      <c r="A6305" s="72" t="str">
        <f t="shared" si="205"/>
        <v>2017</v>
      </c>
      <c r="B6305" s="72" t="str">
        <f t="shared" si="206"/>
        <v>Sep</v>
      </c>
      <c r="C6305" s="74">
        <v>43005</v>
      </c>
      <c r="D6305" s="47">
        <v>41.66</v>
      </c>
      <c r="E6305" s="47">
        <v>42.400002000000001</v>
      </c>
      <c r="F6305" s="47">
        <v>41.369999</v>
      </c>
      <c r="G6305" s="47">
        <v>42.200001</v>
      </c>
      <c r="H6305" s="73">
        <v>39.633938000000001</v>
      </c>
      <c r="I6305" s="73">
        <v>1375500</v>
      </c>
    </row>
    <row r="6306" spans="1:9" x14ac:dyDescent="0.3">
      <c r="A6306" s="72" t="str">
        <f t="shared" si="205"/>
        <v>2017</v>
      </c>
      <c r="B6306" s="72" t="str">
        <f t="shared" si="206"/>
        <v>Sep</v>
      </c>
      <c r="C6306" s="74">
        <v>43006</v>
      </c>
      <c r="D6306" s="47">
        <v>42.169998</v>
      </c>
      <c r="E6306" s="47">
        <v>42.77</v>
      </c>
      <c r="F6306" s="47">
        <v>41.68</v>
      </c>
      <c r="G6306" s="47">
        <v>41.93</v>
      </c>
      <c r="H6306" s="73">
        <v>39.380347999999998</v>
      </c>
      <c r="I6306" s="73">
        <v>1271500</v>
      </c>
    </row>
    <row r="6307" spans="1:9" x14ac:dyDescent="0.3">
      <c r="A6307" s="72" t="str">
        <f t="shared" si="205"/>
        <v>2017</v>
      </c>
      <c r="B6307" s="72" t="str">
        <f t="shared" si="206"/>
        <v>Sep</v>
      </c>
      <c r="C6307" s="74">
        <v>43007</v>
      </c>
      <c r="D6307" s="47">
        <v>41.990001999999997</v>
      </c>
      <c r="E6307" s="47">
        <v>42.41</v>
      </c>
      <c r="F6307" s="47">
        <v>41.669998</v>
      </c>
      <c r="G6307" s="47">
        <v>42.119999</v>
      </c>
      <c r="H6307" s="73">
        <v>39.558796000000001</v>
      </c>
      <c r="I6307" s="73">
        <v>975800</v>
      </c>
    </row>
    <row r="6308" spans="1:9" x14ac:dyDescent="0.3">
      <c r="A6308" s="72" t="str">
        <f t="shared" si="205"/>
        <v>2017</v>
      </c>
      <c r="B6308" s="72" t="str">
        <f t="shared" si="206"/>
        <v>Oct</v>
      </c>
      <c r="C6308" s="74">
        <v>43010</v>
      </c>
      <c r="D6308" s="47">
        <v>42.310001</v>
      </c>
      <c r="E6308" s="47">
        <v>42.509998000000003</v>
      </c>
      <c r="F6308" s="47">
        <v>41.849997999999999</v>
      </c>
      <c r="G6308" s="47">
        <v>42.32</v>
      </c>
      <c r="H6308" s="73">
        <v>39.746634999999998</v>
      </c>
      <c r="I6308" s="73">
        <v>1309100</v>
      </c>
    </row>
    <row r="6309" spans="1:9" x14ac:dyDescent="0.3">
      <c r="A6309" s="72" t="str">
        <f t="shared" si="205"/>
        <v>2017</v>
      </c>
      <c r="B6309" s="72" t="str">
        <f t="shared" si="206"/>
        <v>Oct</v>
      </c>
      <c r="C6309" s="74">
        <v>43011</v>
      </c>
      <c r="D6309" s="47">
        <v>42.299999</v>
      </c>
      <c r="E6309" s="47">
        <v>42.59</v>
      </c>
      <c r="F6309" s="47">
        <v>41.77</v>
      </c>
      <c r="G6309" s="47">
        <v>42.290000999999997</v>
      </c>
      <c r="H6309" s="73">
        <v>39.718463999999997</v>
      </c>
      <c r="I6309" s="73">
        <v>1552900</v>
      </c>
    </row>
    <row r="6310" spans="1:9" x14ac:dyDescent="0.3">
      <c r="A6310" s="72" t="str">
        <f t="shared" si="205"/>
        <v>2017</v>
      </c>
      <c r="B6310" s="72" t="str">
        <f t="shared" si="206"/>
        <v>Oct</v>
      </c>
      <c r="C6310" s="74">
        <v>43012</v>
      </c>
      <c r="D6310" s="47">
        <v>42.439999</v>
      </c>
      <c r="E6310" s="47">
        <v>42.669998</v>
      </c>
      <c r="F6310" s="47">
        <v>40.82</v>
      </c>
      <c r="G6310" s="47">
        <v>40.889999000000003</v>
      </c>
      <c r="H6310" s="73">
        <v>38.403595000000003</v>
      </c>
      <c r="I6310" s="73">
        <v>1685500</v>
      </c>
    </row>
    <row r="6311" spans="1:9" x14ac:dyDescent="0.3">
      <c r="A6311" s="72" t="str">
        <f t="shared" si="205"/>
        <v>2017</v>
      </c>
      <c r="B6311" s="72" t="str">
        <f t="shared" si="206"/>
        <v>Oct</v>
      </c>
      <c r="C6311" s="74">
        <v>43013</v>
      </c>
      <c r="D6311" s="47">
        <v>40.909999999999997</v>
      </c>
      <c r="E6311" s="47">
        <v>41.419998</v>
      </c>
      <c r="F6311" s="47">
        <v>40.869999</v>
      </c>
      <c r="G6311" s="47">
        <v>41.349997999999999</v>
      </c>
      <c r="H6311" s="73">
        <v>38.835616999999999</v>
      </c>
      <c r="I6311" s="73">
        <v>1069500</v>
      </c>
    </row>
    <row r="6312" spans="1:9" x14ac:dyDescent="0.3">
      <c r="A6312" s="72" t="str">
        <f t="shared" si="205"/>
        <v>2017</v>
      </c>
      <c r="B6312" s="72" t="str">
        <f t="shared" si="206"/>
        <v>Oct</v>
      </c>
      <c r="C6312" s="74">
        <v>43014</v>
      </c>
      <c r="D6312" s="47">
        <v>41.43</v>
      </c>
      <c r="E6312" s="47">
        <v>41.830002</v>
      </c>
      <c r="F6312" s="47">
        <v>41.27</v>
      </c>
      <c r="G6312" s="47">
        <v>41.330002</v>
      </c>
      <c r="H6312" s="73">
        <v>38.816830000000003</v>
      </c>
      <c r="I6312" s="73">
        <v>1323400</v>
      </c>
    </row>
    <row r="6313" spans="1:9" x14ac:dyDescent="0.3">
      <c r="A6313" s="72" t="str">
        <f t="shared" si="205"/>
        <v>2017</v>
      </c>
      <c r="B6313" s="72" t="str">
        <f t="shared" si="206"/>
        <v>Oct</v>
      </c>
      <c r="C6313" s="74">
        <v>43017</v>
      </c>
      <c r="D6313" s="47">
        <v>41.75</v>
      </c>
      <c r="E6313" s="47">
        <v>42.389999000000003</v>
      </c>
      <c r="F6313" s="47">
        <v>41.73</v>
      </c>
      <c r="G6313" s="47">
        <v>41.860000999999997</v>
      </c>
      <c r="H6313" s="73">
        <v>39.314610000000002</v>
      </c>
      <c r="I6313" s="73">
        <v>1628500</v>
      </c>
    </row>
    <row r="6314" spans="1:9" x14ac:dyDescent="0.3">
      <c r="A6314" s="72" t="str">
        <f t="shared" si="205"/>
        <v>2017</v>
      </c>
      <c r="B6314" s="72" t="str">
        <f t="shared" si="206"/>
        <v>Oct</v>
      </c>
      <c r="C6314" s="74">
        <v>43018</v>
      </c>
      <c r="D6314" s="47">
        <v>41.880001</v>
      </c>
      <c r="E6314" s="47">
        <v>42.57</v>
      </c>
      <c r="F6314" s="47">
        <v>41.82</v>
      </c>
      <c r="G6314" s="47">
        <v>42.419998</v>
      </c>
      <c r="H6314" s="73">
        <v>39.840553</v>
      </c>
      <c r="I6314" s="73">
        <v>1048000</v>
      </c>
    </row>
    <row r="6315" spans="1:9" x14ac:dyDescent="0.3">
      <c r="A6315" s="72" t="str">
        <f t="shared" si="205"/>
        <v>2017</v>
      </c>
      <c r="B6315" s="72" t="str">
        <f t="shared" si="206"/>
        <v>Oct</v>
      </c>
      <c r="C6315" s="74">
        <v>43019</v>
      </c>
      <c r="D6315" s="47">
        <v>42.41</v>
      </c>
      <c r="E6315" s="47">
        <v>42.900002000000001</v>
      </c>
      <c r="F6315" s="47">
        <v>42.130001</v>
      </c>
      <c r="G6315" s="47">
        <v>42.259998000000003</v>
      </c>
      <c r="H6315" s="73">
        <v>39.690277000000002</v>
      </c>
      <c r="I6315" s="73">
        <v>1341500</v>
      </c>
    </row>
    <row r="6316" spans="1:9" x14ac:dyDescent="0.3">
      <c r="A6316" s="72" t="str">
        <f t="shared" si="205"/>
        <v>2017</v>
      </c>
      <c r="B6316" s="72" t="str">
        <f t="shared" si="206"/>
        <v>Oct</v>
      </c>
      <c r="C6316" s="74">
        <v>43020</v>
      </c>
      <c r="D6316" s="47">
        <v>41.98</v>
      </c>
      <c r="E6316" s="47">
        <v>42.200001</v>
      </c>
      <c r="F6316" s="47">
        <v>41.009998000000003</v>
      </c>
      <c r="G6316" s="47">
        <v>42.040000999999997</v>
      </c>
      <c r="H6316" s="73">
        <v>39.483665000000002</v>
      </c>
      <c r="I6316" s="73">
        <v>1067900</v>
      </c>
    </row>
    <row r="6317" spans="1:9" x14ac:dyDescent="0.3">
      <c r="A6317" s="72" t="str">
        <f t="shared" si="205"/>
        <v>2017</v>
      </c>
      <c r="B6317" s="72" t="str">
        <f t="shared" si="206"/>
        <v>Oct</v>
      </c>
      <c r="C6317" s="74">
        <v>43021</v>
      </c>
      <c r="D6317" s="47">
        <v>42.18</v>
      </c>
      <c r="E6317" s="47">
        <v>42.82</v>
      </c>
      <c r="F6317" s="47">
        <v>42</v>
      </c>
      <c r="G6317" s="47">
        <v>42.189999</v>
      </c>
      <c r="H6317" s="73">
        <v>39.624538000000001</v>
      </c>
      <c r="I6317" s="73">
        <v>987800</v>
      </c>
    </row>
    <row r="6318" spans="1:9" x14ac:dyDescent="0.3">
      <c r="A6318" s="72" t="str">
        <f t="shared" si="205"/>
        <v>2017</v>
      </c>
      <c r="B6318" s="72" t="str">
        <f t="shared" si="206"/>
        <v>Oct</v>
      </c>
      <c r="C6318" s="74">
        <v>43024</v>
      </c>
      <c r="D6318" s="47">
        <v>42.099997999999999</v>
      </c>
      <c r="E6318" s="47">
        <v>42.580002</v>
      </c>
      <c r="F6318" s="47">
        <v>41.950001</v>
      </c>
      <c r="G6318" s="47">
        <v>42.200001</v>
      </c>
      <c r="H6318" s="73">
        <v>39.633938000000001</v>
      </c>
      <c r="I6318" s="73">
        <v>962200</v>
      </c>
    </row>
    <row r="6319" spans="1:9" x14ac:dyDescent="0.3">
      <c r="A6319" s="72" t="str">
        <f t="shared" si="205"/>
        <v>2017</v>
      </c>
      <c r="B6319" s="72" t="str">
        <f t="shared" si="206"/>
        <v>Oct</v>
      </c>
      <c r="C6319" s="74">
        <v>43025</v>
      </c>
      <c r="D6319" s="47">
        <v>42.150002000000001</v>
      </c>
      <c r="E6319" s="47">
        <v>43.560001</v>
      </c>
      <c r="F6319" s="47">
        <v>42.099997999999999</v>
      </c>
      <c r="G6319" s="47">
        <v>43.220001000000003</v>
      </c>
      <c r="H6319" s="73">
        <v>40.591904</v>
      </c>
      <c r="I6319" s="73">
        <v>1859700</v>
      </c>
    </row>
    <row r="6320" spans="1:9" x14ac:dyDescent="0.3">
      <c r="A6320" s="72" t="str">
        <f t="shared" si="205"/>
        <v>2017</v>
      </c>
      <c r="B6320" s="72" t="str">
        <f t="shared" si="206"/>
        <v>Oct</v>
      </c>
      <c r="C6320" s="74">
        <v>43026</v>
      </c>
      <c r="D6320" s="47">
        <v>43.130001</v>
      </c>
      <c r="E6320" s="47">
        <v>43.220001000000003</v>
      </c>
      <c r="F6320" s="47">
        <v>42.330002</v>
      </c>
      <c r="G6320" s="47">
        <v>43</v>
      </c>
      <c r="H6320" s="73">
        <v>40.385283999999999</v>
      </c>
      <c r="I6320" s="73">
        <v>876000</v>
      </c>
    </row>
    <row r="6321" spans="1:9" x14ac:dyDescent="0.3">
      <c r="A6321" s="72" t="str">
        <f t="shared" si="205"/>
        <v>2017</v>
      </c>
      <c r="B6321" s="72" t="str">
        <f t="shared" si="206"/>
        <v>Oct</v>
      </c>
      <c r="C6321" s="74">
        <v>43027</v>
      </c>
      <c r="D6321" s="47">
        <v>42.959999000000003</v>
      </c>
      <c r="E6321" s="47">
        <v>43.73</v>
      </c>
      <c r="F6321" s="47">
        <v>42.720001000000003</v>
      </c>
      <c r="G6321" s="47">
        <v>43.720001000000003</v>
      </c>
      <c r="H6321" s="73">
        <v>41.061503999999999</v>
      </c>
      <c r="I6321" s="73">
        <v>1332300</v>
      </c>
    </row>
    <row r="6322" spans="1:9" x14ac:dyDescent="0.3">
      <c r="A6322" s="72" t="str">
        <f t="shared" si="205"/>
        <v>2017</v>
      </c>
      <c r="B6322" s="72" t="str">
        <f t="shared" si="206"/>
        <v>Oct</v>
      </c>
      <c r="C6322" s="74">
        <v>43028</v>
      </c>
      <c r="D6322" s="47">
        <v>44.200001</v>
      </c>
      <c r="E6322" s="47">
        <v>44.540000999999997</v>
      </c>
      <c r="F6322" s="47">
        <v>43.689999</v>
      </c>
      <c r="G6322" s="47">
        <v>43.959999000000003</v>
      </c>
      <c r="H6322" s="73">
        <v>41.286906999999999</v>
      </c>
      <c r="I6322" s="73">
        <v>1556300</v>
      </c>
    </row>
    <row r="6323" spans="1:9" x14ac:dyDescent="0.3">
      <c r="A6323" s="72" t="str">
        <f t="shared" si="205"/>
        <v>2017</v>
      </c>
      <c r="B6323" s="72" t="str">
        <f t="shared" si="206"/>
        <v>Oct</v>
      </c>
      <c r="C6323" s="74">
        <v>43031</v>
      </c>
      <c r="D6323" s="47">
        <v>44.060001</v>
      </c>
      <c r="E6323" s="47">
        <v>44.279998999999997</v>
      </c>
      <c r="F6323" s="47">
        <v>42.970001000000003</v>
      </c>
      <c r="G6323" s="47">
        <v>43.080002</v>
      </c>
      <c r="H6323" s="73">
        <v>40.460419000000002</v>
      </c>
      <c r="I6323" s="73">
        <v>988500</v>
      </c>
    </row>
    <row r="6324" spans="1:9" x14ac:dyDescent="0.3">
      <c r="A6324" s="72" t="str">
        <f t="shared" si="205"/>
        <v>2017</v>
      </c>
      <c r="B6324" s="72" t="str">
        <f t="shared" si="206"/>
        <v>Oct</v>
      </c>
      <c r="C6324" s="74">
        <v>43032</v>
      </c>
      <c r="D6324" s="47">
        <v>43.16</v>
      </c>
      <c r="E6324" s="47">
        <v>44.060001</v>
      </c>
      <c r="F6324" s="47">
        <v>43</v>
      </c>
      <c r="G6324" s="47">
        <v>43.77</v>
      </c>
      <c r="H6324" s="73">
        <v>41.108459000000003</v>
      </c>
      <c r="I6324" s="73">
        <v>1128600</v>
      </c>
    </row>
    <row r="6325" spans="1:9" x14ac:dyDescent="0.3">
      <c r="A6325" s="72" t="str">
        <f t="shared" si="205"/>
        <v>2017</v>
      </c>
      <c r="B6325" s="72" t="str">
        <f t="shared" si="206"/>
        <v>Oct</v>
      </c>
      <c r="C6325" s="74">
        <v>43033</v>
      </c>
      <c r="D6325" s="47">
        <v>43.41</v>
      </c>
      <c r="E6325" s="47">
        <v>44.110000999999997</v>
      </c>
      <c r="F6325" s="47">
        <v>43.32</v>
      </c>
      <c r="G6325" s="47">
        <v>43.509998000000003</v>
      </c>
      <c r="H6325" s="73">
        <v>40.864277000000001</v>
      </c>
      <c r="I6325" s="73">
        <v>1172400</v>
      </c>
    </row>
    <row r="6326" spans="1:9" x14ac:dyDescent="0.3">
      <c r="A6326" s="72" t="str">
        <f t="shared" si="205"/>
        <v>2017</v>
      </c>
      <c r="B6326" s="72" t="str">
        <f t="shared" si="206"/>
        <v>Oct</v>
      </c>
      <c r="C6326" s="74">
        <v>43034</v>
      </c>
      <c r="D6326" s="47">
        <v>43.900002000000001</v>
      </c>
      <c r="E6326" s="47">
        <v>44.580002</v>
      </c>
      <c r="F6326" s="47">
        <v>43.900002000000001</v>
      </c>
      <c r="G6326" s="47">
        <v>44.18</v>
      </c>
      <c r="H6326" s="73">
        <v>41.493538000000001</v>
      </c>
      <c r="I6326" s="73">
        <v>1326000</v>
      </c>
    </row>
    <row r="6327" spans="1:9" x14ac:dyDescent="0.3">
      <c r="A6327" s="72" t="str">
        <f t="shared" si="205"/>
        <v>2017</v>
      </c>
      <c r="B6327" s="72" t="str">
        <f t="shared" si="206"/>
        <v>Oct</v>
      </c>
      <c r="C6327" s="74">
        <v>43035</v>
      </c>
      <c r="D6327" s="47">
        <v>44.02</v>
      </c>
      <c r="E6327" s="47">
        <v>45.349997999999999</v>
      </c>
      <c r="F6327" s="47">
        <v>44.02</v>
      </c>
      <c r="G6327" s="47">
        <v>44.900002000000001</v>
      </c>
      <c r="H6327" s="73">
        <v>42.169753999999998</v>
      </c>
      <c r="I6327" s="73">
        <v>1785100</v>
      </c>
    </row>
    <row r="6328" spans="1:9" x14ac:dyDescent="0.3">
      <c r="A6328" s="72" t="str">
        <f t="shared" si="205"/>
        <v>2017</v>
      </c>
      <c r="B6328" s="72" t="str">
        <f t="shared" si="206"/>
        <v>Oct</v>
      </c>
      <c r="C6328" s="74">
        <v>43038</v>
      </c>
      <c r="D6328" s="47">
        <v>44.860000999999997</v>
      </c>
      <c r="E6328" s="47">
        <v>45.169998</v>
      </c>
      <c r="F6328" s="47">
        <v>44.119999</v>
      </c>
      <c r="G6328" s="47">
        <v>45.049999</v>
      </c>
      <c r="H6328" s="73">
        <v>42.310626999999997</v>
      </c>
      <c r="I6328" s="73">
        <v>1790800</v>
      </c>
    </row>
    <row r="6329" spans="1:9" x14ac:dyDescent="0.3">
      <c r="A6329" s="72" t="str">
        <f t="shared" si="205"/>
        <v>2017</v>
      </c>
      <c r="B6329" s="72" t="str">
        <f t="shared" si="206"/>
        <v>Oct</v>
      </c>
      <c r="C6329" s="74">
        <v>43039</v>
      </c>
      <c r="D6329" s="47">
        <v>45.299999</v>
      </c>
      <c r="E6329" s="47">
        <v>45.299999</v>
      </c>
      <c r="F6329" s="47">
        <v>44.52</v>
      </c>
      <c r="G6329" s="47">
        <v>44.740001999999997</v>
      </c>
      <c r="H6329" s="73">
        <v>42.019482000000004</v>
      </c>
      <c r="I6329" s="73">
        <v>1744500</v>
      </c>
    </row>
    <row r="6330" spans="1:9" x14ac:dyDescent="0.3">
      <c r="A6330" s="72" t="str">
        <f t="shared" si="205"/>
        <v>2017</v>
      </c>
      <c r="B6330" s="72" t="str">
        <f t="shared" si="206"/>
        <v>Nov</v>
      </c>
      <c r="C6330" s="74">
        <v>43040</v>
      </c>
      <c r="D6330" s="47">
        <v>44.700001</v>
      </c>
      <c r="E6330" s="47">
        <v>45.380001</v>
      </c>
      <c r="F6330" s="47">
        <v>44.259998000000003</v>
      </c>
      <c r="G6330" s="47">
        <v>45</v>
      </c>
      <c r="H6330" s="73">
        <v>42.263672</v>
      </c>
      <c r="I6330" s="73">
        <v>2700200</v>
      </c>
    </row>
    <row r="6331" spans="1:9" x14ac:dyDescent="0.3">
      <c r="A6331" s="72" t="str">
        <f t="shared" si="205"/>
        <v>2017</v>
      </c>
      <c r="B6331" s="72" t="str">
        <f t="shared" si="206"/>
        <v>Nov</v>
      </c>
      <c r="C6331" s="74">
        <v>43041</v>
      </c>
      <c r="D6331" s="47">
        <v>41.849997999999999</v>
      </c>
      <c r="E6331" s="47">
        <v>42.849997999999999</v>
      </c>
      <c r="F6331" s="47">
        <v>41.5</v>
      </c>
      <c r="G6331" s="47">
        <v>42.18</v>
      </c>
      <c r="H6331" s="73">
        <v>39.615147</v>
      </c>
      <c r="I6331" s="73">
        <v>4433000</v>
      </c>
    </row>
    <row r="6332" spans="1:9" x14ac:dyDescent="0.3">
      <c r="A6332" s="72" t="str">
        <f t="shared" si="205"/>
        <v>2017</v>
      </c>
      <c r="B6332" s="72" t="str">
        <f t="shared" si="206"/>
        <v>Nov</v>
      </c>
      <c r="C6332" s="74">
        <v>43042</v>
      </c>
      <c r="D6332" s="47">
        <v>41.779998999999997</v>
      </c>
      <c r="E6332" s="47">
        <v>43.700001</v>
      </c>
      <c r="F6332" s="47">
        <v>41.75</v>
      </c>
      <c r="G6332" s="47">
        <v>43.459999000000003</v>
      </c>
      <c r="H6332" s="73">
        <v>40.817314000000003</v>
      </c>
      <c r="I6332" s="73">
        <v>1917000</v>
      </c>
    </row>
    <row r="6333" spans="1:9" x14ac:dyDescent="0.3">
      <c r="A6333" s="72" t="str">
        <f t="shared" si="205"/>
        <v>2017</v>
      </c>
      <c r="B6333" s="72" t="str">
        <f t="shared" si="206"/>
        <v>Nov</v>
      </c>
      <c r="C6333" s="74">
        <v>43045</v>
      </c>
      <c r="D6333" s="47">
        <v>43.700001</v>
      </c>
      <c r="E6333" s="47">
        <v>43.880001</v>
      </c>
      <c r="F6333" s="47">
        <v>43.18</v>
      </c>
      <c r="G6333" s="47">
        <v>43.599997999999999</v>
      </c>
      <c r="H6333" s="73">
        <v>40.948799000000001</v>
      </c>
      <c r="I6333" s="73">
        <v>1125900</v>
      </c>
    </row>
    <row r="6334" spans="1:9" x14ac:dyDescent="0.3">
      <c r="A6334" s="72" t="str">
        <f t="shared" si="205"/>
        <v>2017</v>
      </c>
      <c r="B6334" s="72" t="str">
        <f t="shared" si="206"/>
        <v>Nov</v>
      </c>
      <c r="C6334" s="74">
        <v>43046</v>
      </c>
      <c r="D6334" s="47">
        <v>43.540000999999997</v>
      </c>
      <c r="E6334" s="47">
        <v>43.700001</v>
      </c>
      <c r="F6334" s="47">
        <v>42.080002</v>
      </c>
      <c r="G6334" s="47">
        <v>42.77</v>
      </c>
      <c r="H6334" s="73">
        <v>40.169277000000001</v>
      </c>
      <c r="I6334" s="73">
        <v>1999900</v>
      </c>
    </row>
    <row r="6335" spans="1:9" x14ac:dyDescent="0.3">
      <c r="A6335" s="72" t="str">
        <f t="shared" si="205"/>
        <v>2017</v>
      </c>
      <c r="B6335" s="72" t="str">
        <f t="shared" si="206"/>
        <v>Nov</v>
      </c>
      <c r="C6335" s="74">
        <v>43047</v>
      </c>
      <c r="D6335" s="47">
        <v>42.720001000000003</v>
      </c>
      <c r="E6335" s="47">
        <v>44.080002</v>
      </c>
      <c r="F6335" s="47">
        <v>42.720001000000003</v>
      </c>
      <c r="G6335" s="47">
        <v>43.860000999999997</v>
      </c>
      <c r="H6335" s="73">
        <v>41.192988999999997</v>
      </c>
      <c r="I6335" s="73">
        <v>1570100</v>
      </c>
    </row>
    <row r="6336" spans="1:9" x14ac:dyDescent="0.3">
      <c r="A6336" s="72" t="str">
        <f t="shared" si="205"/>
        <v>2017</v>
      </c>
      <c r="B6336" s="72" t="str">
        <f t="shared" si="206"/>
        <v>Nov</v>
      </c>
      <c r="C6336" s="74">
        <v>43048</v>
      </c>
      <c r="D6336" s="47">
        <v>43.470001000000003</v>
      </c>
      <c r="E6336" s="47">
        <v>44.330002</v>
      </c>
      <c r="F6336" s="47">
        <v>43.139999000000003</v>
      </c>
      <c r="G6336" s="47">
        <v>44.310001</v>
      </c>
      <c r="H6336" s="73">
        <v>41.615627000000003</v>
      </c>
      <c r="I6336" s="73">
        <v>1115800</v>
      </c>
    </row>
    <row r="6337" spans="1:9" x14ac:dyDescent="0.3">
      <c r="A6337" s="72" t="str">
        <f t="shared" si="205"/>
        <v>2017</v>
      </c>
      <c r="B6337" s="72" t="str">
        <f t="shared" si="206"/>
        <v>Nov</v>
      </c>
      <c r="C6337" s="74">
        <v>43049</v>
      </c>
      <c r="D6337" s="47">
        <v>44.369999</v>
      </c>
      <c r="E6337" s="47">
        <v>44.599997999999999</v>
      </c>
      <c r="F6337" s="47">
        <v>43.84</v>
      </c>
      <c r="G6337" s="47">
        <v>44.310001</v>
      </c>
      <c r="H6337" s="73">
        <v>41.615627000000003</v>
      </c>
      <c r="I6337" s="73">
        <v>1159600</v>
      </c>
    </row>
    <row r="6338" spans="1:9" x14ac:dyDescent="0.3">
      <c r="A6338" s="72" t="str">
        <f t="shared" si="205"/>
        <v>2017</v>
      </c>
      <c r="B6338" s="72" t="str">
        <f t="shared" si="206"/>
        <v>Nov</v>
      </c>
      <c r="C6338" s="74">
        <v>43052</v>
      </c>
      <c r="D6338" s="47">
        <v>44.209999000000003</v>
      </c>
      <c r="E6338" s="47">
        <v>44.540000999999997</v>
      </c>
      <c r="F6338" s="47">
        <v>44</v>
      </c>
      <c r="G6338" s="47">
        <v>44.290000999999997</v>
      </c>
      <c r="H6338" s="73">
        <v>41.596848000000001</v>
      </c>
      <c r="I6338" s="73">
        <v>1311300</v>
      </c>
    </row>
    <row r="6339" spans="1:9" x14ac:dyDescent="0.3">
      <c r="A6339" s="72" t="str">
        <f t="shared" ref="A6339:A6402" si="207">TEXT(C6339,"YYYY")</f>
        <v>2017</v>
      </c>
      <c r="B6339" s="72" t="str">
        <f t="shared" ref="B6339:B6402" si="208">TEXT(C6339,"MMM")</f>
        <v>Nov</v>
      </c>
      <c r="C6339" s="74">
        <v>43053</v>
      </c>
      <c r="D6339" s="47">
        <v>45.209999000000003</v>
      </c>
      <c r="E6339" s="47">
        <v>45.700001</v>
      </c>
      <c r="F6339" s="47">
        <v>44.099997999999999</v>
      </c>
      <c r="G6339" s="47">
        <v>44.900002000000001</v>
      </c>
      <c r="H6339" s="73">
        <v>42.447688999999997</v>
      </c>
      <c r="I6339" s="73">
        <v>1761300</v>
      </c>
    </row>
    <row r="6340" spans="1:9" x14ac:dyDescent="0.3">
      <c r="A6340" s="72" t="str">
        <f t="shared" si="207"/>
        <v>2017</v>
      </c>
      <c r="B6340" s="72" t="str">
        <f t="shared" si="208"/>
        <v>Nov</v>
      </c>
      <c r="C6340" s="74">
        <v>43054</v>
      </c>
      <c r="D6340" s="47">
        <v>44.68</v>
      </c>
      <c r="E6340" s="47">
        <v>45.389999000000003</v>
      </c>
      <c r="F6340" s="47">
        <v>44.330002</v>
      </c>
      <c r="G6340" s="47">
        <v>45.060001</v>
      </c>
      <c r="H6340" s="73">
        <v>42.598948999999998</v>
      </c>
      <c r="I6340" s="73">
        <v>1039500</v>
      </c>
    </row>
    <row r="6341" spans="1:9" x14ac:dyDescent="0.3">
      <c r="A6341" s="72" t="str">
        <f t="shared" si="207"/>
        <v>2017</v>
      </c>
      <c r="B6341" s="72" t="str">
        <f t="shared" si="208"/>
        <v>Nov</v>
      </c>
      <c r="C6341" s="74">
        <v>43055</v>
      </c>
      <c r="D6341" s="47">
        <v>45.119999</v>
      </c>
      <c r="E6341" s="47">
        <v>45.220001000000003</v>
      </c>
      <c r="F6341" s="47">
        <v>44.279998999999997</v>
      </c>
      <c r="G6341" s="47">
        <v>44.919998</v>
      </c>
      <c r="H6341" s="73">
        <v>42.466594999999998</v>
      </c>
      <c r="I6341" s="73">
        <v>1136900</v>
      </c>
    </row>
    <row r="6342" spans="1:9" x14ac:dyDescent="0.3">
      <c r="A6342" s="72" t="str">
        <f t="shared" si="207"/>
        <v>2017</v>
      </c>
      <c r="B6342" s="72" t="str">
        <f t="shared" si="208"/>
        <v>Nov</v>
      </c>
      <c r="C6342" s="74">
        <v>43056</v>
      </c>
      <c r="D6342" s="47">
        <v>44.779998999999997</v>
      </c>
      <c r="E6342" s="47">
        <v>45.700001</v>
      </c>
      <c r="F6342" s="47">
        <v>44.75</v>
      </c>
      <c r="G6342" s="47">
        <v>45.439999</v>
      </c>
      <c r="H6342" s="73">
        <v>42.958190999999999</v>
      </c>
      <c r="I6342" s="73">
        <v>1252700</v>
      </c>
    </row>
    <row r="6343" spans="1:9" x14ac:dyDescent="0.3">
      <c r="A6343" s="72" t="str">
        <f t="shared" si="207"/>
        <v>2017</v>
      </c>
      <c r="B6343" s="72" t="str">
        <f t="shared" si="208"/>
        <v>Nov</v>
      </c>
      <c r="C6343" s="74">
        <v>43059</v>
      </c>
      <c r="D6343" s="47">
        <v>45.349997999999999</v>
      </c>
      <c r="E6343" s="47">
        <v>46.400002000000001</v>
      </c>
      <c r="F6343" s="47">
        <v>44.560001</v>
      </c>
      <c r="G6343" s="47">
        <v>45.98</v>
      </c>
      <c r="H6343" s="73">
        <v>43.468704000000002</v>
      </c>
      <c r="I6343" s="73">
        <v>1993800</v>
      </c>
    </row>
    <row r="6344" spans="1:9" x14ac:dyDescent="0.3">
      <c r="A6344" s="72" t="str">
        <f t="shared" si="207"/>
        <v>2017</v>
      </c>
      <c r="B6344" s="72" t="str">
        <f t="shared" si="208"/>
        <v>Nov</v>
      </c>
      <c r="C6344" s="74">
        <v>43060</v>
      </c>
      <c r="D6344" s="47">
        <v>46.099997999999999</v>
      </c>
      <c r="E6344" s="47">
        <v>46.150002000000001</v>
      </c>
      <c r="F6344" s="47">
        <v>44.950001</v>
      </c>
      <c r="G6344" s="47">
        <v>45.209999000000003</v>
      </c>
      <c r="H6344" s="73">
        <v>42.740757000000002</v>
      </c>
      <c r="I6344" s="73">
        <v>1600100</v>
      </c>
    </row>
    <row r="6345" spans="1:9" x14ac:dyDescent="0.3">
      <c r="A6345" s="72" t="str">
        <f t="shared" si="207"/>
        <v>2017</v>
      </c>
      <c r="B6345" s="72" t="str">
        <f t="shared" si="208"/>
        <v>Nov</v>
      </c>
      <c r="C6345" s="74">
        <v>43061</v>
      </c>
      <c r="D6345" s="47">
        <v>45.110000999999997</v>
      </c>
      <c r="E6345" s="47">
        <v>45.27</v>
      </c>
      <c r="F6345" s="47">
        <v>44.580002</v>
      </c>
      <c r="G6345" s="47">
        <v>44.919998</v>
      </c>
      <c r="H6345" s="73">
        <v>42.466594999999998</v>
      </c>
      <c r="I6345" s="73">
        <v>1662600</v>
      </c>
    </row>
    <row r="6346" spans="1:9" x14ac:dyDescent="0.3">
      <c r="A6346" s="72" t="str">
        <f t="shared" si="207"/>
        <v>2017</v>
      </c>
      <c r="B6346" s="72" t="str">
        <f t="shared" si="208"/>
        <v>Nov</v>
      </c>
      <c r="C6346" s="74">
        <v>43063</v>
      </c>
      <c r="D6346" s="47">
        <v>44.98</v>
      </c>
      <c r="E6346" s="47">
        <v>45.110000999999997</v>
      </c>
      <c r="F6346" s="47">
        <v>44.740001999999997</v>
      </c>
      <c r="G6346" s="47">
        <v>44.830002</v>
      </c>
      <c r="H6346" s="73">
        <v>42.381515999999998</v>
      </c>
      <c r="I6346" s="73">
        <v>427200</v>
      </c>
    </row>
    <row r="6347" spans="1:9" x14ac:dyDescent="0.3">
      <c r="A6347" s="72" t="str">
        <f t="shared" si="207"/>
        <v>2017</v>
      </c>
      <c r="B6347" s="72" t="str">
        <f t="shared" si="208"/>
        <v>Nov</v>
      </c>
      <c r="C6347" s="74">
        <v>43066</v>
      </c>
      <c r="D6347" s="47">
        <v>44.830002</v>
      </c>
      <c r="E6347" s="47">
        <v>45.380001</v>
      </c>
      <c r="F6347" s="47">
        <v>44.73</v>
      </c>
      <c r="G6347" s="47">
        <v>45.23</v>
      </c>
      <c r="H6347" s="73">
        <v>42.759666000000003</v>
      </c>
      <c r="I6347" s="73">
        <v>1199300</v>
      </c>
    </row>
    <row r="6348" spans="1:9" x14ac:dyDescent="0.3">
      <c r="A6348" s="72" t="str">
        <f t="shared" si="207"/>
        <v>2017</v>
      </c>
      <c r="B6348" s="72" t="str">
        <f t="shared" si="208"/>
        <v>Nov</v>
      </c>
      <c r="C6348" s="74">
        <v>43067</v>
      </c>
      <c r="D6348" s="47">
        <v>45.380001</v>
      </c>
      <c r="E6348" s="47">
        <v>47.279998999999997</v>
      </c>
      <c r="F6348" s="47">
        <v>45.150002000000001</v>
      </c>
      <c r="G6348" s="47">
        <v>47.18</v>
      </c>
      <c r="H6348" s="73">
        <v>44.603164999999997</v>
      </c>
      <c r="I6348" s="73">
        <v>1358400</v>
      </c>
    </row>
    <row r="6349" spans="1:9" x14ac:dyDescent="0.3">
      <c r="A6349" s="72" t="str">
        <f t="shared" si="207"/>
        <v>2017</v>
      </c>
      <c r="B6349" s="72" t="str">
        <f t="shared" si="208"/>
        <v>Nov</v>
      </c>
      <c r="C6349" s="74">
        <v>43068</v>
      </c>
      <c r="D6349" s="47">
        <v>47.509998000000003</v>
      </c>
      <c r="E6349" s="47">
        <v>49.77</v>
      </c>
      <c r="F6349" s="47">
        <v>47.5</v>
      </c>
      <c r="G6349" s="47">
        <v>49.139999000000003</v>
      </c>
      <c r="H6349" s="73">
        <v>46.456119999999999</v>
      </c>
      <c r="I6349" s="73">
        <v>2288000</v>
      </c>
    </row>
    <row r="6350" spans="1:9" x14ac:dyDescent="0.3">
      <c r="A6350" s="72" t="str">
        <f t="shared" si="207"/>
        <v>2017</v>
      </c>
      <c r="B6350" s="72" t="str">
        <f t="shared" si="208"/>
        <v>Nov</v>
      </c>
      <c r="C6350" s="74">
        <v>43069</v>
      </c>
      <c r="D6350" s="47">
        <v>49.139999000000003</v>
      </c>
      <c r="E6350" s="47">
        <v>49.610000999999997</v>
      </c>
      <c r="F6350" s="47">
        <v>48.040000999999997</v>
      </c>
      <c r="G6350" s="47">
        <v>49.040000999999997</v>
      </c>
      <c r="H6350" s="73">
        <v>46.361579999999996</v>
      </c>
      <c r="I6350" s="73">
        <v>1916000</v>
      </c>
    </row>
    <row r="6351" spans="1:9" x14ac:dyDescent="0.3">
      <c r="A6351" s="72" t="str">
        <f t="shared" si="207"/>
        <v>2017</v>
      </c>
      <c r="B6351" s="72" t="str">
        <f t="shared" si="208"/>
        <v>Dec</v>
      </c>
      <c r="C6351" s="74">
        <v>43070</v>
      </c>
      <c r="D6351" s="47">
        <v>48.990001999999997</v>
      </c>
      <c r="E6351" s="47">
        <v>48.990001999999997</v>
      </c>
      <c r="F6351" s="47">
        <v>47.52</v>
      </c>
      <c r="G6351" s="47">
        <v>48.029998999999997</v>
      </c>
      <c r="H6351" s="73">
        <v>45.406734</v>
      </c>
      <c r="I6351" s="73">
        <v>1631100</v>
      </c>
    </row>
    <row r="6352" spans="1:9" x14ac:dyDescent="0.3">
      <c r="A6352" s="72" t="str">
        <f t="shared" si="207"/>
        <v>2017</v>
      </c>
      <c r="B6352" s="72" t="str">
        <f t="shared" si="208"/>
        <v>Dec</v>
      </c>
      <c r="C6352" s="74">
        <v>43073</v>
      </c>
      <c r="D6352" s="47">
        <v>50.099997999999999</v>
      </c>
      <c r="E6352" s="47">
        <v>51.07</v>
      </c>
      <c r="F6352" s="47">
        <v>48.549999</v>
      </c>
      <c r="G6352" s="47">
        <v>49.560001</v>
      </c>
      <c r="H6352" s="73">
        <v>46.853172000000001</v>
      </c>
      <c r="I6352" s="73">
        <v>2123000</v>
      </c>
    </row>
    <row r="6353" spans="1:9" x14ac:dyDescent="0.3">
      <c r="A6353" s="72" t="str">
        <f t="shared" si="207"/>
        <v>2017</v>
      </c>
      <c r="B6353" s="72" t="str">
        <f t="shared" si="208"/>
        <v>Dec</v>
      </c>
      <c r="C6353" s="74">
        <v>43074</v>
      </c>
      <c r="D6353" s="47">
        <v>49.619999</v>
      </c>
      <c r="E6353" s="47">
        <v>49.830002</v>
      </c>
      <c r="F6353" s="47">
        <v>48.869999</v>
      </c>
      <c r="G6353" s="47">
        <v>49.610000999999997</v>
      </c>
      <c r="H6353" s="73">
        <v>46.900440000000003</v>
      </c>
      <c r="I6353" s="73">
        <v>1224600</v>
      </c>
    </row>
    <row r="6354" spans="1:9" x14ac:dyDescent="0.3">
      <c r="A6354" s="72" t="str">
        <f t="shared" si="207"/>
        <v>2017</v>
      </c>
      <c r="B6354" s="72" t="str">
        <f t="shared" si="208"/>
        <v>Dec</v>
      </c>
      <c r="C6354" s="74">
        <v>43075</v>
      </c>
      <c r="D6354" s="47">
        <v>49.669998</v>
      </c>
      <c r="E6354" s="47">
        <v>50.040000999999997</v>
      </c>
      <c r="F6354" s="47">
        <v>48.119999</v>
      </c>
      <c r="G6354" s="47">
        <v>48.259998000000003</v>
      </c>
      <c r="H6354" s="73">
        <v>45.624175999999999</v>
      </c>
      <c r="I6354" s="73">
        <v>1215800</v>
      </c>
    </row>
    <row r="6355" spans="1:9" x14ac:dyDescent="0.3">
      <c r="A6355" s="72" t="str">
        <f t="shared" si="207"/>
        <v>2017</v>
      </c>
      <c r="B6355" s="72" t="str">
        <f t="shared" si="208"/>
        <v>Dec</v>
      </c>
      <c r="C6355" s="74">
        <v>43076</v>
      </c>
      <c r="D6355" s="47">
        <v>48.139999000000003</v>
      </c>
      <c r="E6355" s="47">
        <v>48.48</v>
      </c>
      <c r="F6355" s="47">
        <v>47.799999</v>
      </c>
      <c r="G6355" s="47">
        <v>48</v>
      </c>
      <c r="H6355" s="73">
        <v>45.378371999999999</v>
      </c>
      <c r="I6355" s="73">
        <v>1050000</v>
      </c>
    </row>
    <row r="6356" spans="1:9" x14ac:dyDescent="0.3">
      <c r="A6356" s="72" t="str">
        <f t="shared" si="207"/>
        <v>2017</v>
      </c>
      <c r="B6356" s="72" t="str">
        <f t="shared" si="208"/>
        <v>Dec</v>
      </c>
      <c r="C6356" s="74">
        <v>43077</v>
      </c>
      <c r="D6356" s="47">
        <v>48.130001</v>
      </c>
      <c r="E6356" s="47">
        <v>48.59</v>
      </c>
      <c r="F6356" s="47">
        <v>46.939999</v>
      </c>
      <c r="G6356" s="47">
        <v>48.490001999999997</v>
      </c>
      <c r="H6356" s="73">
        <v>45.841617999999997</v>
      </c>
      <c r="I6356" s="73">
        <v>1294300</v>
      </c>
    </row>
    <row r="6357" spans="1:9" x14ac:dyDescent="0.3">
      <c r="A6357" s="72" t="str">
        <f t="shared" si="207"/>
        <v>2017</v>
      </c>
      <c r="B6357" s="72" t="str">
        <f t="shared" si="208"/>
        <v>Dec</v>
      </c>
      <c r="C6357" s="74">
        <v>43080</v>
      </c>
      <c r="D6357" s="47">
        <v>48.509998000000003</v>
      </c>
      <c r="E6357" s="47">
        <v>48.779998999999997</v>
      </c>
      <c r="F6357" s="47">
        <v>48.029998999999997</v>
      </c>
      <c r="G6357" s="47">
        <v>48.419998</v>
      </c>
      <c r="H6357" s="73">
        <v>45.775435999999999</v>
      </c>
      <c r="I6357" s="73">
        <v>930600</v>
      </c>
    </row>
    <row r="6358" spans="1:9" x14ac:dyDescent="0.3">
      <c r="A6358" s="72" t="str">
        <f t="shared" si="207"/>
        <v>2017</v>
      </c>
      <c r="B6358" s="72" t="str">
        <f t="shared" si="208"/>
        <v>Dec</v>
      </c>
      <c r="C6358" s="74">
        <v>43081</v>
      </c>
      <c r="D6358" s="47">
        <v>48.52</v>
      </c>
      <c r="E6358" s="47">
        <v>48.650002000000001</v>
      </c>
      <c r="F6358" s="47">
        <v>47.540000999999997</v>
      </c>
      <c r="G6358" s="47">
        <v>48.200001</v>
      </c>
      <c r="H6358" s="73">
        <v>45.567450999999998</v>
      </c>
      <c r="I6358" s="73">
        <v>849000</v>
      </c>
    </row>
    <row r="6359" spans="1:9" x14ac:dyDescent="0.3">
      <c r="A6359" s="72" t="str">
        <f t="shared" si="207"/>
        <v>2017</v>
      </c>
      <c r="B6359" s="72" t="str">
        <f t="shared" si="208"/>
        <v>Dec</v>
      </c>
      <c r="C6359" s="74">
        <v>43082</v>
      </c>
      <c r="D6359" s="47">
        <v>48.099997999999999</v>
      </c>
      <c r="E6359" s="47">
        <v>49.049999</v>
      </c>
      <c r="F6359" s="47">
        <v>47.869999</v>
      </c>
      <c r="G6359" s="47">
        <v>48.299999</v>
      </c>
      <c r="H6359" s="73">
        <v>45.661991</v>
      </c>
      <c r="I6359" s="73">
        <v>762800</v>
      </c>
    </row>
    <row r="6360" spans="1:9" x14ac:dyDescent="0.3">
      <c r="A6360" s="72" t="str">
        <f t="shared" si="207"/>
        <v>2017</v>
      </c>
      <c r="B6360" s="72" t="str">
        <f t="shared" si="208"/>
        <v>Dec</v>
      </c>
      <c r="C6360" s="74">
        <v>43083</v>
      </c>
      <c r="D6360" s="47">
        <v>48.299999</v>
      </c>
      <c r="E6360" s="47">
        <v>48.66</v>
      </c>
      <c r="F6360" s="47">
        <v>47.790000999999997</v>
      </c>
      <c r="G6360" s="47">
        <v>47.869999</v>
      </c>
      <c r="H6360" s="73">
        <v>45.255474</v>
      </c>
      <c r="I6360" s="73">
        <v>905000</v>
      </c>
    </row>
    <row r="6361" spans="1:9" x14ac:dyDescent="0.3">
      <c r="A6361" s="72" t="str">
        <f t="shared" si="207"/>
        <v>2017</v>
      </c>
      <c r="B6361" s="72" t="str">
        <f t="shared" si="208"/>
        <v>Dec</v>
      </c>
      <c r="C6361" s="74">
        <v>43084</v>
      </c>
      <c r="D6361" s="47">
        <v>47.869999</v>
      </c>
      <c r="E6361" s="47">
        <v>48.16</v>
      </c>
      <c r="F6361" s="47">
        <v>47.16</v>
      </c>
      <c r="G6361" s="47">
        <v>47.23</v>
      </c>
      <c r="H6361" s="73">
        <v>44.650429000000003</v>
      </c>
      <c r="I6361" s="73">
        <v>2374600</v>
      </c>
    </row>
    <row r="6362" spans="1:9" x14ac:dyDescent="0.3">
      <c r="A6362" s="72" t="str">
        <f t="shared" si="207"/>
        <v>2017</v>
      </c>
      <c r="B6362" s="72" t="str">
        <f t="shared" si="208"/>
        <v>Dec</v>
      </c>
      <c r="C6362" s="74">
        <v>43087</v>
      </c>
      <c r="D6362" s="47">
        <v>47.610000999999997</v>
      </c>
      <c r="E6362" s="47">
        <v>48.25</v>
      </c>
      <c r="F6362" s="47">
        <v>47.259998000000003</v>
      </c>
      <c r="G6362" s="47">
        <v>47.619999</v>
      </c>
      <c r="H6362" s="73">
        <v>45.019134999999999</v>
      </c>
      <c r="I6362" s="73">
        <v>1013800</v>
      </c>
    </row>
    <row r="6363" spans="1:9" x14ac:dyDescent="0.3">
      <c r="A6363" s="72" t="str">
        <f t="shared" si="207"/>
        <v>2017</v>
      </c>
      <c r="B6363" s="72" t="str">
        <f t="shared" si="208"/>
        <v>Dec</v>
      </c>
      <c r="C6363" s="74">
        <v>43088</v>
      </c>
      <c r="D6363" s="47">
        <v>47.889999000000003</v>
      </c>
      <c r="E6363" s="47">
        <v>49.459999000000003</v>
      </c>
      <c r="F6363" s="47">
        <v>47.889999000000003</v>
      </c>
      <c r="G6363" s="47">
        <v>49.009998000000003</v>
      </c>
      <c r="H6363" s="73">
        <v>46.333210000000001</v>
      </c>
      <c r="I6363" s="73">
        <v>1211400</v>
      </c>
    </row>
    <row r="6364" spans="1:9" x14ac:dyDescent="0.3">
      <c r="A6364" s="72" t="str">
        <f t="shared" si="207"/>
        <v>2017</v>
      </c>
      <c r="B6364" s="72" t="str">
        <f t="shared" si="208"/>
        <v>Dec</v>
      </c>
      <c r="C6364" s="74">
        <v>43089</v>
      </c>
      <c r="D6364" s="47">
        <v>49.16</v>
      </c>
      <c r="E6364" s="47">
        <v>49.470001000000003</v>
      </c>
      <c r="F6364" s="47">
        <v>48.52</v>
      </c>
      <c r="G6364" s="47">
        <v>48.880001</v>
      </c>
      <c r="H6364" s="73">
        <v>46.210315999999999</v>
      </c>
      <c r="I6364" s="73">
        <v>1196300</v>
      </c>
    </row>
    <row r="6365" spans="1:9" x14ac:dyDescent="0.3">
      <c r="A6365" s="72" t="str">
        <f t="shared" si="207"/>
        <v>2017</v>
      </c>
      <c r="B6365" s="72" t="str">
        <f t="shared" si="208"/>
        <v>Dec</v>
      </c>
      <c r="C6365" s="74">
        <v>43090</v>
      </c>
      <c r="D6365" s="47">
        <v>48.84</v>
      </c>
      <c r="E6365" s="47">
        <v>49.259998000000003</v>
      </c>
      <c r="F6365" s="47">
        <v>48.259998000000003</v>
      </c>
      <c r="G6365" s="47">
        <v>49.200001</v>
      </c>
      <c r="H6365" s="73">
        <v>46.512836</v>
      </c>
      <c r="I6365" s="73">
        <v>681300</v>
      </c>
    </row>
    <row r="6366" spans="1:9" x14ac:dyDescent="0.3">
      <c r="A6366" s="72" t="str">
        <f t="shared" si="207"/>
        <v>2017</v>
      </c>
      <c r="B6366" s="72" t="str">
        <f t="shared" si="208"/>
        <v>Dec</v>
      </c>
      <c r="C6366" s="74">
        <v>43091</v>
      </c>
      <c r="D6366" s="47">
        <v>49.080002</v>
      </c>
      <c r="E6366" s="47">
        <v>49.950001</v>
      </c>
      <c r="F6366" s="47">
        <v>49.080002</v>
      </c>
      <c r="G6366" s="47">
        <v>49.450001</v>
      </c>
      <c r="H6366" s="73">
        <v>46.749180000000003</v>
      </c>
      <c r="I6366" s="73">
        <v>848100</v>
      </c>
    </row>
    <row r="6367" spans="1:9" x14ac:dyDescent="0.3">
      <c r="A6367" s="72" t="str">
        <f t="shared" si="207"/>
        <v>2017</v>
      </c>
      <c r="B6367" s="72" t="str">
        <f t="shared" si="208"/>
        <v>Dec</v>
      </c>
      <c r="C6367" s="74">
        <v>43095</v>
      </c>
      <c r="D6367" s="47">
        <v>49.450001</v>
      </c>
      <c r="E6367" s="47">
        <v>50.18</v>
      </c>
      <c r="F6367" s="47">
        <v>49.349997999999999</v>
      </c>
      <c r="G6367" s="47">
        <v>49.700001</v>
      </c>
      <c r="H6367" s="73">
        <v>46.985523000000001</v>
      </c>
      <c r="I6367" s="73">
        <v>589600</v>
      </c>
    </row>
    <row r="6368" spans="1:9" x14ac:dyDescent="0.3">
      <c r="A6368" s="72" t="str">
        <f t="shared" si="207"/>
        <v>2017</v>
      </c>
      <c r="B6368" s="72" t="str">
        <f t="shared" si="208"/>
        <v>Dec</v>
      </c>
      <c r="C6368" s="74">
        <v>43096</v>
      </c>
      <c r="D6368" s="47">
        <v>49.779998999999997</v>
      </c>
      <c r="E6368" s="47">
        <v>50.349997999999999</v>
      </c>
      <c r="F6368" s="47">
        <v>49.369999</v>
      </c>
      <c r="G6368" s="47">
        <v>49.450001</v>
      </c>
      <c r="H6368" s="73">
        <v>46.749180000000003</v>
      </c>
      <c r="I6368" s="73">
        <v>468100</v>
      </c>
    </row>
    <row r="6369" spans="1:9" x14ac:dyDescent="0.3">
      <c r="A6369" s="72" t="str">
        <f t="shared" si="207"/>
        <v>2017</v>
      </c>
      <c r="B6369" s="72" t="str">
        <f t="shared" si="208"/>
        <v>Dec</v>
      </c>
      <c r="C6369" s="74">
        <v>43097</v>
      </c>
      <c r="D6369" s="47">
        <v>49.669998</v>
      </c>
      <c r="E6369" s="47">
        <v>49.799999</v>
      </c>
      <c r="F6369" s="47">
        <v>49.060001</v>
      </c>
      <c r="G6369" s="47">
        <v>49.529998999999997</v>
      </c>
      <c r="H6369" s="73">
        <v>46.824806000000002</v>
      </c>
      <c r="I6369" s="73">
        <v>380100</v>
      </c>
    </row>
    <row r="6370" spans="1:9" x14ac:dyDescent="0.3">
      <c r="A6370" s="72" t="str">
        <f t="shared" si="207"/>
        <v>2017</v>
      </c>
      <c r="B6370" s="72" t="str">
        <f t="shared" si="208"/>
        <v>Dec</v>
      </c>
      <c r="C6370" s="74">
        <v>43098</v>
      </c>
      <c r="D6370" s="47">
        <v>49.5</v>
      </c>
      <c r="E6370" s="47">
        <v>49.68</v>
      </c>
      <c r="F6370" s="47">
        <v>48.16</v>
      </c>
      <c r="G6370" s="47">
        <v>48.18</v>
      </c>
      <c r="H6370" s="73">
        <v>45.548541999999998</v>
      </c>
      <c r="I6370" s="73">
        <v>970400</v>
      </c>
    </row>
    <row r="6371" spans="1:9" x14ac:dyDescent="0.3">
      <c r="A6371" s="72" t="str">
        <f t="shared" si="207"/>
        <v>2018</v>
      </c>
      <c r="B6371" s="72" t="str">
        <f t="shared" si="208"/>
        <v>Jan</v>
      </c>
      <c r="C6371" s="74">
        <v>43102</v>
      </c>
      <c r="D6371" s="47">
        <v>48.619999</v>
      </c>
      <c r="E6371" s="47">
        <v>49.389999000000003</v>
      </c>
      <c r="F6371" s="47">
        <v>48.34</v>
      </c>
      <c r="G6371" s="47">
        <v>49.310001</v>
      </c>
      <c r="H6371" s="73">
        <v>46.616829000000003</v>
      </c>
      <c r="I6371" s="73">
        <v>1341300</v>
      </c>
    </row>
    <row r="6372" spans="1:9" x14ac:dyDescent="0.3">
      <c r="A6372" s="72" t="str">
        <f t="shared" si="207"/>
        <v>2018</v>
      </c>
      <c r="B6372" s="72" t="str">
        <f t="shared" si="208"/>
        <v>Jan</v>
      </c>
      <c r="C6372" s="74">
        <v>43103</v>
      </c>
      <c r="D6372" s="47">
        <v>49.299999</v>
      </c>
      <c r="E6372" s="47">
        <v>50.639999000000003</v>
      </c>
      <c r="F6372" s="47">
        <v>49.299999</v>
      </c>
      <c r="G6372" s="47">
        <v>50.41</v>
      </c>
      <c r="H6372" s="73">
        <v>47.656750000000002</v>
      </c>
      <c r="I6372" s="73">
        <v>970000</v>
      </c>
    </row>
    <row r="6373" spans="1:9" x14ac:dyDescent="0.3">
      <c r="A6373" s="72" t="str">
        <f t="shared" si="207"/>
        <v>2018</v>
      </c>
      <c r="B6373" s="72" t="str">
        <f t="shared" si="208"/>
        <v>Jan</v>
      </c>
      <c r="C6373" s="74">
        <v>43104</v>
      </c>
      <c r="D6373" s="47">
        <v>50.68</v>
      </c>
      <c r="E6373" s="47">
        <v>51.130001</v>
      </c>
      <c r="F6373" s="47">
        <v>49.759998000000003</v>
      </c>
      <c r="G6373" s="47">
        <v>50.189999</v>
      </c>
      <c r="H6373" s="73">
        <v>47.448765000000002</v>
      </c>
      <c r="I6373" s="73">
        <v>795200</v>
      </c>
    </row>
    <row r="6374" spans="1:9" x14ac:dyDescent="0.3">
      <c r="A6374" s="72" t="str">
        <f t="shared" si="207"/>
        <v>2018</v>
      </c>
      <c r="B6374" s="72" t="str">
        <f t="shared" si="208"/>
        <v>Jan</v>
      </c>
      <c r="C6374" s="74">
        <v>43105</v>
      </c>
      <c r="D6374" s="47">
        <v>50.540000999999997</v>
      </c>
      <c r="E6374" s="47">
        <v>50.68</v>
      </c>
      <c r="F6374" s="47">
        <v>50.029998999999997</v>
      </c>
      <c r="G6374" s="47">
        <v>50.209999000000003</v>
      </c>
      <c r="H6374" s="73">
        <v>47.467669999999998</v>
      </c>
      <c r="I6374" s="73">
        <v>845900</v>
      </c>
    </row>
    <row r="6375" spans="1:9" x14ac:dyDescent="0.3">
      <c r="A6375" s="72" t="str">
        <f t="shared" si="207"/>
        <v>2018</v>
      </c>
      <c r="B6375" s="72" t="str">
        <f t="shared" si="208"/>
        <v>Jan</v>
      </c>
      <c r="C6375" s="74">
        <v>43108</v>
      </c>
      <c r="D6375" s="47">
        <v>50.02</v>
      </c>
      <c r="E6375" s="47">
        <v>50.099997999999999</v>
      </c>
      <c r="F6375" s="47">
        <v>47.669998</v>
      </c>
      <c r="G6375" s="47">
        <v>48.5</v>
      </c>
      <c r="H6375" s="73">
        <v>45.851063000000003</v>
      </c>
      <c r="I6375" s="73">
        <v>1479400</v>
      </c>
    </row>
    <row r="6376" spans="1:9" x14ac:dyDescent="0.3">
      <c r="A6376" s="72" t="str">
        <f t="shared" si="207"/>
        <v>2018</v>
      </c>
      <c r="B6376" s="72" t="str">
        <f t="shared" si="208"/>
        <v>Jan</v>
      </c>
      <c r="C6376" s="74">
        <v>43109</v>
      </c>
      <c r="D6376" s="47">
        <v>48.5</v>
      </c>
      <c r="E6376" s="47">
        <v>48.529998999999997</v>
      </c>
      <c r="F6376" s="47">
        <v>47.310001</v>
      </c>
      <c r="G6376" s="47">
        <v>47.419998</v>
      </c>
      <c r="H6376" s="73">
        <v>44.830055000000002</v>
      </c>
      <c r="I6376" s="73">
        <v>995200</v>
      </c>
    </row>
    <row r="6377" spans="1:9" x14ac:dyDescent="0.3">
      <c r="A6377" s="72" t="str">
        <f t="shared" si="207"/>
        <v>2018</v>
      </c>
      <c r="B6377" s="72" t="str">
        <f t="shared" si="208"/>
        <v>Jan</v>
      </c>
      <c r="C6377" s="74">
        <v>43110</v>
      </c>
      <c r="D6377" s="47">
        <v>47.310001</v>
      </c>
      <c r="E6377" s="47">
        <v>47.91</v>
      </c>
      <c r="F6377" s="47">
        <v>46.650002000000001</v>
      </c>
      <c r="G6377" s="47">
        <v>47.240001999999997</v>
      </c>
      <c r="H6377" s="73">
        <v>44.659885000000003</v>
      </c>
      <c r="I6377" s="73">
        <v>1189400</v>
      </c>
    </row>
    <row r="6378" spans="1:9" x14ac:dyDescent="0.3">
      <c r="A6378" s="72" t="str">
        <f t="shared" si="207"/>
        <v>2018</v>
      </c>
      <c r="B6378" s="72" t="str">
        <f t="shared" si="208"/>
        <v>Jan</v>
      </c>
      <c r="C6378" s="74">
        <v>43111</v>
      </c>
      <c r="D6378" s="47">
        <v>47.439999</v>
      </c>
      <c r="E6378" s="47">
        <v>48.369999</v>
      </c>
      <c r="F6378" s="47">
        <v>46.939999</v>
      </c>
      <c r="G6378" s="47">
        <v>48.119999</v>
      </c>
      <c r="H6378" s="73">
        <v>45.491821000000002</v>
      </c>
      <c r="I6378" s="73">
        <v>1050400</v>
      </c>
    </row>
    <row r="6379" spans="1:9" x14ac:dyDescent="0.3">
      <c r="A6379" s="72" t="str">
        <f t="shared" si="207"/>
        <v>2018</v>
      </c>
      <c r="B6379" s="72" t="str">
        <f t="shared" si="208"/>
        <v>Jan</v>
      </c>
      <c r="C6379" s="74">
        <v>43112</v>
      </c>
      <c r="D6379" s="47">
        <v>48.349997999999999</v>
      </c>
      <c r="E6379" s="47">
        <v>48.889999000000003</v>
      </c>
      <c r="F6379" s="47">
        <v>47.91</v>
      </c>
      <c r="G6379" s="47">
        <v>48.18</v>
      </c>
      <c r="H6379" s="73">
        <v>45.548541999999998</v>
      </c>
      <c r="I6379" s="73">
        <v>832900</v>
      </c>
    </row>
    <row r="6380" spans="1:9" x14ac:dyDescent="0.3">
      <c r="A6380" s="72" t="str">
        <f t="shared" si="207"/>
        <v>2018</v>
      </c>
      <c r="B6380" s="72" t="str">
        <f t="shared" si="208"/>
        <v>Jan</v>
      </c>
      <c r="C6380" s="74">
        <v>43116</v>
      </c>
      <c r="D6380" s="47">
        <v>48.580002</v>
      </c>
      <c r="E6380" s="47">
        <v>48.73</v>
      </c>
      <c r="F6380" s="47">
        <v>47.110000999999997</v>
      </c>
      <c r="G6380" s="47">
        <v>47.630001</v>
      </c>
      <c r="H6380" s="73">
        <v>45.028579999999998</v>
      </c>
      <c r="I6380" s="73">
        <v>1118600</v>
      </c>
    </row>
    <row r="6381" spans="1:9" x14ac:dyDescent="0.3">
      <c r="A6381" s="72" t="str">
        <f t="shared" si="207"/>
        <v>2018</v>
      </c>
      <c r="B6381" s="72" t="str">
        <f t="shared" si="208"/>
        <v>Jan</v>
      </c>
      <c r="C6381" s="74">
        <v>43117</v>
      </c>
      <c r="D6381" s="47">
        <v>47.860000999999997</v>
      </c>
      <c r="E6381" s="47">
        <v>48.07</v>
      </c>
      <c r="F6381" s="47">
        <v>47.369999</v>
      </c>
      <c r="G6381" s="47">
        <v>47.59</v>
      </c>
      <c r="H6381" s="73">
        <v>44.990768000000003</v>
      </c>
      <c r="I6381" s="73">
        <v>810500</v>
      </c>
    </row>
    <row r="6382" spans="1:9" x14ac:dyDescent="0.3">
      <c r="A6382" s="72" t="str">
        <f t="shared" si="207"/>
        <v>2018</v>
      </c>
      <c r="B6382" s="72" t="str">
        <f t="shared" si="208"/>
        <v>Jan</v>
      </c>
      <c r="C6382" s="74">
        <v>43118</v>
      </c>
      <c r="D6382" s="47">
        <v>47.549999</v>
      </c>
      <c r="E6382" s="47">
        <v>48.259998000000003</v>
      </c>
      <c r="F6382" s="47">
        <v>47.490001999999997</v>
      </c>
      <c r="G6382" s="47">
        <v>47.740001999999997</v>
      </c>
      <c r="H6382" s="73">
        <v>45.132576</v>
      </c>
      <c r="I6382" s="73">
        <v>592200</v>
      </c>
    </row>
    <row r="6383" spans="1:9" x14ac:dyDescent="0.3">
      <c r="A6383" s="72" t="str">
        <f t="shared" si="207"/>
        <v>2018</v>
      </c>
      <c r="B6383" s="72" t="str">
        <f t="shared" si="208"/>
        <v>Jan</v>
      </c>
      <c r="C6383" s="74">
        <v>43119</v>
      </c>
      <c r="D6383" s="47">
        <v>47.759998000000003</v>
      </c>
      <c r="E6383" s="47">
        <v>48.610000999999997</v>
      </c>
      <c r="F6383" s="47">
        <v>47.759998000000003</v>
      </c>
      <c r="G6383" s="47">
        <v>48.34</v>
      </c>
      <c r="H6383" s="73">
        <v>45.699806000000002</v>
      </c>
      <c r="I6383" s="73">
        <v>824900</v>
      </c>
    </row>
    <row r="6384" spans="1:9" x14ac:dyDescent="0.3">
      <c r="A6384" s="72" t="str">
        <f t="shared" si="207"/>
        <v>2018</v>
      </c>
      <c r="B6384" s="72" t="str">
        <f t="shared" si="208"/>
        <v>Jan</v>
      </c>
      <c r="C6384" s="74">
        <v>43122</v>
      </c>
      <c r="D6384" s="47">
        <v>48.509998000000003</v>
      </c>
      <c r="E6384" s="47">
        <v>48.959999000000003</v>
      </c>
      <c r="F6384" s="47">
        <v>47.740001999999997</v>
      </c>
      <c r="G6384" s="47">
        <v>48.900002000000001</v>
      </c>
      <c r="H6384" s="73">
        <v>46.229221000000003</v>
      </c>
      <c r="I6384" s="73">
        <v>1262000</v>
      </c>
    </row>
    <row r="6385" spans="1:9" x14ac:dyDescent="0.3">
      <c r="A6385" s="72" t="str">
        <f t="shared" si="207"/>
        <v>2018</v>
      </c>
      <c r="B6385" s="72" t="str">
        <f t="shared" si="208"/>
        <v>Jan</v>
      </c>
      <c r="C6385" s="74">
        <v>43123</v>
      </c>
      <c r="D6385" s="47">
        <v>48.950001</v>
      </c>
      <c r="E6385" s="47">
        <v>49.639999000000003</v>
      </c>
      <c r="F6385" s="47">
        <v>48.77</v>
      </c>
      <c r="G6385" s="47">
        <v>49.32</v>
      </c>
      <c r="H6385" s="73">
        <v>46.626282000000003</v>
      </c>
      <c r="I6385" s="73">
        <v>661400</v>
      </c>
    </row>
    <row r="6386" spans="1:9" x14ac:dyDescent="0.3">
      <c r="A6386" s="72" t="str">
        <f t="shared" si="207"/>
        <v>2018</v>
      </c>
      <c r="B6386" s="72" t="str">
        <f t="shared" si="208"/>
        <v>Jan</v>
      </c>
      <c r="C6386" s="74">
        <v>43124</v>
      </c>
      <c r="D6386" s="47">
        <v>49.5</v>
      </c>
      <c r="E6386" s="47">
        <v>49.790000999999997</v>
      </c>
      <c r="F6386" s="47">
        <v>48.830002</v>
      </c>
      <c r="G6386" s="47">
        <v>49.34</v>
      </c>
      <c r="H6386" s="73">
        <v>46.645190999999997</v>
      </c>
      <c r="I6386" s="73">
        <v>525800</v>
      </c>
    </row>
    <row r="6387" spans="1:9" x14ac:dyDescent="0.3">
      <c r="A6387" s="72" t="str">
        <f t="shared" si="207"/>
        <v>2018</v>
      </c>
      <c r="B6387" s="72" t="str">
        <f t="shared" si="208"/>
        <v>Jan</v>
      </c>
      <c r="C6387" s="74">
        <v>43125</v>
      </c>
      <c r="D6387" s="47">
        <v>49.580002</v>
      </c>
      <c r="E6387" s="47">
        <v>49.77</v>
      </c>
      <c r="F6387" s="47">
        <v>48.549999</v>
      </c>
      <c r="G6387" s="47">
        <v>49.41</v>
      </c>
      <c r="H6387" s="73">
        <v>46.711368999999998</v>
      </c>
      <c r="I6387" s="73">
        <v>606700</v>
      </c>
    </row>
    <row r="6388" spans="1:9" x14ac:dyDescent="0.3">
      <c r="A6388" s="72" t="str">
        <f t="shared" si="207"/>
        <v>2018</v>
      </c>
      <c r="B6388" s="72" t="str">
        <f t="shared" si="208"/>
        <v>Jan</v>
      </c>
      <c r="C6388" s="74">
        <v>43126</v>
      </c>
      <c r="D6388" s="47">
        <v>49.5</v>
      </c>
      <c r="E6388" s="47">
        <v>50.169998</v>
      </c>
      <c r="F6388" s="47">
        <v>48.880001</v>
      </c>
      <c r="G6388" s="47">
        <v>50.049999</v>
      </c>
      <c r="H6388" s="73">
        <v>47.316414000000002</v>
      </c>
      <c r="I6388" s="73">
        <v>943700</v>
      </c>
    </row>
    <row r="6389" spans="1:9" x14ac:dyDescent="0.3">
      <c r="A6389" s="72" t="str">
        <f t="shared" si="207"/>
        <v>2018</v>
      </c>
      <c r="B6389" s="72" t="str">
        <f t="shared" si="208"/>
        <v>Jan</v>
      </c>
      <c r="C6389" s="74">
        <v>43129</v>
      </c>
      <c r="D6389" s="47">
        <v>49.990001999999997</v>
      </c>
      <c r="E6389" s="47">
        <v>50.16</v>
      </c>
      <c r="F6389" s="47">
        <v>49.650002000000001</v>
      </c>
      <c r="G6389" s="47">
        <v>49.77</v>
      </c>
      <c r="H6389" s="73">
        <v>47.051707999999998</v>
      </c>
      <c r="I6389" s="73">
        <v>838200</v>
      </c>
    </row>
    <row r="6390" spans="1:9" x14ac:dyDescent="0.3">
      <c r="A6390" s="72" t="str">
        <f t="shared" si="207"/>
        <v>2018</v>
      </c>
      <c r="B6390" s="72" t="str">
        <f t="shared" si="208"/>
        <v>Jan</v>
      </c>
      <c r="C6390" s="74">
        <v>43130</v>
      </c>
      <c r="D6390" s="47">
        <v>49.130001</v>
      </c>
      <c r="E6390" s="47">
        <v>50.09</v>
      </c>
      <c r="F6390" s="47">
        <v>47.900002000000001</v>
      </c>
      <c r="G6390" s="47">
        <v>48.77</v>
      </c>
      <c r="H6390" s="73">
        <v>46.106318999999999</v>
      </c>
      <c r="I6390" s="73">
        <v>771000</v>
      </c>
    </row>
    <row r="6391" spans="1:9" x14ac:dyDescent="0.3">
      <c r="A6391" s="72" t="str">
        <f t="shared" si="207"/>
        <v>2018</v>
      </c>
      <c r="B6391" s="72" t="str">
        <f t="shared" si="208"/>
        <v>Jan</v>
      </c>
      <c r="C6391" s="74">
        <v>43131</v>
      </c>
      <c r="D6391" s="47">
        <v>49.060001</v>
      </c>
      <c r="E6391" s="47">
        <v>49.860000999999997</v>
      </c>
      <c r="F6391" s="47">
        <v>48.959999000000003</v>
      </c>
      <c r="G6391" s="47">
        <v>49.189999</v>
      </c>
      <c r="H6391" s="73">
        <v>46.503383999999997</v>
      </c>
      <c r="I6391" s="73">
        <v>730000</v>
      </c>
    </row>
    <row r="6392" spans="1:9" x14ac:dyDescent="0.3">
      <c r="A6392" s="72" t="str">
        <f t="shared" si="207"/>
        <v>2018</v>
      </c>
      <c r="B6392" s="72" t="str">
        <f t="shared" si="208"/>
        <v>Feb</v>
      </c>
      <c r="C6392" s="74">
        <v>43132</v>
      </c>
      <c r="D6392" s="47">
        <v>49.130001</v>
      </c>
      <c r="E6392" s="47">
        <v>50.959999000000003</v>
      </c>
      <c r="F6392" s="47">
        <v>48.700001</v>
      </c>
      <c r="G6392" s="47">
        <v>50.889999000000003</v>
      </c>
      <c r="H6392" s="73">
        <v>48.110531000000002</v>
      </c>
      <c r="I6392" s="73">
        <v>1926200</v>
      </c>
    </row>
    <row r="6393" spans="1:9" x14ac:dyDescent="0.3">
      <c r="A6393" s="72" t="str">
        <f t="shared" si="207"/>
        <v>2018</v>
      </c>
      <c r="B6393" s="72" t="str">
        <f t="shared" si="208"/>
        <v>Feb</v>
      </c>
      <c r="C6393" s="74">
        <v>43133</v>
      </c>
      <c r="D6393" s="47">
        <v>50.529998999999997</v>
      </c>
      <c r="E6393" s="47">
        <v>50.529998999999997</v>
      </c>
      <c r="F6393" s="47">
        <v>48.540000999999997</v>
      </c>
      <c r="G6393" s="47">
        <v>49.330002</v>
      </c>
      <c r="H6393" s="73">
        <v>46.635738000000003</v>
      </c>
      <c r="I6393" s="73">
        <v>1660100</v>
      </c>
    </row>
    <row r="6394" spans="1:9" x14ac:dyDescent="0.3">
      <c r="A6394" s="72" t="str">
        <f t="shared" si="207"/>
        <v>2018</v>
      </c>
      <c r="B6394" s="72" t="str">
        <f t="shared" si="208"/>
        <v>Feb</v>
      </c>
      <c r="C6394" s="74">
        <v>43136</v>
      </c>
      <c r="D6394" s="47">
        <v>49.16</v>
      </c>
      <c r="E6394" s="47">
        <v>49.91</v>
      </c>
      <c r="F6394" s="47">
        <v>47.02</v>
      </c>
      <c r="G6394" s="47">
        <v>47.110000999999997</v>
      </c>
      <c r="H6394" s="73">
        <v>44.536987000000003</v>
      </c>
      <c r="I6394" s="73">
        <v>1382100</v>
      </c>
    </row>
    <row r="6395" spans="1:9" x14ac:dyDescent="0.3">
      <c r="A6395" s="72" t="str">
        <f t="shared" si="207"/>
        <v>2018</v>
      </c>
      <c r="B6395" s="72" t="str">
        <f t="shared" si="208"/>
        <v>Feb</v>
      </c>
      <c r="C6395" s="74">
        <v>43137</v>
      </c>
      <c r="D6395" s="47">
        <v>46.259998000000003</v>
      </c>
      <c r="E6395" s="47">
        <v>47.48</v>
      </c>
      <c r="F6395" s="47">
        <v>45.349997999999999</v>
      </c>
      <c r="G6395" s="47">
        <v>46.650002000000001</v>
      </c>
      <c r="H6395" s="73">
        <v>44.102111999999998</v>
      </c>
      <c r="I6395" s="73">
        <v>1572600</v>
      </c>
    </row>
    <row r="6396" spans="1:9" x14ac:dyDescent="0.3">
      <c r="A6396" s="72" t="str">
        <f t="shared" si="207"/>
        <v>2018</v>
      </c>
      <c r="B6396" s="72" t="str">
        <f t="shared" si="208"/>
        <v>Feb</v>
      </c>
      <c r="C6396" s="74">
        <v>43138</v>
      </c>
      <c r="D6396" s="47">
        <v>46.549999</v>
      </c>
      <c r="E6396" s="47">
        <v>47.049999</v>
      </c>
      <c r="F6396" s="47">
        <v>46.119999</v>
      </c>
      <c r="G6396" s="47">
        <v>46.16</v>
      </c>
      <c r="H6396" s="73">
        <v>43.638874000000001</v>
      </c>
      <c r="I6396" s="73">
        <v>1137100</v>
      </c>
    </row>
    <row r="6397" spans="1:9" x14ac:dyDescent="0.3">
      <c r="A6397" s="72" t="str">
        <f t="shared" si="207"/>
        <v>2018</v>
      </c>
      <c r="B6397" s="72" t="str">
        <f t="shared" si="208"/>
        <v>Feb</v>
      </c>
      <c r="C6397" s="74">
        <v>43139</v>
      </c>
      <c r="D6397" s="47">
        <v>46.16</v>
      </c>
      <c r="E6397" s="47">
        <v>46.77</v>
      </c>
      <c r="F6397" s="47">
        <v>44.450001</v>
      </c>
      <c r="G6397" s="47">
        <v>44.5</v>
      </c>
      <c r="H6397" s="73">
        <v>42.069538000000001</v>
      </c>
      <c r="I6397" s="73">
        <v>1016300</v>
      </c>
    </row>
    <row r="6398" spans="1:9" x14ac:dyDescent="0.3">
      <c r="A6398" s="72" t="str">
        <f t="shared" si="207"/>
        <v>2018</v>
      </c>
      <c r="B6398" s="72" t="str">
        <f t="shared" si="208"/>
        <v>Feb</v>
      </c>
      <c r="C6398" s="74">
        <v>43140</v>
      </c>
      <c r="D6398" s="47">
        <v>45.029998999999997</v>
      </c>
      <c r="E6398" s="47">
        <v>45.509998000000003</v>
      </c>
      <c r="F6398" s="47">
        <v>43.259998000000003</v>
      </c>
      <c r="G6398" s="47">
        <v>45.139999000000003</v>
      </c>
      <c r="H6398" s="73">
        <v>42.674579999999999</v>
      </c>
      <c r="I6398" s="73">
        <v>1622700</v>
      </c>
    </row>
    <row r="6399" spans="1:9" x14ac:dyDescent="0.3">
      <c r="A6399" s="72" t="str">
        <f t="shared" si="207"/>
        <v>2018</v>
      </c>
      <c r="B6399" s="72" t="str">
        <f t="shared" si="208"/>
        <v>Feb</v>
      </c>
      <c r="C6399" s="74">
        <v>43143</v>
      </c>
      <c r="D6399" s="47">
        <v>45.330002</v>
      </c>
      <c r="E6399" s="47">
        <v>45.91</v>
      </c>
      <c r="F6399" s="47">
        <v>44.66</v>
      </c>
      <c r="G6399" s="47">
        <v>45.439999</v>
      </c>
      <c r="H6399" s="73">
        <v>42.958190999999999</v>
      </c>
      <c r="I6399" s="73">
        <v>1143200</v>
      </c>
    </row>
    <row r="6400" spans="1:9" x14ac:dyDescent="0.3">
      <c r="A6400" s="72" t="str">
        <f t="shared" si="207"/>
        <v>2018</v>
      </c>
      <c r="B6400" s="72" t="str">
        <f t="shared" si="208"/>
        <v>Feb</v>
      </c>
      <c r="C6400" s="74">
        <v>43144</v>
      </c>
      <c r="D6400" s="47">
        <v>45.299999</v>
      </c>
      <c r="E6400" s="47">
        <v>45.41</v>
      </c>
      <c r="F6400" s="47">
        <v>44.779998999999997</v>
      </c>
      <c r="G6400" s="47">
        <v>45.209999000000003</v>
      </c>
      <c r="H6400" s="73">
        <v>42.740757000000002</v>
      </c>
      <c r="I6400" s="73">
        <v>783500</v>
      </c>
    </row>
    <row r="6401" spans="1:9" x14ac:dyDescent="0.3">
      <c r="A6401" s="72" t="str">
        <f t="shared" si="207"/>
        <v>2018</v>
      </c>
      <c r="B6401" s="72" t="str">
        <f t="shared" si="208"/>
        <v>Feb</v>
      </c>
      <c r="C6401" s="74">
        <v>43145</v>
      </c>
      <c r="D6401" s="47">
        <v>44.939999</v>
      </c>
      <c r="E6401" s="47">
        <v>46.439999</v>
      </c>
      <c r="F6401" s="47">
        <v>44.939999</v>
      </c>
      <c r="G6401" s="47">
        <v>46.369999</v>
      </c>
      <c r="H6401" s="73">
        <v>43.837398999999998</v>
      </c>
      <c r="I6401" s="73">
        <v>835700</v>
      </c>
    </row>
    <row r="6402" spans="1:9" x14ac:dyDescent="0.3">
      <c r="A6402" s="72" t="str">
        <f t="shared" si="207"/>
        <v>2018</v>
      </c>
      <c r="B6402" s="72" t="str">
        <f t="shared" si="208"/>
        <v>Feb</v>
      </c>
      <c r="C6402" s="74">
        <v>43146</v>
      </c>
      <c r="D6402" s="47">
        <v>46.68</v>
      </c>
      <c r="E6402" s="47">
        <v>47.459999000000003</v>
      </c>
      <c r="F6402" s="47">
        <v>46.560001</v>
      </c>
      <c r="G6402" s="47">
        <v>47.060001</v>
      </c>
      <c r="H6402" s="73">
        <v>44.489719000000001</v>
      </c>
      <c r="I6402" s="73">
        <v>612100</v>
      </c>
    </row>
    <row r="6403" spans="1:9" x14ac:dyDescent="0.3">
      <c r="A6403" s="72" t="str">
        <f t="shared" ref="A6403:A6466" si="209">TEXT(C6403,"YYYY")</f>
        <v>2018</v>
      </c>
      <c r="B6403" s="72" t="str">
        <f t="shared" ref="B6403:B6466" si="210">TEXT(C6403,"MMM")</f>
        <v>Feb</v>
      </c>
      <c r="C6403" s="74">
        <v>43147</v>
      </c>
      <c r="D6403" s="47">
        <v>46.849997999999999</v>
      </c>
      <c r="E6403" s="47">
        <v>47.369999</v>
      </c>
      <c r="F6403" s="47">
        <v>46.419998</v>
      </c>
      <c r="G6403" s="47">
        <v>46.529998999999997</v>
      </c>
      <c r="H6403" s="73">
        <v>43.988663000000003</v>
      </c>
      <c r="I6403" s="73">
        <v>925500</v>
      </c>
    </row>
    <row r="6404" spans="1:9" x14ac:dyDescent="0.3">
      <c r="A6404" s="72" t="str">
        <f t="shared" si="209"/>
        <v>2018</v>
      </c>
      <c r="B6404" s="72" t="str">
        <f t="shared" si="210"/>
        <v>Feb</v>
      </c>
      <c r="C6404" s="74">
        <v>43151</v>
      </c>
      <c r="D6404" s="47">
        <v>46.150002000000001</v>
      </c>
      <c r="E6404" s="47">
        <v>46.57</v>
      </c>
      <c r="F6404" s="47">
        <v>45.220001000000003</v>
      </c>
      <c r="G6404" s="47">
        <v>45.610000999999997</v>
      </c>
      <c r="H6404" s="73">
        <v>43.118912000000002</v>
      </c>
      <c r="I6404" s="73">
        <v>1784800</v>
      </c>
    </row>
    <row r="6405" spans="1:9" x14ac:dyDescent="0.3">
      <c r="A6405" s="72" t="str">
        <f t="shared" si="209"/>
        <v>2018</v>
      </c>
      <c r="B6405" s="72" t="str">
        <f t="shared" si="210"/>
        <v>Feb</v>
      </c>
      <c r="C6405" s="74">
        <v>43152</v>
      </c>
      <c r="D6405" s="47">
        <v>45.610000999999997</v>
      </c>
      <c r="E6405" s="47">
        <v>47.09</v>
      </c>
      <c r="F6405" s="47">
        <v>45.509998000000003</v>
      </c>
      <c r="G6405" s="47">
        <v>46.220001000000003</v>
      </c>
      <c r="H6405" s="73">
        <v>43.695591</v>
      </c>
      <c r="I6405" s="73">
        <v>2305600</v>
      </c>
    </row>
    <row r="6406" spans="1:9" x14ac:dyDescent="0.3">
      <c r="A6406" s="72" t="str">
        <f t="shared" si="209"/>
        <v>2018</v>
      </c>
      <c r="B6406" s="72" t="str">
        <f t="shared" si="210"/>
        <v>Feb</v>
      </c>
      <c r="C6406" s="74">
        <v>43153</v>
      </c>
      <c r="D6406" s="47">
        <v>45.75</v>
      </c>
      <c r="E6406" s="47">
        <v>49.459999000000003</v>
      </c>
      <c r="F6406" s="47">
        <v>45.740001999999997</v>
      </c>
      <c r="G6406" s="47">
        <v>47.93</v>
      </c>
      <c r="H6406" s="73">
        <v>45.312201999999999</v>
      </c>
      <c r="I6406" s="73">
        <v>3427100</v>
      </c>
    </row>
    <row r="6407" spans="1:9" x14ac:dyDescent="0.3">
      <c r="A6407" s="72" t="str">
        <f t="shared" si="209"/>
        <v>2018</v>
      </c>
      <c r="B6407" s="72" t="str">
        <f t="shared" si="210"/>
        <v>Feb</v>
      </c>
      <c r="C6407" s="74">
        <v>43154</v>
      </c>
      <c r="D6407" s="47">
        <v>48.09</v>
      </c>
      <c r="E6407" s="47">
        <v>48.889999000000003</v>
      </c>
      <c r="F6407" s="47">
        <v>47.889999000000003</v>
      </c>
      <c r="G6407" s="47">
        <v>48.52</v>
      </c>
      <c r="H6407" s="73">
        <v>45.869971999999997</v>
      </c>
      <c r="I6407" s="73">
        <v>1265300</v>
      </c>
    </row>
    <row r="6408" spans="1:9" x14ac:dyDescent="0.3">
      <c r="A6408" s="72" t="str">
        <f t="shared" si="209"/>
        <v>2018</v>
      </c>
      <c r="B6408" s="72" t="str">
        <f t="shared" si="210"/>
        <v>Feb</v>
      </c>
      <c r="C6408" s="74">
        <v>43157</v>
      </c>
      <c r="D6408" s="47">
        <v>48.66</v>
      </c>
      <c r="E6408" s="47">
        <v>48.869999</v>
      </c>
      <c r="F6408" s="47">
        <v>48.330002</v>
      </c>
      <c r="G6408" s="47">
        <v>48.709999000000003</v>
      </c>
      <c r="H6408" s="73">
        <v>46.049602999999998</v>
      </c>
      <c r="I6408" s="73">
        <v>825100</v>
      </c>
    </row>
    <row r="6409" spans="1:9" x14ac:dyDescent="0.3">
      <c r="A6409" s="72" t="str">
        <f t="shared" si="209"/>
        <v>2018</v>
      </c>
      <c r="B6409" s="72" t="str">
        <f t="shared" si="210"/>
        <v>Feb</v>
      </c>
      <c r="C6409" s="74">
        <v>43158</v>
      </c>
      <c r="D6409" s="47">
        <v>48.59</v>
      </c>
      <c r="E6409" s="47">
        <v>49.18</v>
      </c>
      <c r="F6409" s="47">
        <v>47.119999</v>
      </c>
      <c r="G6409" s="47">
        <v>47.27</v>
      </c>
      <c r="H6409" s="73">
        <v>44.955897999999998</v>
      </c>
      <c r="I6409" s="73">
        <v>1165900</v>
      </c>
    </row>
    <row r="6410" spans="1:9" x14ac:dyDescent="0.3">
      <c r="A6410" s="72" t="str">
        <f t="shared" si="209"/>
        <v>2018</v>
      </c>
      <c r="B6410" s="72" t="str">
        <f t="shared" si="210"/>
        <v>Feb</v>
      </c>
      <c r="C6410" s="74">
        <v>43159</v>
      </c>
      <c r="D6410" s="47">
        <v>47.400002000000001</v>
      </c>
      <c r="E6410" s="47">
        <v>47.650002000000001</v>
      </c>
      <c r="F6410" s="47">
        <v>46.470001000000003</v>
      </c>
      <c r="G6410" s="47">
        <v>46.490001999999997</v>
      </c>
      <c r="H6410" s="73">
        <v>44.214084999999997</v>
      </c>
      <c r="I6410" s="73">
        <v>1190400</v>
      </c>
    </row>
    <row r="6411" spans="1:9" x14ac:dyDescent="0.3">
      <c r="A6411" s="72" t="str">
        <f t="shared" si="209"/>
        <v>2018</v>
      </c>
      <c r="B6411" s="72" t="str">
        <f t="shared" si="210"/>
        <v>Mar</v>
      </c>
      <c r="C6411" s="74">
        <v>43160</v>
      </c>
      <c r="D6411" s="47">
        <v>46.549999</v>
      </c>
      <c r="E6411" s="47">
        <v>47.5</v>
      </c>
      <c r="F6411" s="47">
        <v>46.200001</v>
      </c>
      <c r="G6411" s="47">
        <v>47.099997999999999</v>
      </c>
      <c r="H6411" s="73">
        <v>44.794215999999999</v>
      </c>
      <c r="I6411" s="73">
        <v>951300</v>
      </c>
    </row>
    <row r="6412" spans="1:9" x14ac:dyDescent="0.3">
      <c r="A6412" s="72" t="str">
        <f t="shared" si="209"/>
        <v>2018</v>
      </c>
      <c r="B6412" s="72" t="str">
        <f t="shared" si="210"/>
        <v>Mar</v>
      </c>
      <c r="C6412" s="74">
        <v>43161</v>
      </c>
      <c r="D6412" s="47">
        <v>46.720001000000003</v>
      </c>
      <c r="E6412" s="47">
        <v>48.23</v>
      </c>
      <c r="F6412" s="47">
        <v>46.669998</v>
      </c>
      <c r="G6412" s="47">
        <v>48.07</v>
      </c>
      <c r="H6412" s="73">
        <v>45.716732</v>
      </c>
      <c r="I6412" s="73">
        <v>1036800</v>
      </c>
    </row>
    <row r="6413" spans="1:9" x14ac:dyDescent="0.3">
      <c r="A6413" s="72" t="str">
        <f t="shared" si="209"/>
        <v>2018</v>
      </c>
      <c r="B6413" s="72" t="str">
        <f t="shared" si="210"/>
        <v>Mar</v>
      </c>
      <c r="C6413" s="74">
        <v>43164</v>
      </c>
      <c r="D6413" s="47">
        <v>47.830002</v>
      </c>
      <c r="E6413" s="47">
        <v>48.529998999999997</v>
      </c>
      <c r="F6413" s="47">
        <v>47.650002000000001</v>
      </c>
      <c r="G6413" s="47">
        <v>48.43</v>
      </c>
      <c r="H6413" s="73">
        <v>46.059108999999999</v>
      </c>
      <c r="I6413" s="73">
        <v>969100</v>
      </c>
    </row>
    <row r="6414" spans="1:9" x14ac:dyDescent="0.3">
      <c r="A6414" s="72" t="str">
        <f t="shared" si="209"/>
        <v>2018</v>
      </c>
      <c r="B6414" s="72" t="str">
        <f t="shared" si="210"/>
        <v>Mar</v>
      </c>
      <c r="C6414" s="74">
        <v>43165</v>
      </c>
      <c r="D6414" s="47">
        <v>48.669998</v>
      </c>
      <c r="E6414" s="47">
        <v>48.830002</v>
      </c>
      <c r="F6414" s="47">
        <v>47.91</v>
      </c>
      <c r="G6414" s="47">
        <v>48.549999</v>
      </c>
      <c r="H6414" s="73">
        <v>46.173237</v>
      </c>
      <c r="I6414" s="73">
        <v>1092000</v>
      </c>
    </row>
    <row r="6415" spans="1:9" x14ac:dyDescent="0.3">
      <c r="A6415" s="72" t="str">
        <f t="shared" si="209"/>
        <v>2018</v>
      </c>
      <c r="B6415" s="72" t="str">
        <f t="shared" si="210"/>
        <v>Mar</v>
      </c>
      <c r="C6415" s="74">
        <v>43166</v>
      </c>
      <c r="D6415" s="47">
        <v>48.18</v>
      </c>
      <c r="E6415" s="47">
        <v>49.900002000000001</v>
      </c>
      <c r="F6415" s="47">
        <v>48.080002</v>
      </c>
      <c r="G6415" s="47">
        <v>49.84</v>
      </c>
      <c r="H6415" s="73">
        <v>47.400081999999998</v>
      </c>
      <c r="I6415" s="73">
        <v>1124700</v>
      </c>
    </row>
    <row r="6416" spans="1:9" x14ac:dyDescent="0.3">
      <c r="A6416" s="72" t="str">
        <f t="shared" si="209"/>
        <v>2018</v>
      </c>
      <c r="B6416" s="72" t="str">
        <f t="shared" si="210"/>
        <v>Mar</v>
      </c>
      <c r="C6416" s="74">
        <v>43167</v>
      </c>
      <c r="D6416" s="47">
        <v>49.900002000000001</v>
      </c>
      <c r="E6416" s="47">
        <v>50.18</v>
      </c>
      <c r="F6416" s="47">
        <v>48.939999</v>
      </c>
      <c r="G6416" s="47">
        <v>49.169998</v>
      </c>
      <c r="H6416" s="73">
        <v>46.762878000000001</v>
      </c>
      <c r="I6416" s="73">
        <v>1144600</v>
      </c>
    </row>
    <row r="6417" spans="1:9" x14ac:dyDescent="0.3">
      <c r="A6417" s="72" t="str">
        <f t="shared" si="209"/>
        <v>2018</v>
      </c>
      <c r="B6417" s="72" t="str">
        <f t="shared" si="210"/>
        <v>Mar</v>
      </c>
      <c r="C6417" s="74">
        <v>43168</v>
      </c>
      <c r="D6417" s="47">
        <v>49.549999</v>
      </c>
      <c r="E6417" s="47">
        <v>49.77</v>
      </c>
      <c r="F6417" s="47">
        <v>48.779998999999997</v>
      </c>
      <c r="G6417" s="47">
        <v>49.310001</v>
      </c>
      <c r="H6417" s="73">
        <v>46.896026999999997</v>
      </c>
      <c r="I6417" s="73">
        <v>803400</v>
      </c>
    </row>
    <row r="6418" spans="1:9" x14ac:dyDescent="0.3">
      <c r="A6418" s="72" t="str">
        <f t="shared" si="209"/>
        <v>2018</v>
      </c>
      <c r="B6418" s="72" t="str">
        <f t="shared" si="210"/>
        <v>Mar</v>
      </c>
      <c r="C6418" s="74">
        <v>43171</v>
      </c>
      <c r="D6418" s="47">
        <v>49.279998999999997</v>
      </c>
      <c r="E6418" s="47">
        <v>49.98</v>
      </c>
      <c r="F6418" s="47">
        <v>48.98</v>
      </c>
      <c r="G6418" s="47">
        <v>49.07</v>
      </c>
      <c r="H6418" s="73">
        <v>46.667774000000001</v>
      </c>
      <c r="I6418" s="73">
        <v>1131300</v>
      </c>
    </row>
    <row r="6419" spans="1:9" x14ac:dyDescent="0.3">
      <c r="A6419" s="72" t="str">
        <f t="shared" si="209"/>
        <v>2018</v>
      </c>
      <c r="B6419" s="72" t="str">
        <f t="shared" si="210"/>
        <v>Mar</v>
      </c>
      <c r="C6419" s="74">
        <v>43172</v>
      </c>
      <c r="D6419" s="47">
        <v>49.18</v>
      </c>
      <c r="E6419" s="47">
        <v>49.48</v>
      </c>
      <c r="F6419" s="47">
        <v>48.52</v>
      </c>
      <c r="G6419" s="47">
        <v>48.66</v>
      </c>
      <c r="H6419" s="73">
        <v>46.277847000000001</v>
      </c>
      <c r="I6419" s="73">
        <v>970700</v>
      </c>
    </row>
    <row r="6420" spans="1:9" x14ac:dyDescent="0.3">
      <c r="A6420" s="72" t="str">
        <f t="shared" si="209"/>
        <v>2018</v>
      </c>
      <c r="B6420" s="72" t="str">
        <f t="shared" si="210"/>
        <v>Mar</v>
      </c>
      <c r="C6420" s="74">
        <v>43173</v>
      </c>
      <c r="D6420" s="47">
        <v>49.110000999999997</v>
      </c>
      <c r="E6420" s="47">
        <v>49.18</v>
      </c>
      <c r="F6420" s="47">
        <v>48.07</v>
      </c>
      <c r="G6420" s="47">
        <v>48.299999</v>
      </c>
      <c r="H6420" s="73">
        <v>45.935473999999999</v>
      </c>
      <c r="I6420" s="73">
        <v>595200</v>
      </c>
    </row>
    <row r="6421" spans="1:9" x14ac:dyDescent="0.3">
      <c r="A6421" s="72" t="str">
        <f t="shared" si="209"/>
        <v>2018</v>
      </c>
      <c r="B6421" s="72" t="str">
        <f t="shared" si="210"/>
        <v>Mar</v>
      </c>
      <c r="C6421" s="74">
        <v>43174</v>
      </c>
      <c r="D6421" s="47">
        <v>48.349997999999999</v>
      </c>
      <c r="E6421" s="47">
        <v>48.810001</v>
      </c>
      <c r="F6421" s="47">
        <v>47.490001999999997</v>
      </c>
      <c r="G6421" s="47">
        <v>47.619999</v>
      </c>
      <c r="H6421" s="73">
        <v>45.288764999999998</v>
      </c>
      <c r="I6421" s="73">
        <v>607200</v>
      </c>
    </row>
    <row r="6422" spans="1:9" x14ac:dyDescent="0.3">
      <c r="A6422" s="72" t="str">
        <f t="shared" si="209"/>
        <v>2018</v>
      </c>
      <c r="B6422" s="72" t="str">
        <f t="shared" si="210"/>
        <v>Mar</v>
      </c>
      <c r="C6422" s="74">
        <v>43175</v>
      </c>
      <c r="D6422" s="47">
        <v>47.689999</v>
      </c>
      <c r="E6422" s="47">
        <v>48.810001</v>
      </c>
      <c r="F6422" s="47">
        <v>47.689999</v>
      </c>
      <c r="G6422" s="47">
        <v>47.849997999999999</v>
      </c>
      <c r="H6422" s="73">
        <v>45.507503999999997</v>
      </c>
      <c r="I6422" s="73">
        <v>860300</v>
      </c>
    </row>
    <row r="6423" spans="1:9" x14ac:dyDescent="0.3">
      <c r="A6423" s="72" t="str">
        <f t="shared" si="209"/>
        <v>2018</v>
      </c>
      <c r="B6423" s="72" t="str">
        <f t="shared" si="210"/>
        <v>Mar</v>
      </c>
      <c r="C6423" s="74">
        <v>43178</v>
      </c>
      <c r="D6423" s="47">
        <v>47.389999000000003</v>
      </c>
      <c r="E6423" s="47">
        <v>48.09</v>
      </c>
      <c r="F6423" s="47">
        <v>47.27</v>
      </c>
      <c r="G6423" s="47">
        <v>48</v>
      </c>
      <c r="H6423" s="73">
        <v>45.650157999999998</v>
      </c>
      <c r="I6423" s="73">
        <v>738100</v>
      </c>
    </row>
    <row r="6424" spans="1:9" x14ac:dyDescent="0.3">
      <c r="A6424" s="72" t="str">
        <f t="shared" si="209"/>
        <v>2018</v>
      </c>
      <c r="B6424" s="72" t="str">
        <f t="shared" si="210"/>
        <v>Mar</v>
      </c>
      <c r="C6424" s="74">
        <v>43179</v>
      </c>
      <c r="D6424" s="47">
        <v>48.029998999999997</v>
      </c>
      <c r="E6424" s="47">
        <v>48.869999</v>
      </c>
      <c r="F6424" s="47">
        <v>48.029998999999997</v>
      </c>
      <c r="G6424" s="47">
        <v>48.439999</v>
      </c>
      <c r="H6424" s="73">
        <v>46.068618999999998</v>
      </c>
      <c r="I6424" s="73">
        <v>505800</v>
      </c>
    </row>
    <row r="6425" spans="1:9" x14ac:dyDescent="0.3">
      <c r="A6425" s="72" t="str">
        <f t="shared" si="209"/>
        <v>2018</v>
      </c>
      <c r="B6425" s="72" t="str">
        <f t="shared" si="210"/>
        <v>Mar</v>
      </c>
      <c r="C6425" s="74">
        <v>43180</v>
      </c>
      <c r="D6425" s="47">
        <v>48.34</v>
      </c>
      <c r="E6425" s="47">
        <v>48.66</v>
      </c>
      <c r="F6425" s="47">
        <v>47.900002000000001</v>
      </c>
      <c r="G6425" s="47">
        <v>47.939999</v>
      </c>
      <c r="H6425" s="73">
        <v>45.593097999999998</v>
      </c>
      <c r="I6425" s="73">
        <v>577900</v>
      </c>
    </row>
    <row r="6426" spans="1:9" x14ac:dyDescent="0.3">
      <c r="A6426" s="72" t="str">
        <f t="shared" si="209"/>
        <v>2018</v>
      </c>
      <c r="B6426" s="72" t="str">
        <f t="shared" si="210"/>
        <v>Mar</v>
      </c>
      <c r="C6426" s="74">
        <v>43181</v>
      </c>
      <c r="D6426" s="47">
        <v>47</v>
      </c>
      <c r="E6426" s="47">
        <v>47.639999000000003</v>
      </c>
      <c r="F6426" s="47">
        <v>46.709999000000003</v>
      </c>
      <c r="G6426" s="47">
        <v>46.98</v>
      </c>
      <c r="H6426" s="73">
        <v>44.680098999999998</v>
      </c>
      <c r="I6426" s="73">
        <v>633400</v>
      </c>
    </row>
    <row r="6427" spans="1:9" x14ac:dyDescent="0.3">
      <c r="A6427" s="72" t="str">
        <f t="shared" si="209"/>
        <v>2018</v>
      </c>
      <c r="B6427" s="72" t="str">
        <f t="shared" si="210"/>
        <v>Mar</v>
      </c>
      <c r="C6427" s="74">
        <v>43182</v>
      </c>
      <c r="D6427" s="47">
        <v>47.169998</v>
      </c>
      <c r="E6427" s="47">
        <v>48.209999000000003</v>
      </c>
      <c r="F6427" s="47">
        <v>47.169998</v>
      </c>
      <c r="G6427" s="47">
        <v>47.240001999999997</v>
      </c>
      <c r="H6427" s="73">
        <v>44.927363999999997</v>
      </c>
      <c r="I6427" s="73">
        <v>1294400</v>
      </c>
    </row>
    <row r="6428" spans="1:9" x14ac:dyDescent="0.3">
      <c r="A6428" s="72" t="str">
        <f t="shared" si="209"/>
        <v>2018</v>
      </c>
      <c r="B6428" s="72" t="str">
        <f t="shared" si="210"/>
        <v>Mar</v>
      </c>
      <c r="C6428" s="74">
        <v>43185</v>
      </c>
      <c r="D6428" s="47">
        <v>47.84</v>
      </c>
      <c r="E6428" s="47">
        <v>48.060001</v>
      </c>
      <c r="F6428" s="47">
        <v>47.509998000000003</v>
      </c>
      <c r="G6428" s="47">
        <v>47.880001</v>
      </c>
      <c r="H6428" s="73">
        <v>45.536034000000001</v>
      </c>
      <c r="I6428" s="73">
        <v>1127400</v>
      </c>
    </row>
    <row r="6429" spans="1:9" x14ac:dyDescent="0.3">
      <c r="A6429" s="72" t="str">
        <f t="shared" si="209"/>
        <v>2018</v>
      </c>
      <c r="B6429" s="72" t="str">
        <f t="shared" si="210"/>
        <v>Mar</v>
      </c>
      <c r="C6429" s="74">
        <v>43186</v>
      </c>
      <c r="D6429" s="47">
        <v>48.040000999999997</v>
      </c>
      <c r="E6429" s="47">
        <v>48.689999</v>
      </c>
      <c r="F6429" s="47">
        <v>47.669998</v>
      </c>
      <c r="G6429" s="47">
        <v>48.310001</v>
      </c>
      <c r="H6429" s="73">
        <v>45.944983999999998</v>
      </c>
      <c r="I6429" s="73">
        <v>943200</v>
      </c>
    </row>
    <row r="6430" spans="1:9" x14ac:dyDescent="0.3">
      <c r="A6430" s="72" t="str">
        <f t="shared" si="209"/>
        <v>2018</v>
      </c>
      <c r="B6430" s="72" t="str">
        <f t="shared" si="210"/>
        <v>Mar</v>
      </c>
      <c r="C6430" s="74">
        <v>43187</v>
      </c>
      <c r="D6430" s="47">
        <v>48.290000999999997</v>
      </c>
      <c r="E6430" s="47">
        <v>48.939999</v>
      </c>
      <c r="F6430" s="47">
        <v>47.84</v>
      </c>
      <c r="G6430" s="47">
        <v>48</v>
      </c>
      <c r="H6430" s="73">
        <v>45.650157999999998</v>
      </c>
      <c r="I6430" s="73">
        <v>837400</v>
      </c>
    </row>
    <row r="6431" spans="1:9" x14ac:dyDescent="0.3">
      <c r="A6431" s="72" t="str">
        <f t="shared" si="209"/>
        <v>2018</v>
      </c>
      <c r="B6431" s="72" t="str">
        <f t="shared" si="210"/>
        <v>Mar</v>
      </c>
      <c r="C6431" s="74">
        <v>43188</v>
      </c>
      <c r="D6431" s="47">
        <v>48.110000999999997</v>
      </c>
      <c r="E6431" s="47">
        <v>48.459999000000003</v>
      </c>
      <c r="F6431" s="47">
        <v>47.509998000000003</v>
      </c>
      <c r="G6431" s="47">
        <v>48.220001000000003</v>
      </c>
      <c r="H6431" s="73">
        <v>45.859394000000002</v>
      </c>
      <c r="I6431" s="73">
        <v>996100</v>
      </c>
    </row>
    <row r="6432" spans="1:9" x14ac:dyDescent="0.3">
      <c r="A6432" s="72" t="str">
        <f t="shared" si="209"/>
        <v>2018</v>
      </c>
      <c r="B6432" s="72" t="str">
        <f t="shared" si="210"/>
        <v>Apr</v>
      </c>
      <c r="C6432" s="74">
        <v>43192</v>
      </c>
      <c r="D6432" s="47">
        <v>48.119999</v>
      </c>
      <c r="E6432" s="47">
        <v>48.549999</v>
      </c>
      <c r="F6432" s="47">
        <v>46.849997999999999</v>
      </c>
      <c r="G6432" s="47">
        <v>47.470001000000003</v>
      </c>
      <c r="H6432" s="73">
        <v>45.146110999999998</v>
      </c>
      <c r="I6432" s="73">
        <v>1122700</v>
      </c>
    </row>
    <row r="6433" spans="1:9" x14ac:dyDescent="0.3">
      <c r="A6433" s="72" t="str">
        <f t="shared" si="209"/>
        <v>2018</v>
      </c>
      <c r="B6433" s="72" t="str">
        <f t="shared" si="210"/>
        <v>Apr</v>
      </c>
      <c r="C6433" s="74">
        <v>43193</v>
      </c>
      <c r="D6433" s="47">
        <v>47.849997999999999</v>
      </c>
      <c r="E6433" s="47">
        <v>48.459999000000003</v>
      </c>
      <c r="F6433" s="47">
        <v>47.580002</v>
      </c>
      <c r="G6433" s="47">
        <v>48.400002000000001</v>
      </c>
      <c r="H6433" s="73">
        <v>46.030579000000003</v>
      </c>
      <c r="I6433" s="73">
        <v>1044100</v>
      </c>
    </row>
    <row r="6434" spans="1:9" x14ac:dyDescent="0.3">
      <c r="A6434" s="72" t="str">
        <f t="shared" si="209"/>
        <v>2018</v>
      </c>
      <c r="B6434" s="72" t="str">
        <f t="shared" si="210"/>
        <v>Apr</v>
      </c>
      <c r="C6434" s="74">
        <v>43194</v>
      </c>
      <c r="D6434" s="47">
        <v>47.84</v>
      </c>
      <c r="E6434" s="47">
        <v>50.139999000000003</v>
      </c>
      <c r="F6434" s="47">
        <v>47.84</v>
      </c>
      <c r="G6434" s="47">
        <v>50.009998000000003</v>
      </c>
      <c r="H6434" s="73">
        <v>47.561751999999998</v>
      </c>
      <c r="I6434" s="73">
        <v>1051200</v>
      </c>
    </row>
    <row r="6435" spans="1:9" x14ac:dyDescent="0.3">
      <c r="A6435" s="72" t="str">
        <f t="shared" si="209"/>
        <v>2018</v>
      </c>
      <c r="B6435" s="72" t="str">
        <f t="shared" si="210"/>
        <v>Apr</v>
      </c>
      <c r="C6435" s="74">
        <v>43195</v>
      </c>
      <c r="D6435" s="47">
        <v>50.290000999999997</v>
      </c>
      <c r="E6435" s="47">
        <v>51.82</v>
      </c>
      <c r="F6435" s="47">
        <v>50.049999</v>
      </c>
      <c r="G6435" s="47">
        <v>51.740001999999997</v>
      </c>
      <c r="H6435" s="73">
        <v>49.207065999999998</v>
      </c>
      <c r="I6435" s="73">
        <v>1954600</v>
      </c>
    </row>
    <row r="6436" spans="1:9" x14ac:dyDescent="0.3">
      <c r="A6436" s="72" t="str">
        <f t="shared" si="209"/>
        <v>2018</v>
      </c>
      <c r="B6436" s="72" t="str">
        <f t="shared" si="210"/>
        <v>Apr</v>
      </c>
      <c r="C6436" s="74">
        <v>43196</v>
      </c>
      <c r="D6436" s="47">
        <v>51.360000999999997</v>
      </c>
      <c r="E6436" s="47">
        <v>53.029998999999997</v>
      </c>
      <c r="F6436" s="47">
        <v>51.360000999999997</v>
      </c>
      <c r="G6436" s="47">
        <v>52.060001</v>
      </c>
      <c r="H6436" s="73">
        <v>49.511401999999997</v>
      </c>
      <c r="I6436" s="73">
        <v>2032600</v>
      </c>
    </row>
    <row r="6437" spans="1:9" x14ac:dyDescent="0.3">
      <c r="A6437" s="72" t="str">
        <f t="shared" si="209"/>
        <v>2018</v>
      </c>
      <c r="B6437" s="72" t="str">
        <f t="shared" si="210"/>
        <v>Apr</v>
      </c>
      <c r="C6437" s="74">
        <v>43199</v>
      </c>
      <c r="D6437" s="47">
        <v>52.5</v>
      </c>
      <c r="E6437" s="47">
        <v>52.759998000000003</v>
      </c>
      <c r="F6437" s="47">
        <v>51.27</v>
      </c>
      <c r="G6437" s="47">
        <v>51.450001</v>
      </c>
      <c r="H6437" s="73">
        <v>48.931263000000001</v>
      </c>
      <c r="I6437" s="73">
        <v>875300</v>
      </c>
    </row>
    <row r="6438" spans="1:9" x14ac:dyDescent="0.3">
      <c r="A6438" s="72" t="str">
        <f t="shared" si="209"/>
        <v>2018</v>
      </c>
      <c r="B6438" s="72" t="str">
        <f t="shared" si="210"/>
        <v>Apr</v>
      </c>
      <c r="C6438" s="74">
        <v>43200</v>
      </c>
      <c r="D6438" s="47">
        <v>52.09</v>
      </c>
      <c r="E6438" s="47">
        <v>52.119999</v>
      </c>
      <c r="F6438" s="47">
        <v>51.330002</v>
      </c>
      <c r="G6438" s="47">
        <v>51.939999</v>
      </c>
      <c r="H6438" s="73">
        <v>49.397278</v>
      </c>
      <c r="I6438" s="73">
        <v>965700</v>
      </c>
    </row>
    <row r="6439" spans="1:9" x14ac:dyDescent="0.3">
      <c r="A6439" s="72" t="str">
        <f t="shared" si="209"/>
        <v>2018</v>
      </c>
      <c r="B6439" s="72" t="str">
        <f t="shared" si="210"/>
        <v>Apr</v>
      </c>
      <c r="C6439" s="74">
        <v>43201</v>
      </c>
      <c r="D6439" s="47">
        <v>51.720001000000003</v>
      </c>
      <c r="E6439" s="47">
        <v>52.189999</v>
      </c>
      <c r="F6439" s="47">
        <v>50.790000999999997</v>
      </c>
      <c r="G6439" s="47">
        <v>51.040000999999997</v>
      </c>
      <c r="H6439" s="73">
        <v>48.541336000000001</v>
      </c>
      <c r="I6439" s="73">
        <v>1108800</v>
      </c>
    </row>
    <row r="6440" spans="1:9" x14ac:dyDescent="0.3">
      <c r="A6440" s="72" t="str">
        <f t="shared" si="209"/>
        <v>2018</v>
      </c>
      <c r="B6440" s="72" t="str">
        <f t="shared" si="210"/>
        <v>Apr</v>
      </c>
      <c r="C6440" s="74">
        <v>43202</v>
      </c>
      <c r="D6440" s="47">
        <v>51.389999000000003</v>
      </c>
      <c r="E6440" s="47">
        <v>51.77</v>
      </c>
      <c r="F6440" s="47">
        <v>50.68</v>
      </c>
      <c r="G6440" s="47">
        <v>50.709999000000003</v>
      </c>
      <c r="H6440" s="73">
        <v>48.227485999999999</v>
      </c>
      <c r="I6440" s="73">
        <v>809300</v>
      </c>
    </row>
    <row r="6441" spans="1:9" x14ac:dyDescent="0.3">
      <c r="A6441" s="72" t="str">
        <f t="shared" si="209"/>
        <v>2018</v>
      </c>
      <c r="B6441" s="72" t="str">
        <f t="shared" si="210"/>
        <v>Apr</v>
      </c>
      <c r="C6441" s="74">
        <v>43203</v>
      </c>
      <c r="D6441" s="47">
        <v>51.02</v>
      </c>
      <c r="E6441" s="47">
        <v>52.41</v>
      </c>
      <c r="F6441" s="47">
        <v>50.720001000000003</v>
      </c>
      <c r="G6441" s="47">
        <v>52.189999</v>
      </c>
      <c r="H6441" s="73">
        <v>49.635039999999996</v>
      </c>
      <c r="I6441" s="73">
        <v>1143000</v>
      </c>
    </row>
    <row r="6442" spans="1:9" x14ac:dyDescent="0.3">
      <c r="A6442" s="72" t="str">
        <f t="shared" si="209"/>
        <v>2018</v>
      </c>
      <c r="B6442" s="72" t="str">
        <f t="shared" si="210"/>
        <v>Apr</v>
      </c>
      <c r="C6442" s="74">
        <v>43206</v>
      </c>
      <c r="D6442" s="47">
        <v>52.279998999999997</v>
      </c>
      <c r="E6442" s="47">
        <v>53.110000999999997</v>
      </c>
      <c r="F6442" s="47">
        <v>51.869999</v>
      </c>
      <c r="G6442" s="47">
        <v>52.349997999999999</v>
      </c>
      <c r="H6442" s="73">
        <v>49.787208999999997</v>
      </c>
      <c r="I6442" s="73">
        <v>994700</v>
      </c>
    </row>
    <row r="6443" spans="1:9" x14ac:dyDescent="0.3">
      <c r="A6443" s="72" t="str">
        <f t="shared" si="209"/>
        <v>2018</v>
      </c>
      <c r="B6443" s="72" t="str">
        <f t="shared" si="210"/>
        <v>Apr</v>
      </c>
      <c r="C6443" s="74">
        <v>43207</v>
      </c>
      <c r="D6443" s="47">
        <v>52.459999000000003</v>
      </c>
      <c r="E6443" s="47">
        <v>53.299999</v>
      </c>
      <c r="F6443" s="47">
        <v>51.459999000000003</v>
      </c>
      <c r="G6443" s="47">
        <v>52.540000999999997</v>
      </c>
      <c r="H6443" s="73">
        <v>49.967906999999997</v>
      </c>
      <c r="I6443" s="73">
        <v>863100</v>
      </c>
    </row>
    <row r="6444" spans="1:9" x14ac:dyDescent="0.3">
      <c r="A6444" s="72" t="str">
        <f t="shared" si="209"/>
        <v>2018</v>
      </c>
      <c r="B6444" s="72" t="str">
        <f t="shared" si="210"/>
        <v>Apr</v>
      </c>
      <c r="C6444" s="74">
        <v>43208</v>
      </c>
      <c r="D6444" s="47">
        <v>52.84</v>
      </c>
      <c r="E6444" s="47">
        <v>53.380001</v>
      </c>
      <c r="F6444" s="47">
        <v>52.5</v>
      </c>
      <c r="G6444" s="47">
        <v>53.07</v>
      </c>
      <c r="H6444" s="73">
        <v>50.471958000000001</v>
      </c>
      <c r="I6444" s="73">
        <v>845500</v>
      </c>
    </row>
    <row r="6445" spans="1:9" x14ac:dyDescent="0.3">
      <c r="A6445" s="72" t="str">
        <f t="shared" si="209"/>
        <v>2018</v>
      </c>
      <c r="B6445" s="72" t="str">
        <f t="shared" si="210"/>
        <v>Apr</v>
      </c>
      <c r="C6445" s="74">
        <v>43209</v>
      </c>
      <c r="D6445" s="47">
        <v>52.830002</v>
      </c>
      <c r="E6445" s="47">
        <v>53.099997999999999</v>
      </c>
      <c r="F6445" s="47">
        <v>51.75</v>
      </c>
      <c r="G6445" s="47">
        <v>52.330002</v>
      </c>
      <c r="H6445" s="73">
        <v>49.768185000000003</v>
      </c>
      <c r="I6445" s="73">
        <v>934100</v>
      </c>
    </row>
    <row r="6446" spans="1:9" x14ac:dyDescent="0.3">
      <c r="A6446" s="72" t="str">
        <f t="shared" si="209"/>
        <v>2018</v>
      </c>
      <c r="B6446" s="72" t="str">
        <f t="shared" si="210"/>
        <v>Apr</v>
      </c>
      <c r="C6446" s="74">
        <v>43210</v>
      </c>
      <c r="D6446" s="47">
        <v>52.419998</v>
      </c>
      <c r="E6446" s="47">
        <v>52.549999</v>
      </c>
      <c r="F6446" s="47">
        <v>51.18</v>
      </c>
      <c r="G6446" s="47">
        <v>51.599997999999999</v>
      </c>
      <c r="H6446" s="73">
        <v>49.073914000000002</v>
      </c>
      <c r="I6446" s="73">
        <v>1146600</v>
      </c>
    </row>
    <row r="6447" spans="1:9" x14ac:dyDescent="0.3">
      <c r="A6447" s="72" t="str">
        <f t="shared" si="209"/>
        <v>2018</v>
      </c>
      <c r="B6447" s="72" t="str">
        <f t="shared" si="210"/>
        <v>Apr</v>
      </c>
      <c r="C6447" s="74">
        <v>43213</v>
      </c>
      <c r="D6447" s="47">
        <v>51.75</v>
      </c>
      <c r="E6447" s="47">
        <v>51.75</v>
      </c>
      <c r="F6447" s="47">
        <v>50.77</v>
      </c>
      <c r="G6447" s="47">
        <v>51.099997999999999</v>
      </c>
      <c r="H6447" s="73">
        <v>48.598396000000001</v>
      </c>
      <c r="I6447" s="73">
        <v>1200800</v>
      </c>
    </row>
    <row r="6448" spans="1:9" x14ac:dyDescent="0.3">
      <c r="A6448" s="72" t="str">
        <f t="shared" si="209"/>
        <v>2018</v>
      </c>
      <c r="B6448" s="72" t="str">
        <f t="shared" si="210"/>
        <v>Apr</v>
      </c>
      <c r="C6448" s="74">
        <v>43214</v>
      </c>
      <c r="D6448" s="47">
        <v>51.240001999999997</v>
      </c>
      <c r="E6448" s="47">
        <v>51.25</v>
      </c>
      <c r="F6448" s="47">
        <v>49.970001000000003</v>
      </c>
      <c r="G6448" s="47">
        <v>50.650002000000001</v>
      </c>
      <c r="H6448" s="73">
        <v>48.170428999999999</v>
      </c>
      <c r="I6448" s="73">
        <v>1214900</v>
      </c>
    </row>
    <row r="6449" spans="1:9" x14ac:dyDescent="0.3">
      <c r="A6449" s="72" t="str">
        <f t="shared" si="209"/>
        <v>2018</v>
      </c>
      <c r="B6449" s="72" t="str">
        <f t="shared" si="210"/>
        <v>Apr</v>
      </c>
      <c r="C6449" s="74">
        <v>43215</v>
      </c>
      <c r="D6449" s="47">
        <v>50.610000999999997</v>
      </c>
      <c r="E6449" s="47">
        <v>51.18</v>
      </c>
      <c r="F6449" s="47">
        <v>49.790000999999997</v>
      </c>
      <c r="G6449" s="47">
        <v>50.919998</v>
      </c>
      <c r="H6449" s="73">
        <v>48.427211999999997</v>
      </c>
      <c r="I6449" s="73">
        <v>2158900</v>
      </c>
    </row>
    <row r="6450" spans="1:9" x14ac:dyDescent="0.3">
      <c r="A6450" s="72" t="str">
        <f t="shared" si="209"/>
        <v>2018</v>
      </c>
      <c r="B6450" s="72" t="str">
        <f t="shared" si="210"/>
        <v>Apr</v>
      </c>
      <c r="C6450" s="74">
        <v>43216</v>
      </c>
      <c r="D6450" s="47">
        <v>50.950001</v>
      </c>
      <c r="E6450" s="47">
        <v>53.59</v>
      </c>
      <c r="F6450" s="47">
        <v>50.950001</v>
      </c>
      <c r="G6450" s="47">
        <v>52.110000999999997</v>
      </c>
      <c r="H6450" s="73">
        <v>49.558956000000002</v>
      </c>
      <c r="I6450" s="73">
        <v>2915000</v>
      </c>
    </row>
    <row r="6451" spans="1:9" x14ac:dyDescent="0.3">
      <c r="A6451" s="72" t="str">
        <f t="shared" si="209"/>
        <v>2018</v>
      </c>
      <c r="B6451" s="72" t="str">
        <f t="shared" si="210"/>
        <v>Apr</v>
      </c>
      <c r="C6451" s="74">
        <v>43217</v>
      </c>
      <c r="D6451" s="47">
        <v>52.259998000000003</v>
      </c>
      <c r="E6451" s="47">
        <v>53.279998999999997</v>
      </c>
      <c r="F6451" s="47">
        <v>51.939999</v>
      </c>
      <c r="G6451" s="47">
        <v>52.830002</v>
      </c>
      <c r="H6451" s="73">
        <v>50.24371</v>
      </c>
      <c r="I6451" s="73">
        <v>1375100</v>
      </c>
    </row>
    <row r="6452" spans="1:9" x14ac:dyDescent="0.3">
      <c r="A6452" s="72" t="str">
        <f t="shared" si="209"/>
        <v>2018</v>
      </c>
      <c r="B6452" s="72" t="str">
        <f t="shared" si="210"/>
        <v>Apr</v>
      </c>
      <c r="C6452" s="74">
        <v>43220</v>
      </c>
      <c r="D6452" s="47">
        <v>52.759998000000003</v>
      </c>
      <c r="E6452" s="47">
        <v>52.970001000000003</v>
      </c>
      <c r="F6452" s="47">
        <v>51.5</v>
      </c>
      <c r="G6452" s="47">
        <v>51.950001</v>
      </c>
      <c r="H6452" s="73">
        <v>49.406779999999998</v>
      </c>
      <c r="I6452" s="73">
        <v>1250400</v>
      </c>
    </row>
    <row r="6453" spans="1:9" x14ac:dyDescent="0.3">
      <c r="A6453" s="72" t="str">
        <f t="shared" si="209"/>
        <v>2018</v>
      </c>
      <c r="B6453" s="72" t="str">
        <f t="shared" si="210"/>
        <v>May</v>
      </c>
      <c r="C6453" s="74">
        <v>43221</v>
      </c>
      <c r="D6453" s="47">
        <v>52.040000999999997</v>
      </c>
      <c r="E6453" s="47">
        <v>52.869999</v>
      </c>
      <c r="F6453" s="47">
        <v>51.529998999999997</v>
      </c>
      <c r="G6453" s="47">
        <v>52.759998000000003</v>
      </c>
      <c r="H6453" s="73">
        <v>50.177132</v>
      </c>
      <c r="I6453" s="73">
        <v>990800</v>
      </c>
    </row>
    <row r="6454" spans="1:9" x14ac:dyDescent="0.3">
      <c r="A6454" s="72" t="str">
        <f t="shared" si="209"/>
        <v>2018</v>
      </c>
      <c r="B6454" s="72" t="str">
        <f t="shared" si="210"/>
        <v>May</v>
      </c>
      <c r="C6454" s="74">
        <v>43222</v>
      </c>
      <c r="D6454" s="47">
        <v>52.439999</v>
      </c>
      <c r="E6454" s="47">
        <v>52.779998999999997</v>
      </c>
      <c r="F6454" s="47">
        <v>51.740001999999997</v>
      </c>
      <c r="G6454" s="47">
        <v>52.119999</v>
      </c>
      <c r="H6454" s="73">
        <v>49.568466000000001</v>
      </c>
      <c r="I6454" s="73">
        <v>801600</v>
      </c>
    </row>
    <row r="6455" spans="1:9" x14ac:dyDescent="0.3">
      <c r="A6455" s="72" t="str">
        <f t="shared" si="209"/>
        <v>2018</v>
      </c>
      <c r="B6455" s="72" t="str">
        <f t="shared" si="210"/>
        <v>May</v>
      </c>
      <c r="C6455" s="74">
        <v>43223</v>
      </c>
      <c r="D6455" s="47">
        <v>52.060001</v>
      </c>
      <c r="E6455" s="47">
        <v>52.299999</v>
      </c>
      <c r="F6455" s="47">
        <v>51.57</v>
      </c>
      <c r="G6455" s="47">
        <v>52.029998999999997</v>
      </c>
      <c r="H6455" s="73">
        <v>49.482872</v>
      </c>
      <c r="I6455" s="73">
        <v>631300</v>
      </c>
    </row>
    <row r="6456" spans="1:9" x14ac:dyDescent="0.3">
      <c r="A6456" s="72" t="str">
        <f t="shared" si="209"/>
        <v>2018</v>
      </c>
      <c r="B6456" s="72" t="str">
        <f t="shared" si="210"/>
        <v>May</v>
      </c>
      <c r="C6456" s="74">
        <v>43224</v>
      </c>
      <c r="D6456" s="47">
        <v>52.07</v>
      </c>
      <c r="E6456" s="47">
        <v>53.619999</v>
      </c>
      <c r="F6456" s="47">
        <v>51.900002000000001</v>
      </c>
      <c r="G6456" s="47">
        <v>52.959999000000003</v>
      </c>
      <c r="H6456" s="73">
        <v>50.367339999999999</v>
      </c>
      <c r="I6456" s="73">
        <v>1262500</v>
      </c>
    </row>
    <row r="6457" spans="1:9" x14ac:dyDescent="0.3">
      <c r="A6457" s="72" t="str">
        <f t="shared" si="209"/>
        <v>2018</v>
      </c>
      <c r="B6457" s="72" t="str">
        <f t="shared" si="210"/>
        <v>May</v>
      </c>
      <c r="C6457" s="74">
        <v>43227</v>
      </c>
      <c r="D6457" s="47">
        <v>52.880001</v>
      </c>
      <c r="E6457" s="47">
        <v>53.380001</v>
      </c>
      <c r="F6457" s="47">
        <v>52.299999</v>
      </c>
      <c r="G6457" s="47">
        <v>53.25</v>
      </c>
      <c r="H6457" s="73">
        <v>50.643146999999999</v>
      </c>
      <c r="I6457" s="73">
        <v>1097200</v>
      </c>
    </row>
    <row r="6458" spans="1:9" x14ac:dyDescent="0.3">
      <c r="A6458" s="72" t="str">
        <f t="shared" si="209"/>
        <v>2018</v>
      </c>
      <c r="B6458" s="72" t="str">
        <f t="shared" si="210"/>
        <v>May</v>
      </c>
      <c r="C6458" s="74">
        <v>43228</v>
      </c>
      <c r="D6458" s="47">
        <v>53.200001</v>
      </c>
      <c r="E6458" s="47">
        <v>54.48</v>
      </c>
      <c r="F6458" s="47">
        <v>53.200001</v>
      </c>
      <c r="G6458" s="47">
        <v>54.130001</v>
      </c>
      <c r="H6458" s="73">
        <v>51.480068000000003</v>
      </c>
      <c r="I6458" s="73">
        <v>959600</v>
      </c>
    </row>
    <row r="6459" spans="1:9" x14ac:dyDescent="0.3">
      <c r="A6459" s="72" t="str">
        <f t="shared" si="209"/>
        <v>2018</v>
      </c>
      <c r="B6459" s="72" t="str">
        <f t="shared" si="210"/>
        <v>May</v>
      </c>
      <c r="C6459" s="74">
        <v>43229</v>
      </c>
      <c r="D6459" s="47">
        <v>53.889999000000003</v>
      </c>
      <c r="E6459" s="47">
        <v>54.119999</v>
      </c>
      <c r="F6459" s="47">
        <v>53.040000999999997</v>
      </c>
      <c r="G6459" s="47">
        <v>53.169998</v>
      </c>
      <c r="H6459" s="73">
        <v>50.839424000000001</v>
      </c>
      <c r="I6459" s="73">
        <v>884200</v>
      </c>
    </row>
    <row r="6460" spans="1:9" x14ac:dyDescent="0.3">
      <c r="A6460" s="72" t="str">
        <f t="shared" si="209"/>
        <v>2018</v>
      </c>
      <c r="B6460" s="72" t="str">
        <f t="shared" si="210"/>
        <v>May</v>
      </c>
      <c r="C6460" s="74">
        <v>43230</v>
      </c>
      <c r="D6460" s="47">
        <v>53.400002000000001</v>
      </c>
      <c r="E6460" s="47">
        <v>54.02</v>
      </c>
      <c r="F6460" s="47">
        <v>53.18</v>
      </c>
      <c r="G6460" s="47">
        <v>53.759998000000003</v>
      </c>
      <c r="H6460" s="73">
        <v>51.403571999999997</v>
      </c>
      <c r="I6460" s="73">
        <v>520000</v>
      </c>
    </row>
    <row r="6461" spans="1:9" x14ac:dyDescent="0.3">
      <c r="A6461" s="72" t="str">
        <f t="shared" si="209"/>
        <v>2018</v>
      </c>
      <c r="B6461" s="72" t="str">
        <f t="shared" si="210"/>
        <v>May</v>
      </c>
      <c r="C6461" s="74">
        <v>43231</v>
      </c>
      <c r="D6461" s="47">
        <v>53.93</v>
      </c>
      <c r="E6461" s="47">
        <v>54.200001</v>
      </c>
      <c r="F6461" s="47">
        <v>53.290000999999997</v>
      </c>
      <c r="G6461" s="47">
        <v>53.560001</v>
      </c>
      <c r="H6461" s="73">
        <v>51.212341000000002</v>
      </c>
      <c r="I6461" s="73">
        <v>868600</v>
      </c>
    </row>
    <row r="6462" spans="1:9" x14ac:dyDescent="0.3">
      <c r="A6462" s="72" t="str">
        <f t="shared" si="209"/>
        <v>2018</v>
      </c>
      <c r="B6462" s="72" t="str">
        <f t="shared" si="210"/>
        <v>May</v>
      </c>
      <c r="C6462" s="74">
        <v>43234</v>
      </c>
      <c r="D6462" s="47">
        <v>53.5</v>
      </c>
      <c r="E6462" s="47">
        <v>53.5</v>
      </c>
      <c r="F6462" s="47">
        <v>51.419998</v>
      </c>
      <c r="G6462" s="47">
        <v>51.919998</v>
      </c>
      <c r="H6462" s="73">
        <v>49.644218000000002</v>
      </c>
      <c r="I6462" s="73">
        <v>1914200</v>
      </c>
    </row>
    <row r="6463" spans="1:9" x14ac:dyDescent="0.3">
      <c r="A6463" s="72" t="str">
        <f t="shared" si="209"/>
        <v>2018</v>
      </c>
      <c r="B6463" s="72" t="str">
        <f t="shared" si="210"/>
        <v>May</v>
      </c>
      <c r="C6463" s="74">
        <v>43235</v>
      </c>
      <c r="D6463" s="47">
        <v>51.669998</v>
      </c>
      <c r="E6463" s="47">
        <v>52.060001</v>
      </c>
      <c r="F6463" s="47">
        <v>51.23</v>
      </c>
      <c r="G6463" s="47">
        <v>51.799999</v>
      </c>
      <c r="H6463" s="73">
        <v>49.52948</v>
      </c>
      <c r="I6463" s="73">
        <v>1053300</v>
      </c>
    </row>
    <row r="6464" spans="1:9" x14ac:dyDescent="0.3">
      <c r="A6464" s="72" t="str">
        <f t="shared" si="209"/>
        <v>2018</v>
      </c>
      <c r="B6464" s="72" t="str">
        <f t="shared" si="210"/>
        <v>May</v>
      </c>
      <c r="C6464" s="74">
        <v>43236</v>
      </c>
      <c r="D6464" s="47">
        <v>52.02</v>
      </c>
      <c r="E6464" s="47">
        <v>52.84</v>
      </c>
      <c r="F6464" s="47">
        <v>51.959999000000003</v>
      </c>
      <c r="G6464" s="47">
        <v>52.150002000000001</v>
      </c>
      <c r="H6464" s="73">
        <v>49.864142999999999</v>
      </c>
      <c r="I6464" s="73">
        <v>737400</v>
      </c>
    </row>
    <row r="6465" spans="1:9" x14ac:dyDescent="0.3">
      <c r="A6465" s="72" t="str">
        <f t="shared" si="209"/>
        <v>2018</v>
      </c>
      <c r="B6465" s="72" t="str">
        <f t="shared" si="210"/>
        <v>May</v>
      </c>
      <c r="C6465" s="74">
        <v>43237</v>
      </c>
      <c r="D6465" s="47">
        <v>52.290000999999997</v>
      </c>
      <c r="E6465" s="47">
        <v>52.720001000000003</v>
      </c>
      <c r="F6465" s="47">
        <v>52</v>
      </c>
      <c r="G6465" s="47">
        <v>52.330002</v>
      </c>
      <c r="H6465" s="73">
        <v>50.036251</v>
      </c>
      <c r="I6465" s="73">
        <v>588600</v>
      </c>
    </row>
    <row r="6466" spans="1:9" x14ac:dyDescent="0.3">
      <c r="A6466" s="72" t="str">
        <f t="shared" si="209"/>
        <v>2018</v>
      </c>
      <c r="B6466" s="72" t="str">
        <f t="shared" si="210"/>
        <v>May</v>
      </c>
      <c r="C6466" s="74">
        <v>43238</v>
      </c>
      <c r="D6466" s="47">
        <v>52.459999000000003</v>
      </c>
      <c r="E6466" s="47">
        <v>52.459999000000003</v>
      </c>
      <c r="F6466" s="47">
        <v>49.990001999999997</v>
      </c>
      <c r="G6466" s="47">
        <v>50.41</v>
      </c>
      <c r="H6466" s="73">
        <v>48.200412999999998</v>
      </c>
      <c r="I6466" s="73">
        <v>1570500</v>
      </c>
    </row>
    <row r="6467" spans="1:9" x14ac:dyDescent="0.3">
      <c r="A6467" s="72" t="str">
        <f t="shared" ref="A6467:A6530" si="211">TEXT(C6467,"YYYY")</f>
        <v>2018</v>
      </c>
      <c r="B6467" s="72" t="str">
        <f t="shared" ref="B6467:B6530" si="212">TEXT(C6467,"MMM")</f>
        <v>May</v>
      </c>
      <c r="C6467" s="74">
        <v>43241</v>
      </c>
      <c r="D6467" s="47">
        <v>50.73</v>
      </c>
      <c r="E6467" s="47">
        <v>51.299999</v>
      </c>
      <c r="F6467" s="47">
        <v>50.369999</v>
      </c>
      <c r="G6467" s="47">
        <v>51</v>
      </c>
      <c r="H6467" s="73">
        <v>48.764544999999998</v>
      </c>
      <c r="I6467" s="73">
        <v>1059700</v>
      </c>
    </row>
    <row r="6468" spans="1:9" x14ac:dyDescent="0.3">
      <c r="A6468" s="72" t="str">
        <f t="shared" si="211"/>
        <v>2018</v>
      </c>
      <c r="B6468" s="72" t="str">
        <f t="shared" si="212"/>
        <v>May</v>
      </c>
      <c r="C6468" s="74">
        <v>43242</v>
      </c>
      <c r="D6468" s="47">
        <v>51.02</v>
      </c>
      <c r="E6468" s="47">
        <v>51.439999</v>
      </c>
      <c r="F6468" s="47">
        <v>50.450001</v>
      </c>
      <c r="G6468" s="47">
        <v>50.490001999999997</v>
      </c>
      <c r="H6468" s="73">
        <v>48.276904999999999</v>
      </c>
      <c r="I6468" s="73">
        <v>627000</v>
      </c>
    </row>
    <row r="6469" spans="1:9" x14ac:dyDescent="0.3">
      <c r="A6469" s="72" t="str">
        <f t="shared" si="211"/>
        <v>2018</v>
      </c>
      <c r="B6469" s="72" t="str">
        <f t="shared" si="212"/>
        <v>May</v>
      </c>
      <c r="C6469" s="74">
        <v>43243</v>
      </c>
      <c r="D6469" s="47">
        <v>50.220001000000003</v>
      </c>
      <c r="E6469" s="47">
        <v>50.650002000000001</v>
      </c>
      <c r="F6469" s="47">
        <v>49.639999000000003</v>
      </c>
      <c r="G6469" s="47">
        <v>50.299999</v>
      </c>
      <c r="H6469" s="73">
        <v>48.095230000000001</v>
      </c>
      <c r="I6469" s="73">
        <v>852700</v>
      </c>
    </row>
    <row r="6470" spans="1:9" x14ac:dyDescent="0.3">
      <c r="A6470" s="72" t="str">
        <f t="shared" si="211"/>
        <v>2018</v>
      </c>
      <c r="B6470" s="72" t="str">
        <f t="shared" si="212"/>
        <v>May</v>
      </c>
      <c r="C6470" s="74">
        <v>43244</v>
      </c>
      <c r="D6470" s="47">
        <v>50.299999</v>
      </c>
      <c r="E6470" s="47">
        <v>51.150002000000001</v>
      </c>
      <c r="F6470" s="47">
        <v>50.18</v>
      </c>
      <c r="G6470" s="47">
        <v>50.759998000000003</v>
      </c>
      <c r="H6470" s="73">
        <v>48.535069</v>
      </c>
      <c r="I6470" s="73">
        <v>752500</v>
      </c>
    </row>
    <row r="6471" spans="1:9" x14ac:dyDescent="0.3">
      <c r="A6471" s="72" t="str">
        <f t="shared" si="211"/>
        <v>2018</v>
      </c>
      <c r="B6471" s="72" t="str">
        <f t="shared" si="212"/>
        <v>May</v>
      </c>
      <c r="C6471" s="74">
        <v>43245</v>
      </c>
      <c r="D6471" s="47">
        <v>50.709999000000003</v>
      </c>
      <c r="E6471" s="47">
        <v>51.91</v>
      </c>
      <c r="F6471" s="47">
        <v>49.639999000000003</v>
      </c>
      <c r="G6471" s="47">
        <v>51.330002</v>
      </c>
      <c r="H6471" s="73">
        <v>49.080086000000001</v>
      </c>
      <c r="I6471" s="73">
        <v>760600</v>
      </c>
    </row>
    <row r="6472" spans="1:9" x14ac:dyDescent="0.3">
      <c r="A6472" s="72" t="str">
        <f t="shared" si="211"/>
        <v>2018</v>
      </c>
      <c r="B6472" s="72" t="str">
        <f t="shared" si="212"/>
        <v>May</v>
      </c>
      <c r="C6472" s="74">
        <v>43249</v>
      </c>
      <c r="D6472" s="47">
        <v>51</v>
      </c>
      <c r="E6472" s="47">
        <v>51.5</v>
      </c>
      <c r="F6472" s="47">
        <v>50.84</v>
      </c>
      <c r="G6472" s="47">
        <v>51.23</v>
      </c>
      <c r="H6472" s="73">
        <v>48.984462999999998</v>
      </c>
      <c r="I6472" s="73">
        <v>581700</v>
      </c>
    </row>
    <row r="6473" spans="1:9" x14ac:dyDescent="0.3">
      <c r="A6473" s="72" t="str">
        <f t="shared" si="211"/>
        <v>2018</v>
      </c>
      <c r="B6473" s="72" t="str">
        <f t="shared" si="212"/>
        <v>May</v>
      </c>
      <c r="C6473" s="74">
        <v>43250</v>
      </c>
      <c r="D6473" s="47">
        <v>51.52</v>
      </c>
      <c r="E6473" s="47">
        <v>52.23</v>
      </c>
      <c r="F6473" s="47">
        <v>51.419998</v>
      </c>
      <c r="G6473" s="47">
        <v>52.139999000000003</v>
      </c>
      <c r="H6473" s="73">
        <v>49.854576000000002</v>
      </c>
      <c r="I6473" s="73">
        <v>752300</v>
      </c>
    </row>
    <row r="6474" spans="1:9" x14ac:dyDescent="0.3">
      <c r="A6474" s="72" t="str">
        <f t="shared" si="211"/>
        <v>2018</v>
      </c>
      <c r="B6474" s="72" t="str">
        <f t="shared" si="212"/>
        <v>May</v>
      </c>
      <c r="C6474" s="74">
        <v>43251</v>
      </c>
      <c r="D6474" s="47">
        <v>52.099997999999999</v>
      </c>
      <c r="E6474" s="47">
        <v>52.389999000000003</v>
      </c>
      <c r="F6474" s="47">
        <v>51.509998000000003</v>
      </c>
      <c r="G6474" s="47">
        <v>51.810001</v>
      </c>
      <c r="H6474" s="73">
        <v>49.53904</v>
      </c>
      <c r="I6474" s="73">
        <v>406400</v>
      </c>
    </row>
    <row r="6475" spans="1:9" x14ac:dyDescent="0.3">
      <c r="A6475" s="72" t="str">
        <f t="shared" si="211"/>
        <v>2018</v>
      </c>
      <c r="B6475" s="72" t="str">
        <f t="shared" si="212"/>
        <v>Jun</v>
      </c>
      <c r="C6475" s="74">
        <v>43252</v>
      </c>
      <c r="D6475" s="47">
        <v>52.139999000000003</v>
      </c>
      <c r="E6475" s="47">
        <v>52.32</v>
      </c>
      <c r="F6475" s="47">
        <v>51.779998999999997</v>
      </c>
      <c r="G6475" s="47">
        <v>52.040000999999997</v>
      </c>
      <c r="H6475" s="73">
        <v>49.758965000000003</v>
      </c>
      <c r="I6475" s="73">
        <v>397200</v>
      </c>
    </row>
    <row r="6476" spans="1:9" x14ac:dyDescent="0.3">
      <c r="A6476" s="72" t="str">
        <f t="shared" si="211"/>
        <v>2018</v>
      </c>
      <c r="B6476" s="72" t="str">
        <f t="shared" si="212"/>
        <v>Jun</v>
      </c>
      <c r="C6476" s="74">
        <v>43255</v>
      </c>
      <c r="D6476" s="47">
        <v>52.209999000000003</v>
      </c>
      <c r="E6476" s="47">
        <v>52.860000999999997</v>
      </c>
      <c r="F6476" s="47">
        <v>52</v>
      </c>
      <c r="G6476" s="47">
        <v>52.77</v>
      </c>
      <c r="H6476" s="73">
        <v>50.456966000000001</v>
      </c>
      <c r="I6476" s="73">
        <v>740500</v>
      </c>
    </row>
    <row r="6477" spans="1:9" x14ac:dyDescent="0.3">
      <c r="A6477" s="72" t="str">
        <f t="shared" si="211"/>
        <v>2018</v>
      </c>
      <c r="B6477" s="72" t="str">
        <f t="shared" si="212"/>
        <v>Jun</v>
      </c>
      <c r="C6477" s="74">
        <v>43256</v>
      </c>
      <c r="D6477" s="47">
        <v>52.759998000000003</v>
      </c>
      <c r="E6477" s="47">
        <v>53.849997999999999</v>
      </c>
      <c r="F6477" s="47">
        <v>52.59</v>
      </c>
      <c r="G6477" s="47">
        <v>53.709999000000003</v>
      </c>
      <c r="H6477" s="73">
        <v>51.355758999999999</v>
      </c>
      <c r="I6477" s="73">
        <v>566600</v>
      </c>
    </row>
    <row r="6478" spans="1:9" x14ac:dyDescent="0.3">
      <c r="A6478" s="72" t="str">
        <f t="shared" si="211"/>
        <v>2018</v>
      </c>
      <c r="B6478" s="72" t="str">
        <f t="shared" si="212"/>
        <v>Jun</v>
      </c>
      <c r="C6478" s="74">
        <v>43257</v>
      </c>
      <c r="D6478" s="47">
        <v>53.869999</v>
      </c>
      <c r="E6478" s="47">
        <v>54.669998</v>
      </c>
      <c r="F6478" s="47">
        <v>53.599997999999999</v>
      </c>
      <c r="G6478" s="47">
        <v>54.360000999999997</v>
      </c>
      <c r="H6478" s="73">
        <v>51.977271999999999</v>
      </c>
      <c r="I6478" s="73">
        <v>593700</v>
      </c>
    </row>
    <row r="6479" spans="1:9" x14ac:dyDescent="0.3">
      <c r="A6479" s="72" t="str">
        <f t="shared" si="211"/>
        <v>2018</v>
      </c>
      <c r="B6479" s="72" t="str">
        <f t="shared" si="212"/>
        <v>Jun</v>
      </c>
      <c r="C6479" s="74">
        <v>43258</v>
      </c>
      <c r="D6479" s="47">
        <v>54.419998</v>
      </c>
      <c r="E6479" s="47">
        <v>54.709999000000003</v>
      </c>
      <c r="F6479" s="47">
        <v>53.400002000000001</v>
      </c>
      <c r="G6479" s="47">
        <v>53.619999</v>
      </c>
      <c r="H6479" s="73">
        <v>51.269711000000001</v>
      </c>
      <c r="I6479" s="73">
        <v>897200</v>
      </c>
    </row>
    <row r="6480" spans="1:9" x14ac:dyDescent="0.3">
      <c r="A6480" s="72" t="str">
        <f t="shared" si="211"/>
        <v>2018</v>
      </c>
      <c r="B6480" s="72" t="str">
        <f t="shared" si="212"/>
        <v>Jun</v>
      </c>
      <c r="C6480" s="74">
        <v>43259</v>
      </c>
      <c r="D6480" s="47">
        <v>53.490001999999997</v>
      </c>
      <c r="E6480" s="47">
        <v>54.259998000000003</v>
      </c>
      <c r="F6480" s="47">
        <v>53.490001999999997</v>
      </c>
      <c r="G6480" s="47">
        <v>54.060001</v>
      </c>
      <c r="H6480" s="73">
        <v>51.690421999999998</v>
      </c>
      <c r="I6480" s="73">
        <v>552100</v>
      </c>
    </row>
    <row r="6481" spans="1:9" x14ac:dyDescent="0.3">
      <c r="A6481" s="72" t="str">
        <f t="shared" si="211"/>
        <v>2018</v>
      </c>
      <c r="B6481" s="72" t="str">
        <f t="shared" si="212"/>
        <v>Jun</v>
      </c>
      <c r="C6481" s="74">
        <v>43262</v>
      </c>
      <c r="D6481" s="47">
        <v>54.040000999999997</v>
      </c>
      <c r="E6481" s="47">
        <v>54.240001999999997</v>
      </c>
      <c r="F6481" s="47">
        <v>53.299999</v>
      </c>
      <c r="G6481" s="47">
        <v>53.360000999999997</v>
      </c>
      <c r="H6481" s="73">
        <v>51.021102999999997</v>
      </c>
      <c r="I6481" s="73">
        <v>843900</v>
      </c>
    </row>
    <row r="6482" spans="1:9" x14ac:dyDescent="0.3">
      <c r="A6482" s="72" t="str">
        <f t="shared" si="211"/>
        <v>2018</v>
      </c>
      <c r="B6482" s="72" t="str">
        <f t="shared" si="212"/>
        <v>Jun</v>
      </c>
      <c r="C6482" s="74">
        <v>43263</v>
      </c>
      <c r="D6482" s="47">
        <v>53.650002000000001</v>
      </c>
      <c r="E6482" s="47">
        <v>54.16</v>
      </c>
      <c r="F6482" s="47">
        <v>53.23</v>
      </c>
      <c r="G6482" s="47">
        <v>54.080002</v>
      </c>
      <c r="H6482" s="73">
        <v>51.709544999999999</v>
      </c>
      <c r="I6482" s="73">
        <v>832700</v>
      </c>
    </row>
    <row r="6483" spans="1:9" x14ac:dyDescent="0.3">
      <c r="A6483" s="72" t="str">
        <f t="shared" si="211"/>
        <v>2018</v>
      </c>
      <c r="B6483" s="72" t="str">
        <f t="shared" si="212"/>
        <v>Jun</v>
      </c>
      <c r="C6483" s="74">
        <v>43264</v>
      </c>
      <c r="D6483" s="47">
        <v>54.310001</v>
      </c>
      <c r="E6483" s="47">
        <v>55.400002000000001</v>
      </c>
      <c r="F6483" s="47">
        <v>53.990001999999997</v>
      </c>
      <c r="G6483" s="47">
        <v>54.419998</v>
      </c>
      <c r="H6483" s="73">
        <v>52.034641000000001</v>
      </c>
      <c r="I6483" s="73">
        <v>719800</v>
      </c>
    </row>
    <row r="6484" spans="1:9" x14ac:dyDescent="0.3">
      <c r="A6484" s="72" t="str">
        <f t="shared" si="211"/>
        <v>2018</v>
      </c>
      <c r="B6484" s="72" t="str">
        <f t="shared" si="212"/>
        <v>Jun</v>
      </c>
      <c r="C6484" s="74">
        <v>43265</v>
      </c>
      <c r="D6484" s="47">
        <v>54.830002</v>
      </c>
      <c r="E6484" s="47">
        <v>55.369999</v>
      </c>
      <c r="F6484" s="47">
        <v>54.700001</v>
      </c>
      <c r="G6484" s="47">
        <v>54.860000999999997</v>
      </c>
      <c r="H6484" s="73">
        <v>52.455356999999999</v>
      </c>
      <c r="I6484" s="73">
        <v>865400</v>
      </c>
    </row>
    <row r="6485" spans="1:9" x14ac:dyDescent="0.3">
      <c r="A6485" s="72" t="str">
        <f t="shared" si="211"/>
        <v>2018</v>
      </c>
      <c r="B6485" s="72" t="str">
        <f t="shared" si="212"/>
        <v>Jun</v>
      </c>
      <c r="C6485" s="74">
        <v>43266</v>
      </c>
      <c r="D6485" s="47">
        <v>54.669998</v>
      </c>
      <c r="E6485" s="47">
        <v>58.830002</v>
      </c>
      <c r="F6485" s="47">
        <v>54.669998</v>
      </c>
      <c r="G6485" s="47">
        <v>57.860000999999997</v>
      </c>
      <c r="H6485" s="73">
        <v>55.323860000000003</v>
      </c>
      <c r="I6485" s="73">
        <v>3227800</v>
      </c>
    </row>
    <row r="6486" spans="1:9" x14ac:dyDescent="0.3">
      <c r="A6486" s="72" t="str">
        <f t="shared" si="211"/>
        <v>2018</v>
      </c>
      <c r="B6486" s="72" t="str">
        <f t="shared" si="212"/>
        <v>Jun</v>
      </c>
      <c r="C6486" s="74">
        <v>43269</v>
      </c>
      <c r="D6486" s="47">
        <v>56.650002000000001</v>
      </c>
      <c r="E6486" s="47">
        <v>57.330002</v>
      </c>
      <c r="F6486" s="47">
        <v>56.650002000000001</v>
      </c>
      <c r="G6486" s="47">
        <v>57.099997999999999</v>
      </c>
      <c r="H6486" s="73">
        <v>54.597163999999999</v>
      </c>
      <c r="I6486" s="73">
        <v>1039500</v>
      </c>
    </row>
    <row r="6487" spans="1:9" x14ac:dyDescent="0.3">
      <c r="A6487" s="72" t="str">
        <f t="shared" si="211"/>
        <v>2018</v>
      </c>
      <c r="B6487" s="72" t="str">
        <f t="shared" si="212"/>
        <v>Jun</v>
      </c>
      <c r="C6487" s="74">
        <v>43270</v>
      </c>
      <c r="D6487" s="47">
        <v>56.740001999999997</v>
      </c>
      <c r="E6487" s="47">
        <v>58.200001</v>
      </c>
      <c r="F6487" s="47">
        <v>56.650002000000001</v>
      </c>
      <c r="G6487" s="47">
        <v>57.939999</v>
      </c>
      <c r="H6487" s="73">
        <v>55.400348999999999</v>
      </c>
      <c r="I6487" s="73">
        <v>781400</v>
      </c>
    </row>
    <row r="6488" spans="1:9" x14ac:dyDescent="0.3">
      <c r="A6488" s="72" t="str">
        <f t="shared" si="211"/>
        <v>2018</v>
      </c>
      <c r="B6488" s="72" t="str">
        <f t="shared" si="212"/>
        <v>Jun</v>
      </c>
      <c r="C6488" s="74">
        <v>43271</v>
      </c>
      <c r="D6488" s="47">
        <v>57.950001</v>
      </c>
      <c r="E6488" s="47">
        <v>58.41</v>
      </c>
      <c r="F6488" s="47">
        <v>57.450001</v>
      </c>
      <c r="G6488" s="47">
        <v>57.759998000000003</v>
      </c>
      <c r="H6488" s="73">
        <v>55.228237</v>
      </c>
      <c r="I6488" s="73">
        <v>616500</v>
      </c>
    </row>
    <row r="6489" spans="1:9" x14ac:dyDescent="0.3">
      <c r="A6489" s="72" t="str">
        <f t="shared" si="211"/>
        <v>2018</v>
      </c>
      <c r="B6489" s="72" t="str">
        <f t="shared" si="212"/>
        <v>Jun</v>
      </c>
      <c r="C6489" s="74">
        <v>43272</v>
      </c>
      <c r="D6489" s="47">
        <v>58.470001000000003</v>
      </c>
      <c r="E6489" s="47">
        <v>60.080002</v>
      </c>
      <c r="F6489" s="47">
        <v>58.349997999999999</v>
      </c>
      <c r="G6489" s="47">
        <v>59.830002</v>
      </c>
      <c r="H6489" s="73">
        <v>57.207507999999997</v>
      </c>
      <c r="I6489" s="73">
        <v>1422200</v>
      </c>
    </row>
    <row r="6490" spans="1:9" x14ac:dyDescent="0.3">
      <c r="A6490" s="72" t="str">
        <f t="shared" si="211"/>
        <v>2018</v>
      </c>
      <c r="B6490" s="72" t="str">
        <f t="shared" si="212"/>
        <v>Jun</v>
      </c>
      <c r="C6490" s="74">
        <v>43273</v>
      </c>
      <c r="D6490" s="47">
        <v>58.5</v>
      </c>
      <c r="E6490" s="47">
        <v>58.880001</v>
      </c>
      <c r="F6490" s="47">
        <v>57.119999</v>
      </c>
      <c r="G6490" s="47">
        <v>57.669998</v>
      </c>
      <c r="H6490" s="73">
        <v>55.142181000000001</v>
      </c>
      <c r="I6490" s="73">
        <v>1728700</v>
      </c>
    </row>
    <row r="6491" spans="1:9" x14ac:dyDescent="0.3">
      <c r="A6491" s="72" t="str">
        <f t="shared" si="211"/>
        <v>2018</v>
      </c>
      <c r="B6491" s="72" t="str">
        <f t="shared" si="212"/>
        <v>Jun</v>
      </c>
      <c r="C6491" s="74">
        <v>43276</v>
      </c>
      <c r="D6491" s="47">
        <v>57.509998000000003</v>
      </c>
      <c r="E6491" s="47">
        <v>57.700001</v>
      </c>
      <c r="F6491" s="47">
        <v>55.779998999999997</v>
      </c>
      <c r="G6491" s="47">
        <v>56.02</v>
      </c>
      <c r="H6491" s="73">
        <v>53.564506999999999</v>
      </c>
      <c r="I6491" s="73">
        <v>1393000</v>
      </c>
    </row>
    <row r="6492" spans="1:9" x14ac:dyDescent="0.3">
      <c r="A6492" s="72" t="str">
        <f t="shared" si="211"/>
        <v>2018</v>
      </c>
      <c r="B6492" s="72" t="str">
        <f t="shared" si="212"/>
        <v>Jun</v>
      </c>
      <c r="C6492" s="74">
        <v>43277</v>
      </c>
      <c r="D6492" s="47">
        <v>56.119999</v>
      </c>
      <c r="E6492" s="47">
        <v>56.580002</v>
      </c>
      <c r="F6492" s="47">
        <v>55.82</v>
      </c>
      <c r="G6492" s="47">
        <v>56.349997999999999</v>
      </c>
      <c r="H6492" s="73">
        <v>53.880043000000001</v>
      </c>
      <c r="I6492" s="73">
        <v>720800</v>
      </c>
    </row>
    <row r="6493" spans="1:9" x14ac:dyDescent="0.3">
      <c r="A6493" s="72" t="str">
        <f t="shared" si="211"/>
        <v>2018</v>
      </c>
      <c r="B6493" s="72" t="str">
        <f t="shared" si="212"/>
        <v>Jun</v>
      </c>
      <c r="C6493" s="74">
        <v>43278</v>
      </c>
      <c r="D6493" s="47">
        <v>56.189999</v>
      </c>
      <c r="E6493" s="47">
        <v>56.380001</v>
      </c>
      <c r="F6493" s="47">
        <v>54.900002000000001</v>
      </c>
      <c r="G6493" s="47">
        <v>55.080002</v>
      </c>
      <c r="H6493" s="73">
        <v>52.665709999999997</v>
      </c>
      <c r="I6493" s="73">
        <v>939200</v>
      </c>
    </row>
    <row r="6494" spans="1:9" x14ac:dyDescent="0.3">
      <c r="A6494" s="72" t="str">
        <f t="shared" si="211"/>
        <v>2018</v>
      </c>
      <c r="B6494" s="72" t="str">
        <f t="shared" si="212"/>
        <v>Jun</v>
      </c>
      <c r="C6494" s="74">
        <v>43279</v>
      </c>
      <c r="D6494" s="47">
        <v>54.98</v>
      </c>
      <c r="E6494" s="47">
        <v>56.130001</v>
      </c>
      <c r="F6494" s="47">
        <v>54.389999000000003</v>
      </c>
      <c r="G6494" s="47">
        <v>56.040000999999997</v>
      </c>
      <c r="H6494" s="73">
        <v>53.583632999999999</v>
      </c>
      <c r="I6494" s="73">
        <v>1686900</v>
      </c>
    </row>
    <row r="6495" spans="1:9" x14ac:dyDescent="0.3">
      <c r="A6495" s="72" t="str">
        <f t="shared" si="211"/>
        <v>2018</v>
      </c>
      <c r="B6495" s="72" t="str">
        <f t="shared" si="212"/>
        <v>Jun</v>
      </c>
      <c r="C6495" s="74">
        <v>43280</v>
      </c>
      <c r="D6495" s="47">
        <v>56.049999</v>
      </c>
      <c r="E6495" s="47">
        <v>56.43</v>
      </c>
      <c r="F6495" s="47">
        <v>54.970001000000003</v>
      </c>
      <c r="G6495" s="47">
        <v>55.060001</v>
      </c>
      <c r="H6495" s="73">
        <v>52.646591000000001</v>
      </c>
      <c r="I6495" s="73">
        <v>739000</v>
      </c>
    </row>
    <row r="6496" spans="1:9" x14ac:dyDescent="0.3">
      <c r="A6496" s="72" t="str">
        <f t="shared" si="211"/>
        <v>2018</v>
      </c>
      <c r="B6496" s="72" t="str">
        <f t="shared" si="212"/>
        <v>Jul</v>
      </c>
      <c r="C6496" s="74">
        <v>43283</v>
      </c>
      <c r="D6496" s="47">
        <v>54.790000999999997</v>
      </c>
      <c r="E6496" s="47">
        <v>55.779998999999997</v>
      </c>
      <c r="F6496" s="47">
        <v>54.09</v>
      </c>
      <c r="G6496" s="47">
        <v>55.759998000000003</v>
      </c>
      <c r="H6496" s="73">
        <v>53.315902999999999</v>
      </c>
      <c r="I6496" s="73">
        <v>1141600</v>
      </c>
    </row>
    <row r="6497" spans="1:9" x14ac:dyDescent="0.3">
      <c r="A6497" s="72" t="str">
        <f t="shared" si="211"/>
        <v>2018</v>
      </c>
      <c r="B6497" s="72" t="str">
        <f t="shared" si="212"/>
        <v>Jul</v>
      </c>
      <c r="C6497" s="74">
        <v>43284</v>
      </c>
      <c r="D6497" s="47">
        <v>55.790000999999997</v>
      </c>
      <c r="E6497" s="47">
        <v>56.470001000000003</v>
      </c>
      <c r="F6497" s="47">
        <v>55.52</v>
      </c>
      <c r="G6497" s="47">
        <v>56.27</v>
      </c>
      <c r="H6497" s="73">
        <v>53.803547000000002</v>
      </c>
      <c r="I6497" s="73">
        <v>416600</v>
      </c>
    </row>
    <row r="6498" spans="1:9" x14ac:dyDescent="0.3">
      <c r="A6498" s="72" t="str">
        <f t="shared" si="211"/>
        <v>2018</v>
      </c>
      <c r="B6498" s="72" t="str">
        <f t="shared" si="212"/>
        <v>Jul</v>
      </c>
      <c r="C6498" s="74">
        <v>43286</v>
      </c>
      <c r="D6498" s="47">
        <v>56.419998</v>
      </c>
      <c r="E6498" s="47">
        <v>56.939999</v>
      </c>
      <c r="F6498" s="47">
        <v>56.09</v>
      </c>
      <c r="G6498" s="47">
        <v>56.68</v>
      </c>
      <c r="H6498" s="73">
        <v>54.19558</v>
      </c>
      <c r="I6498" s="73">
        <v>466400</v>
      </c>
    </row>
    <row r="6499" spans="1:9" x14ac:dyDescent="0.3">
      <c r="A6499" s="72" t="str">
        <f t="shared" si="211"/>
        <v>2018</v>
      </c>
      <c r="B6499" s="72" t="str">
        <f t="shared" si="212"/>
        <v>Jul</v>
      </c>
      <c r="C6499" s="74">
        <v>43287</v>
      </c>
      <c r="D6499" s="47">
        <v>56.84</v>
      </c>
      <c r="E6499" s="47">
        <v>57.490001999999997</v>
      </c>
      <c r="F6499" s="47">
        <v>56.169998</v>
      </c>
      <c r="G6499" s="47">
        <v>57.060001</v>
      </c>
      <c r="H6499" s="73">
        <v>54.558926</v>
      </c>
      <c r="I6499" s="73">
        <v>828300</v>
      </c>
    </row>
    <row r="6500" spans="1:9" x14ac:dyDescent="0.3">
      <c r="A6500" s="72" t="str">
        <f t="shared" si="211"/>
        <v>2018</v>
      </c>
      <c r="B6500" s="72" t="str">
        <f t="shared" si="212"/>
        <v>Jul</v>
      </c>
      <c r="C6500" s="74">
        <v>43290</v>
      </c>
      <c r="D6500" s="47">
        <v>57.200001</v>
      </c>
      <c r="E6500" s="47">
        <v>57.48</v>
      </c>
      <c r="F6500" s="47">
        <v>56.880001</v>
      </c>
      <c r="G6500" s="47">
        <v>57</v>
      </c>
      <c r="H6500" s="73">
        <v>54.501553000000001</v>
      </c>
      <c r="I6500" s="73">
        <v>445200</v>
      </c>
    </row>
    <row r="6501" spans="1:9" x14ac:dyDescent="0.3">
      <c r="A6501" s="72" t="str">
        <f t="shared" si="211"/>
        <v>2018</v>
      </c>
      <c r="B6501" s="72" t="str">
        <f t="shared" si="212"/>
        <v>Jul</v>
      </c>
      <c r="C6501" s="74">
        <v>43291</v>
      </c>
      <c r="D6501" s="47">
        <v>57.650002000000001</v>
      </c>
      <c r="E6501" s="47">
        <v>57.650002000000001</v>
      </c>
      <c r="F6501" s="47">
        <v>56.48</v>
      </c>
      <c r="G6501" s="47">
        <v>56.889999000000003</v>
      </c>
      <c r="H6501" s="73">
        <v>54.396377999999999</v>
      </c>
      <c r="I6501" s="73">
        <v>636300</v>
      </c>
    </row>
    <row r="6502" spans="1:9" x14ac:dyDescent="0.3">
      <c r="A6502" s="72" t="str">
        <f t="shared" si="211"/>
        <v>2018</v>
      </c>
      <c r="B6502" s="72" t="str">
        <f t="shared" si="212"/>
        <v>Jul</v>
      </c>
      <c r="C6502" s="74">
        <v>43292</v>
      </c>
      <c r="D6502" s="47">
        <v>55.759998000000003</v>
      </c>
      <c r="E6502" s="47">
        <v>57.349997999999999</v>
      </c>
      <c r="F6502" s="47">
        <v>55.759998000000003</v>
      </c>
      <c r="G6502" s="47">
        <v>57.099997999999999</v>
      </c>
      <c r="H6502" s="73">
        <v>54.597163999999999</v>
      </c>
      <c r="I6502" s="73">
        <v>613000</v>
      </c>
    </row>
    <row r="6503" spans="1:9" x14ac:dyDescent="0.3">
      <c r="A6503" s="72" t="str">
        <f t="shared" si="211"/>
        <v>2018</v>
      </c>
      <c r="B6503" s="72" t="str">
        <f t="shared" si="212"/>
        <v>Jul</v>
      </c>
      <c r="C6503" s="74">
        <v>43293</v>
      </c>
      <c r="D6503" s="47">
        <v>57.810001</v>
      </c>
      <c r="E6503" s="47">
        <v>58.099997999999999</v>
      </c>
      <c r="F6503" s="47">
        <v>57.099997999999999</v>
      </c>
      <c r="G6503" s="47">
        <v>57.349997999999999</v>
      </c>
      <c r="H6503" s="73">
        <v>54.836207999999999</v>
      </c>
      <c r="I6503" s="73">
        <v>581300</v>
      </c>
    </row>
    <row r="6504" spans="1:9" x14ac:dyDescent="0.3">
      <c r="A6504" s="72" t="str">
        <f t="shared" si="211"/>
        <v>2018</v>
      </c>
      <c r="B6504" s="72" t="str">
        <f t="shared" si="212"/>
        <v>Jul</v>
      </c>
      <c r="C6504" s="74">
        <v>43294</v>
      </c>
      <c r="D6504" s="47">
        <v>57.43</v>
      </c>
      <c r="E6504" s="47">
        <v>57.860000999999997</v>
      </c>
      <c r="F6504" s="47">
        <v>57.209999000000003</v>
      </c>
      <c r="G6504" s="47">
        <v>57.560001</v>
      </c>
      <c r="H6504" s="73">
        <v>55.037005999999998</v>
      </c>
      <c r="I6504" s="73">
        <v>755500</v>
      </c>
    </row>
    <row r="6505" spans="1:9" x14ac:dyDescent="0.3">
      <c r="A6505" s="72" t="str">
        <f t="shared" si="211"/>
        <v>2018</v>
      </c>
      <c r="B6505" s="72" t="str">
        <f t="shared" si="212"/>
        <v>Jul</v>
      </c>
      <c r="C6505" s="74">
        <v>43297</v>
      </c>
      <c r="D6505" s="47">
        <v>57.369999</v>
      </c>
      <c r="E6505" s="47">
        <v>57.830002</v>
      </c>
      <c r="F6505" s="47">
        <v>56.080002</v>
      </c>
      <c r="G6505" s="47">
        <v>56.869999</v>
      </c>
      <c r="H6505" s="73">
        <v>54.377246999999997</v>
      </c>
      <c r="I6505" s="73">
        <v>504200</v>
      </c>
    </row>
    <row r="6506" spans="1:9" x14ac:dyDescent="0.3">
      <c r="A6506" s="72" t="str">
        <f t="shared" si="211"/>
        <v>2018</v>
      </c>
      <c r="B6506" s="72" t="str">
        <f t="shared" si="212"/>
        <v>Jul</v>
      </c>
      <c r="C6506" s="74">
        <v>43298</v>
      </c>
      <c r="D6506" s="47">
        <v>56.75</v>
      </c>
      <c r="E6506" s="47">
        <v>57.369999</v>
      </c>
      <c r="F6506" s="47">
        <v>56.110000999999997</v>
      </c>
      <c r="G6506" s="47">
        <v>57.130001</v>
      </c>
      <c r="H6506" s="73">
        <v>54.625853999999997</v>
      </c>
      <c r="I6506" s="73">
        <v>667100</v>
      </c>
    </row>
    <row r="6507" spans="1:9" x14ac:dyDescent="0.3">
      <c r="A6507" s="72" t="str">
        <f t="shared" si="211"/>
        <v>2018</v>
      </c>
      <c r="B6507" s="72" t="str">
        <f t="shared" si="212"/>
        <v>Jul</v>
      </c>
      <c r="C6507" s="74">
        <v>43299</v>
      </c>
      <c r="D6507" s="47">
        <v>57.389999000000003</v>
      </c>
      <c r="E6507" s="47">
        <v>58.799999</v>
      </c>
      <c r="F6507" s="47">
        <v>57.389999000000003</v>
      </c>
      <c r="G6507" s="47">
        <v>58.549999</v>
      </c>
      <c r="H6507" s="73">
        <v>55.983612000000001</v>
      </c>
      <c r="I6507" s="73">
        <v>701400</v>
      </c>
    </row>
    <row r="6508" spans="1:9" x14ac:dyDescent="0.3">
      <c r="A6508" s="72" t="str">
        <f t="shared" si="211"/>
        <v>2018</v>
      </c>
      <c r="B6508" s="72" t="str">
        <f t="shared" si="212"/>
        <v>Jul</v>
      </c>
      <c r="C6508" s="74">
        <v>43300</v>
      </c>
      <c r="D6508" s="47">
        <v>58.509998000000003</v>
      </c>
      <c r="E6508" s="47">
        <v>59.619999</v>
      </c>
      <c r="F6508" s="47">
        <v>58.509998000000003</v>
      </c>
      <c r="G6508" s="47">
        <v>59.5</v>
      </c>
      <c r="H6508" s="73">
        <v>56.891967999999999</v>
      </c>
      <c r="I6508" s="73">
        <v>547000</v>
      </c>
    </row>
    <row r="6509" spans="1:9" x14ac:dyDescent="0.3">
      <c r="A6509" s="72" t="str">
        <f t="shared" si="211"/>
        <v>2018</v>
      </c>
      <c r="B6509" s="72" t="str">
        <f t="shared" si="212"/>
        <v>Jul</v>
      </c>
      <c r="C6509" s="74">
        <v>43301</v>
      </c>
      <c r="D6509" s="47">
        <v>59.439999</v>
      </c>
      <c r="E6509" s="47">
        <v>59.709999000000003</v>
      </c>
      <c r="F6509" s="47">
        <v>58.639999000000003</v>
      </c>
      <c r="G6509" s="47">
        <v>59.049999</v>
      </c>
      <c r="H6509" s="73">
        <v>56.461697000000001</v>
      </c>
      <c r="I6509" s="73">
        <v>469900</v>
      </c>
    </row>
    <row r="6510" spans="1:9" x14ac:dyDescent="0.3">
      <c r="A6510" s="72" t="str">
        <f t="shared" si="211"/>
        <v>2018</v>
      </c>
      <c r="B6510" s="72" t="str">
        <f t="shared" si="212"/>
        <v>Jul</v>
      </c>
      <c r="C6510" s="74">
        <v>43304</v>
      </c>
      <c r="D6510" s="47">
        <v>59.209999000000003</v>
      </c>
      <c r="E6510" s="47">
        <v>59.740001999999997</v>
      </c>
      <c r="F6510" s="47">
        <v>58.619999</v>
      </c>
      <c r="G6510" s="47">
        <v>59.529998999999997</v>
      </c>
      <c r="H6510" s="73">
        <v>56.920650000000002</v>
      </c>
      <c r="I6510" s="73">
        <v>614400</v>
      </c>
    </row>
    <row r="6511" spans="1:9" x14ac:dyDescent="0.3">
      <c r="A6511" s="72" t="str">
        <f t="shared" si="211"/>
        <v>2018</v>
      </c>
      <c r="B6511" s="72" t="str">
        <f t="shared" si="212"/>
        <v>Jul</v>
      </c>
      <c r="C6511" s="74">
        <v>43305</v>
      </c>
      <c r="D6511" s="47">
        <v>59.91</v>
      </c>
      <c r="E6511" s="47">
        <v>59.91</v>
      </c>
      <c r="F6511" s="47">
        <v>57.860000999999997</v>
      </c>
      <c r="G6511" s="47">
        <v>58.310001</v>
      </c>
      <c r="H6511" s="73">
        <v>55.754134999999998</v>
      </c>
      <c r="I6511" s="73">
        <v>969700</v>
      </c>
    </row>
    <row r="6512" spans="1:9" x14ac:dyDescent="0.3">
      <c r="A6512" s="72" t="str">
        <f t="shared" si="211"/>
        <v>2018</v>
      </c>
      <c r="B6512" s="72" t="str">
        <f t="shared" si="212"/>
        <v>Jul</v>
      </c>
      <c r="C6512" s="74">
        <v>43306</v>
      </c>
      <c r="D6512" s="47">
        <v>58.380001</v>
      </c>
      <c r="E6512" s="47">
        <v>58.799999</v>
      </c>
      <c r="F6512" s="47">
        <v>57.720001000000003</v>
      </c>
      <c r="G6512" s="47">
        <v>58.73</v>
      </c>
      <c r="H6512" s="73">
        <v>56.155723999999999</v>
      </c>
      <c r="I6512" s="73">
        <v>696500</v>
      </c>
    </row>
    <row r="6513" spans="1:9" x14ac:dyDescent="0.3">
      <c r="A6513" s="72" t="str">
        <f t="shared" si="211"/>
        <v>2018</v>
      </c>
      <c r="B6513" s="72" t="str">
        <f t="shared" si="212"/>
        <v>Jul</v>
      </c>
      <c r="C6513" s="74">
        <v>43307</v>
      </c>
      <c r="D6513" s="47">
        <v>58.740001999999997</v>
      </c>
      <c r="E6513" s="47">
        <v>59.580002</v>
      </c>
      <c r="F6513" s="47">
        <v>57.889999000000003</v>
      </c>
      <c r="G6513" s="47">
        <v>59.380001</v>
      </c>
      <c r="H6513" s="73">
        <v>56.777233000000003</v>
      </c>
      <c r="I6513" s="73">
        <v>521200</v>
      </c>
    </row>
    <row r="6514" spans="1:9" x14ac:dyDescent="0.3">
      <c r="A6514" s="72" t="str">
        <f t="shared" si="211"/>
        <v>2018</v>
      </c>
      <c r="B6514" s="72" t="str">
        <f t="shared" si="212"/>
        <v>Jul</v>
      </c>
      <c r="C6514" s="74">
        <v>43308</v>
      </c>
      <c r="D6514" s="47">
        <v>59.630001</v>
      </c>
      <c r="E6514" s="47">
        <v>60.189999</v>
      </c>
      <c r="F6514" s="47">
        <v>58.98</v>
      </c>
      <c r="G6514" s="47">
        <v>59.25</v>
      </c>
      <c r="H6514" s="73">
        <v>56.652926999999998</v>
      </c>
      <c r="I6514" s="73">
        <v>960900</v>
      </c>
    </row>
    <row r="6515" spans="1:9" x14ac:dyDescent="0.3">
      <c r="A6515" s="72" t="str">
        <f t="shared" si="211"/>
        <v>2018</v>
      </c>
      <c r="B6515" s="72" t="str">
        <f t="shared" si="212"/>
        <v>Jul</v>
      </c>
      <c r="C6515" s="74">
        <v>43311</v>
      </c>
      <c r="D6515" s="47">
        <v>59.34</v>
      </c>
      <c r="E6515" s="47">
        <v>59.380001</v>
      </c>
      <c r="F6515" s="47">
        <v>57.029998999999997</v>
      </c>
      <c r="G6515" s="47">
        <v>57.200001</v>
      </c>
      <c r="H6515" s="73">
        <v>54.692787000000003</v>
      </c>
      <c r="I6515" s="73">
        <v>898500</v>
      </c>
    </row>
    <row r="6516" spans="1:9" x14ac:dyDescent="0.3">
      <c r="A6516" s="72" t="str">
        <f t="shared" si="211"/>
        <v>2018</v>
      </c>
      <c r="B6516" s="72" t="str">
        <f t="shared" si="212"/>
        <v>Jul</v>
      </c>
      <c r="C6516" s="74">
        <v>43312</v>
      </c>
      <c r="D6516" s="47">
        <v>56.490001999999997</v>
      </c>
      <c r="E6516" s="47">
        <v>57.09</v>
      </c>
      <c r="F6516" s="47">
        <v>55.389999000000003</v>
      </c>
      <c r="G6516" s="47">
        <v>56.029998999999997</v>
      </c>
      <c r="H6516" s="73">
        <v>53.574066000000002</v>
      </c>
      <c r="I6516" s="73">
        <v>1978000</v>
      </c>
    </row>
    <row r="6517" spans="1:9" x14ac:dyDescent="0.3">
      <c r="A6517" s="72" t="str">
        <f t="shared" si="211"/>
        <v>2018</v>
      </c>
      <c r="B6517" s="72" t="str">
        <f t="shared" si="212"/>
        <v>Aug</v>
      </c>
      <c r="C6517" s="74">
        <v>43313</v>
      </c>
      <c r="D6517" s="47">
        <v>49.799999</v>
      </c>
      <c r="E6517" s="47">
        <v>50.389999000000003</v>
      </c>
      <c r="F6517" s="47">
        <v>48.029998999999997</v>
      </c>
      <c r="G6517" s="47">
        <v>49.060001</v>
      </c>
      <c r="H6517" s="73">
        <v>46.909579999999998</v>
      </c>
      <c r="I6517" s="73">
        <v>6975300</v>
      </c>
    </row>
    <row r="6518" spans="1:9" x14ac:dyDescent="0.3">
      <c r="A6518" s="72" t="str">
        <f t="shared" si="211"/>
        <v>2018</v>
      </c>
      <c r="B6518" s="72" t="str">
        <f t="shared" si="212"/>
        <v>Aug</v>
      </c>
      <c r="C6518" s="74">
        <v>43314</v>
      </c>
      <c r="D6518" s="47">
        <v>48.720001000000003</v>
      </c>
      <c r="E6518" s="47">
        <v>50.259998000000003</v>
      </c>
      <c r="F6518" s="47">
        <v>48.07</v>
      </c>
      <c r="G6518" s="47">
        <v>50.150002000000001</v>
      </c>
      <c r="H6518" s="73">
        <v>47.951808999999997</v>
      </c>
      <c r="I6518" s="73">
        <v>1794400</v>
      </c>
    </row>
    <row r="6519" spans="1:9" x14ac:dyDescent="0.3">
      <c r="A6519" s="72" t="str">
        <f t="shared" si="211"/>
        <v>2018</v>
      </c>
      <c r="B6519" s="72" t="str">
        <f t="shared" si="212"/>
        <v>Aug</v>
      </c>
      <c r="C6519" s="74">
        <v>43315</v>
      </c>
      <c r="D6519" s="47">
        <v>50.060001</v>
      </c>
      <c r="E6519" s="47">
        <v>50.189999</v>
      </c>
      <c r="F6519" s="47">
        <v>49.290000999999997</v>
      </c>
      <c r="G6519" s="47">
        <v>49.689999</v>
      </c>
      <c r="H6519" s="73">
        <v>47.511966999999999</v>
      </c>
      <c r="I6519" s="73">
        <v>1093400</v>
      </c>
    </row>
    <row r="6520" spans="1:9" x14ac:dyDescent="0.3">
      <c r="A6520" s="72" t="str">
        <f t="shared" si="211"/>
        <v>2018</v>
      </c>
      <c r="B6520" s="72" t="str">
        <f t="shared" si="212"/>
        <v>Aug</v>
      </c>
      <c r="C6520" s="74">
        <v>43318</v>
      </c>
      <c r="D6520" s="47">
        <v>49.939999</v>
      </c>
      <c r="E6520" s="47">
        <v>50.740001999999997</v>
      </c>
      <c r="F6520" s="47">
        <v>49.779998999999997</v>
      </c>
      <c r="G6520" s="47">
        <v>50.439999</v>
      </c>
      <c r="H6520" s="73">
        <v>48.229087999999997</v>
      </c>
      <c r="I6520" s="73">
        <v>882200</v>
      </c>
    </row>
    <row r="6521" spans="1:9" x14ac:dyDescent="0.3">
      <c r="A6521" s="72" t="str">
        <f t="shared" si="211"/>
        <v>2018</v>
      </c>
      <c r="B6521" s="72" t="str">
        <f t="shared" si="212"/>
        <v>Aug</v>
      </c>
      <c r="C6521" s="74">
        <v>43319</v>
      </c>
      <c r="D6521" s="47">
        <v>50.639999000000003</v>
      </c>
      <c r="E6521" s="47">
        <v>50.73</v>
      </c>
      <c r="F6521" s="47">
        <v>49.549999</v>
      </c>
      <c r="G6521" s="47">
        <v>49.57</v>
      </c>
      <c r="H6521" s="73">
        <v>47.397224000000001</v>
      </c>
      <c r="I6521" s="73">
        <v>705800</v>
      </c>
    </row>
    <row r="6522" spans="1:9" x14ac:dyDescent="0.3">
      <c r="A6522" s="72" t="str">
        <f t="shared" si="211"/>
        <v>2018</v>
      </c>
      <c r="B6522" s="72" t="str">
        <f t="shared" si="212"/>
        <v>Aug</v>
      </c>
      <c r="C6522" s="74">
        <v>43320</v>
      </c>
      <c r="D6522" s="47">
        <v>49.549999</v>
      </c>
      <c r="E6522" s="47">
        <v>49.77</v>
      </c>
      <c r="F6522" s="47">
        <v>49.02</v>
      </c>
      <c r="G6522" s="47">
        <v>49.580002</v>
      </c>
      <c r="H6522" s="73">
        <v>47.406792000000003</v>
      </c>
      <c r="I6522" s="73">
        <v>1030600</v>
      </c>
    </row>
    <row r="6523" spans="1:9" x14ac:dyDescent="0.3">
      <c r="A6523" s="72" t="str">
        <f t="shared" si="211"/>
        <v>2018</v>
      </c>
      <c r="B6523" s="72" t="str">
        <f t="shared" si="212"/>
        <v>Aug</v>
      </c>
      <c r="C6523" s="74">
        <v>43321</v>
      </c>
      <c r="D6523" s="47">
        <v>49.650002000000001</v>
      </c>
      <c r="E6523" s="47">
        <v>50.150002000000001</v>
      </c>
      <c r="F6523" s="47">
        <v>49.369999</v>
      </c>
      <c r="G6523" s="47">
        <v>49.450001</v>
      </c>
      <c r="H6523" s="73">
        <v>47.282485999999999</v>
      </c>
      <c r="I6523" s="73">
        <v>612000</v>
      </c>
    </row>
    <row r="6524" spans="1:9" x14ac:dyDescent="0.3">
      <c r="A6524" s="72" t="str">
        <f t="shared" si="211"/>
        <v>2018</v>
      </c>
      <c r="B6524" s="72" t="str">
        <f t="shared" si="212"/>
        <v>Aug</v>
      </c>
      <c r="C6524" s="74">
        <v>43322</v>
      </c>
      <c r="D6524" s="47">
        <v>49.099997999999999</v>
      </c>
      <c r="E6524" s="47">
        <v>49.82</v>
      </c>
      <c r="F6524" s="47">
        <v>48.939999</v>
      </c>
      <c r="G6524" s="47">
        <v>49.240001999999997</v>
      </c>
      <c r="H6524" s="73">
        <v>47.081688</v>
      </c>
      <c r="I6524" s="73">
        <v>555500</v>
      </c>
    </row>
    <row r="6525" spans="1:9" x14ac:dyDescent="0.3">
      <c r="A6525" s="72" t="str">
        <f t="shared" si="211"/>
        <v>2018</v>
      </c>
      <c r="B6525" s="72" t="str">
        <f t="shared" si="212"/>
        <v>Aug</v>
      </c>
      <c r="C6525" s="74">
        <v>43325</v>
      </c>
      <c r="D6525" s="47">
        <v>49.119999</v>
      </c>
      <c r="E6525" s="47">
        <v>49.919998</v>
      </c>
      <c r="F6525" s="47">
        <v>49.049999</v>
      </c>
      <c r="G6525" s="47">
        <v>49.779998999999997</v>
      </c>
      <c r="H6525" s="73">
        <v>47.598022</v>
      </c>
      <c r="I6525" s="73">
        <v>543800</v>
      </c>
    </row>
    <row r="6526" spans="1:9" x14ac:dyDescent="0.3">
      <c r="A6526" s="72" t="str">
        <f t="shared" si="211"/>
        <v>2018</v>
      </c>
      <c r="B6526" s="72" t="str">
        <f t="shared" si="212"/>
        <v>Aug</v>
      </c>
      <c r="C6526" s="74">
        <v>43326</v>
      </c>
      <c r="D6526" s="47">
        <v>49.66</v>
      </c>
      <c r="E6526" s="47">
        <v>50.52</v>
      </c>
      <c r="F6526" s="47">
        <v>49.369999</v>
      </c>
      <c r="G6526" s="47">
        <v>50.34</v>
      </c>
      <c r="H6526" s="73">
        <v>48.454689000000002</v>
      </c>
      <c r="I6526" s="73">
        <v>592400</v>
      </c>
    </row>
    <row r="6527" spans="1:9" x14ac:dyDescent="0.3">
      <c r="A6527" s="72" t="str">
        <f t="shared" si="211"/>
        <v>2018</v>
      </c>
      <c r="B6527" s="72" t="str">
        <f t="shared" si="212"/>
        <v>Aug</v>
      </c>
      <c r="C6527" s="74">
        <v>43327</v>
      </c>
      <c r="D6527" s="47">
        <v>50.18</v>
      </c>
      <c r="E6527" s="47">
        <v>50.900002000000001</v>
      </c>
      <c r="F6527" s="47">
        <v>50.02</v>
      </c>
      <c r="G6527" s="47">
        <v>50.52</v>
      </c>
      <c r="H6527" s="73">
        <v>48.627952999999998</v>
      </c>
      <c r="I6527" s="73">
        <v>476100</v>
      </c>
    </row>
    <row r="6528" spans="1:9" x14ac:dyDescent="0.3">
      <c r="A6528" s="72" t="str">
        <f t="shared" si="211"/>
        <v>2018</v>
      </c>
      <c r="B6528" s="72" t="str">
        <f t="shared" si="212"/>
        <v>Aug</v>
      </c>
      <c r="C6528" s="74">
        <v>43328</v>
      </c>
      <c r="D6528" s="47">
        <v>50.689999</v>
      </c>
      <c r="E6528" s="47">
        <v>50.98</v>
      </c>
      <c r="F6528" s="47">
        <v>50.299999</v>
      </c>
      <c r="G6528" s="47">
        <v>50.349997999999999</v>
      </c>
      <c r="H6528" s="73">
        <v>48.464314000000002</v>
      </c>
      <c r="I6528" s="73">
        <v>342800</v>
      </c>
    </row>
    <row r="6529" spans="1:9" x14ac:dyDescent="0.3">
      <c r="A6529" s="72" t="str">
        <f t="shared" si="211"/>
        <v>2018</v>
      </c>
      <c r="B6529" s="72" t="str">
        <f t="shared" si="212"/>
        <v>Aug</v>
      </c>
      <c r="C6529" s="74">
        <v>43329</v>
      </c>
      <c r="D6529" s="47">
        <v>50.18</v>
      </c>
      <c r="E6529" s="47">
        <v>51.48</v>
      </c>
      <c r="F6529" s="47">
        <v>50.16</v>
      </c>
      <c r="G6529" s="47">
        <v>51.32</v>
      </c>
      <c r="H6529" s="73">
        <v>49.397987000000001</v>
      </c>
      <c r="I6529" s="73">
        <v>678400</v>
      </c>
    </row>
    <row r="6530" spans="1:9" x14ac:dyDescent="0.3">
      <c r="A6530" s="72" t="str">
        <f t="shared" si="211"/>
        <v>2018</v>
      </c>
      <c r="B6530" s="72" t="str">
        <f t="shared" si="212"/>
        <v>Aug</v>
      </c>
      <c r="C6530" s="74">
        <v>43332</v>
      </c>
      <c r="D6530" s="47">
        <v>51.48</v>
      </c>
      <c r="E6530" s="47">
        <v>52.330002</v>
      </c>
      <c r="F6530" s="47">
        <v>51.369999</v>
      </c>
      <c r="G6530" s="47">
        <v>52.139999000000003</v>
      </c>
      <c r="H6530" s="73">
        <v>50.187278999999997</v>
      </c>
      <c r="I6530" s="73">
        <v>539700</v>
      </c>
    </row>
    <row r="6531" spans="1:9" x14ac:dyDescent="0.3">
      <c r="A6531" s="72" t="str">
        <f t="shared" ref="A6531:A6594" si="213">TEXT(C6531,"YYYY")</f>
        <v>2018</v>
      </c>
      <c r="B6531" s="72" t="str">
        <f t="shared" ref="B6531:B6594" si="214">TEXT(C6531,"MMM")</f>
        <v>Aug</v>
      </c>
      <c r="C6531" s="74">
        <v>43333</v>
      </c>
      <c r="D6531" s="47">
        <v>52.389999000000003</v>
      </c>
      <c r="E6531" s="47">
        <v>53.189999</v>
      </c>
      <c r="F6531" s="47">
        <v>52.189999</v>
      </c>
      <c r="G6531" s="47">
        <v>52.509998000000003</v>
      </c>
      <c r="H6531" s="73">
        <v>50.543415000000003</v>
      </c>
      <c r="I6531" s="73">
        <v>460300</v>
      </c>
    </row>
    <row r="6532" spans="1:9" x14ac:dyDescent="0.3">
      <c r="A6532" s="72" t="str">
        <f t="shared" si="213"/>
        <v>2018</v>
      </c>
      <c r="B6532" s="72" t="str">
        <f t="shared" si="214"/>
        <v>Aug</v>
      </c>
      <c r="C6532" s="74">
        <v>43334</v>
      </c>
      <c r="D6532" s="47">
        <v>52.509998000000003</v>
      </c>
      <c r="E6532" s="47">
        <v>53.139999000000003</v>
      </c>
      <c r="F6532" s="47">
        <v>52.509998000000003</v>
      </c>
      <c r="G6532" s="47">
        <v>52.799999</v>
      </c>
      <c r="H6532" s="73">
        <v>50.822563000000002</v>
      </c>
      <c r="I6532" s="73">
        <v>394400</v>
      </c>
    </row>
    <row r="6533" spans="1:9" x14ac:dyDescent="0.3">
      <c r="A6533" s="72" t="str">
        <f t="shared" si="213"/>
        <v>2018</v>
      </c>
      <c r="B6533" s="72" t="str">
        <f t="shared" si="214"/>
        <v>Aug</v>
      </c>
      <c r="C6533" s="74">
        <v>43335</v>
      </c>
      <c r="D6533" s="47">
        <v>52.799999</v>
      </c>
      <c r="E6533" s="47">
        <v>53.029998999999997</v>
      </c>
      <c r="F6533" s="47">
        <v>52.18</v>
      </c>
      <c r="G6533" s="47">
        <v>53</v>
      </c>
      <c r="H6533" s="73">
        <v>51.015067999999999</v>
      </c>
      <c r="I6533" s="73">
        <v>374000</v>
      </c>
    </row>
    <row r="6534" spans="1:9" x14ac:dyDescent="0.3">
      <c r="A6534" s="72" t="str">
        <f t="shared" si="213"/>
        <v>2018</v>
      </c>
      <c r="B6534" s="72" t="str">
        <f t="shared" si="214"/>
        <v>Aug</v>
      </c>
      <c r="C6534" s="74">
        <v>43336</v>
      </c>
      <c r="D6534" s="47">
        <v>52.970001000000003</v>
      </c>
      <c r="E6534" s="47">
        <v>53.41</v>
      </c>
      <c r="F6534" s="47">
        <v>52.700001</v>
      </c>
      <c r="G6534" s="47">
        <v>52.84</v>
      </c>
      <c r="H6534" s="73">
        <v>50.861060999999999</v>
      </c>
      <c r="I6534" s="73">
        <v>501700</v>
      </c>
    </row>
    <row r="6535" spans="1:9" x14ac:dyDescent="0.3">
      <c r="A6535" s="72" t="str">
        <f t="shared" si="213"/>
        <v>2018</v>
      </c>
      <c r="B6535" s="72" t="str">
        <f t="shared" si="214"/>
        <v>Aug</v>
      </c>
      <c r="C6535" s="74">
        <v>43339</v>
      </c>
      <c r="D6535" s="47">
        <v>53.09</v>
      </c>
      <c r="E6535" s="47">
        <v>53.48</v>
      </c>
      <c r="F6535" s="47">
        <v>52.400002000000001</v>
      </c>
      <c r="G6535" s="47">
        <v>52.509998000000003</v>
      </c>
      <c r="H6535" s="73">
        <v>50.543415000000003</v>
      </c>
      <c r="I6535" s="73">
        <v>432000</v>
      </c>
    </row>
    <row r="6536" spans="1:9" x14ac:dyDescent="0.3">
      <c r="A6536" s="72" t="str">
        <f t="shared" si="213"/>
        <v>2018</v>
      </c>
      <c r="B6536" s="72" t="str">
        <f t="shared" si="214"/>
        <v>Aug</v>
      </c>
      <c r="C6536" s="74">
        <v>43340</v>
      </c>
      <c r="D6536" s="47">
        <v>52.349997999999999</v>
      </c>
      <c r="E6536" s="47">
        <v>52.98</v>
      </c>
      <c r="F6536" s="47">
        <v>51.880001</v>
      </c>
      <c r="G6536" s="47">
        <v>52.860000999999997</v>
      </c>
      <c r="H6536" s="73">
        <v>50.880310000000001</v>
      </c>
      <c r="I6536" s="73">
        <v>389700</v>
      </c>
    </row>
    <row r="6537" spans="1:9" x14ac:dyDescent="0.3">
      <c r="A6537" s="72" t="str">
        <f t="shared" si="213"/>
        <v>2018</v>
      </c>
      <c r="B6537" s="72" t="str">
        <f t="shared" si="214"/>
        <v>Aug</v>
      </c>
      <c r="C6537" s="74">
        <v>43341</v>
      </c>
      <c r="D6537" s="47">
        <v>52.959999000000003</v>
      </c>
      <c r="E6537" s="47">
        <v>53.189999</v>
      </c>
      <c r="F6537" s="47">
        <v>52.650002000000001</v>
      </c>
      <c r="G6537" s="47">
        <v>52.77</v>
      </c>
      <c r="H6537" s="73">
        <v>50.793681999999997</v>
      </c>
      <c r="I6537" s="73">
        <v>339500</v>
      </c>
    </row>
    <row r="6538" spans="1:9" x14ac:dyDescent="0.3">
      <c r="A6538" s="72" t="str">
        <f t="shared" si="213"/>
        <v>2018</v>
      </c>
      <c r="B6538" s="72" t="str">
        <f t="shared" si="214"/>
        <v>Aug</v>
      </c>
      <c r="C6538" s="74">
        <v>43342</v>
      </c>
      <c r="D6538" s="47">
        <v>52.509998000000003</v>
      </c>
      <c r="E6538" s="47">
        <v>53.400002000000001</v>
      </c>
      <c r="F6538" s="47">
        <v>51.799999</v>
      </c>
      <c r="G6538" s="47">
        <v>52.98</v>
      </c>
      <c r="H6538" s="73">
        <v>50.995818999999997</v>
      </c>
      <c r="I6538" s="73">
        <v>423600</v>
      </c>
    </row>
    <row r="6539" spans="1:9" x14ac:dyDescent="0.3">
      <c r="A6539" s="72" t="str">
        <f t="shared" si="213"/>
        <v>2018</v>
      </c>
      <c r="B6539" s="72" t="str">
        <f t="shared" si="214"/>
        <v>Aug</v>
      </c>
      <c r="C6539" s="74">
        <v>43343</v>
      </c>
      <c r="D6539" s="47">
        <v>53.150002000000001</v>
      </c>
      <c r="E6539" s="47">
        <v>53.669998</v>
      </c>
      <c r="F6539" s="47">
        <v>53.09</v>
      </c>
      <c r="G6539" s="47">
        <v>53.169998</v>
      </c>
      <c r="H6539" s="73">
        <v>51.178699000000002</v>
      </c>
      <c r="I6539" s="73">
        <v>620000</v>
      </c>
    </row>
    <row r="6540" spans="1:9" x14ac:dyDescent="0.3">
      <c r="A6540" s="72" t="str">
        <f t="shared" si="213"/>
        <v>2018</v>
      </c>
      <c r="B6540" s="72" t="str">
        <f t="shared" si="214"/>
        <v>Sep</v>
      </c>
      <c r="C6540" s="74">
        <v>43347</v>
      </c>
      <c r="D6540" s="47">
        <v>53.139999000000003</v>
      </c>
      <c r="E6540" s="47">
        <v>53.220001000000003</v>
      </c>
      <c r="F6540" s="47">
        <v>52.59</v>
      </c>
      <c r="G6540" s="47">
        <v>52.889999000000003</v>
      </c>
      <c r="H6540" s="73">
        <v>50.909187000000003</v>
      </c>
      <c r="I6540" s="73">
        <v>432600</v>
      </c>
    </row>
    <row r="6541" spans="1:9" x14ac:dyDescent="0.3">
      <c r="A6541" s="72" t="str">
        <f t="shared" si="213"/>
        <v>2018</v>
      </c>
      <c r="B6541" s="72" t="str">
        <f t="shared" si="214"/>
        <v>Sep</v>
      </c>
      <c r="C6541" s="74">
        <v>43348</v>
      </c>
      <c r="D6541" s="47">
        <v>52.73</v>
      </c>
      <c r="E6541" s="47">
        <v>54.689999</v>
      </c>
      <c r="F6541" s="47">
        <v>52.349997999999999</v>
      </c>
      <c r="G6541" s="47">
        <v>54.59</v>
      </c>
      <c r="H6541" s="73">
        <v>52.545524999999998</v>
      </c>
      <c r="I6541" s="73">
        <v>824200</v>
      </c>
    </row>
    <row r="6542" spans="1:9" x14ac:dyDescent="0.3">
      <c r="A6542" s="72" t="str">
        <f t="shared" si="213"/>
        <v>2018</v>
      </c>
      <c r="B6542" s="72" t="str">
        <f t="shared" si="214"/>
        <v>Sep</v>
      </c>
      <c r="C6542" s="74">
        <v>43349</v>
      </c>
      <c r="D6542" s="47">
        <v>54.77</v>
      </c>
      <c r="E6542" s="47">
        <v>55.490001999999997</v>
      </c>
      <c r="F6542" s="47">
        <v>52.509998000000003</v>
      </c>
      <c r="G6542" s="47">
        <v>54.950001</v>
      </c>
      <c r="H6542" s="73">
        <v>52.892040000000001</v>
      </c>
      <c r="I6542" s="73">
        <v>526600</v>
      </c>
    </row>
    <row r="6543" spans="1:9" x14ac:dyDescent="0.3">
      <c r="A6543" s="72" t="str">
        <f t="shared" si="213"/>
        <v>2018</v>
      </c>
      <c r="B6543" s="72" t="str">
        <f t="shared" si="214"/>
        <v>Sep</v>
      </c>
      <c r="C6543" s="74">
        <v>43350</v>
      </c>
      <c r="D6543" s="47">
        <v>54.889999000000003</v>
      </c>
      <c r="E6543" s="47">
        <v>55.630001</v>
      </c>
      <c r="F6543" s="47">
        <v>54.73</v>
      </c>
      <c r="G6543" s="47">
        <v>55.080002</v>
      </c>
      <c r="H6543" s="73">
        <v>53.01717</v>
      </c>
      <c r="I6543" s="73">
        <v>754400</v>
      </c>
    </row>
    <row r="6544" spans="1:9" x14ac:dyDescent="0.3">
      <c r="A6544" s="72" t="str">
        <f t="shared" si="213"/>
        <v>2018</v>
      </c>
      <c r="B6544" s="72" t="str">
        <f t="shared" si="214"/>
        <v>Sep</v>
      </c>
      <c r="C6544" s="74">
        <v>43353</v>
      </c>
      <c r="D6544" s="47">
        <v>55.299999</v>
      </c>
      <c r="E6544" s="47">
        <v>55.299999</v>
      </c>
      <c r="F6544" s="47">
        <v>54.419998</v>
      </c>
      <c r="G6544" s="47">
        <v>54.5</v>
      </c>
      <c r="H6544" s="73">
        <v>52.458893000000003</v>
      </c>
      <c r="I6544" s="73">
        <v>707200</v>
      </c>
    </row>
    <row r="6545" spans="1:9" x14ac:dyDescent="0.3">
      <c r="A6545" s="72" t="str">
        <f t="shared" si="213"/>
        <v>2018</v>
      </c>
      <c r="B6545" s="72" t="str">
        <f t="shared" si="214"/>
        <v>Sep</v>
      </c>
      <c r="C6545" s="74">
        <v>43354</v>
      </c>
      <c r="D6545" s="47">
        <v>54.16</v>
      </c>
      <c r="E6545" s="47">
        <v>54.34</v>
      </c>
      <c r="F6545" s="47">
        <v>53.48</v>
      </c>
      <c r="G6545" s="47">
        <v>53.560001</v>
      </c>
      <c r="H6545" s="73">
        <v>51.554099999999998</v>
      </c>
      <c r="I6545" s="73">
        <v>724500</v>
      </c>
    </row>
    <row r="6546" spans="1:9" x14ac:dyDescent="0.3">
      <c r="A6546" s="72" t="str">
        <f t="shared" si="213"/>
        <v>2018</v>
      </c>
      <c r="B6546" s="72" t="str">
        <f t="shared" si="214"/>
        <v>Sep</v>
      </c>
      <c r="C6546" s="74">
        <v>43355</v>
      </c>
      <c r="D6546" s="47">
        <v>53.57</v>
      </c>
      <c r="E6546" s="47">
        <v>53.900002000000001</v>
      </c>
      <c r="F6546" s="47">
        <v>53.060001</v>
      </c>
      <c r="G6546" s="47">
        <v>53.5</v>
      </c>
      <c r="H6546" s="73">
        <v>51.496341999999999</v>
      </c>
      <c r="I6546" s="73">
        <v>662300</v>
      </c>
    </row>
    <row r="6547" spans="1:9" x14ac:dyDescent="0.3">
      <c r="A6547" s="72" t="str">
        <f t="shared" si="213"/>
        <v>2018</v>
      </c>
      <c r="B6547" s="72" t="str">
        <f t="shared" si="214"/>
        <v>Sep</v>
      </c>
      <c r="C6547" s="74">
        <v>43356</v>
      </c>
      <c r="D6547" s="47">
        <v>53.369999</v>
      </c>
      <c r="E6547" s="47">
        <v>53.619999</v>
      </c>
      <c r="F6547" s="47">
        <v>52.5</v>
      </c>
      <c r="G6547" s="47">
        <v>52.990001999999997</v>
      </c>
      <c r="H6547" s="73">
        <v>51.005446999999997</v>
      </c>
      <c r="I6547" s="73">
        <v>711300</v>
      </c>
    </row>
    <row r="6548" spans="1:9" x14ac:dyDescent="0.3">
      <c r="A6548" s="72" t="str">
        <f t="shared" si="213"/>
        <v>2018</v>
      </c>
      <c r="B6548" s="72" t="str">
        <f t="shared" si="214"/>
        <v>Sep</v>
      </c>
      <c r="C6548" s="74">
        <v>43357</v>
      </c>
      <c r="D6548" s="47">
        <v>53.220001000000003</v>
      </c>
      <c r="E6548" s="47">
        <v>53.389999000000003</v>
      </c>
      <c r="F6548" s="47">
        <v>52.389999000000003</v>
      </c>
      <c r="G6548" s="47">
        <v>52.93</v>
      </c>
      <c r="H6548" s="73">
        <v>50.947693000000001</v>
      </c>
      <c r="I6548" s="73">
        <v>732700</v>
      </c>
    </row>
    <row r="6549" spans="1:9" x14ac:dyDescent="0.3">
      <c r="A6549" s="72" t="str">
        <f t="shared" si="213"/>
        <v>2018</v>
      </c>
      <c r="B6549" s="72" t="str">
        <f t="shared" si="214"/>
        <v>Sep</v>
      </c>
      <c r="C6549" s="74">
        <v>43360</v>
      </c>
      <c r="D6549" s="47">
        <v>53.029998999999997</v>
      </c>
      <c r="E6549" s="47">
        <v>53.450001</v>
      </c>
      <c r="F6549" s="47">
        <v>52.41</v>
      </c>
      <c r="G6549" s="47">
        <v>53.049999</v>
      </c>
      <c r="H6549" s="73">
        <v>51.063194000000003</v>
      </c>
      <c r="I6549" s="73">
        <v>453500</v>
      </c>
    </row>
    <row r="6550" spans="1:9" x14ac:dyDescent="0.3">
      <c r="A6550" s="72" t="str">
        <f t="shared" si="213"/>
        <v>2018</v>
      </c>
      <c r="B6550" s="72" t="str">
        <f t="shared" si="214"/>
        <v>Sep</v>
      </c>
      <c r="C6550" s="74">
        <v>43361</v>
      </c>
      <c r="D6550" s="47">
        <v>52.790000999999997</v>
      </c>
      <c r="E6550" s="47">
        <v>53.810001</v>
      </c>
      <c r="F6550" s="47">
        <v>52.380001</v>
      </c>
      <c r="G6550" s="47">
        <v>53.610000999999997</v>
      </c>
      <c r="H6550" s="73">
        <v>51.602226000000002</v>
      </c>
      <c r="I6550" s="73">
        <v>419000</v>
      </c>
    </row>
    <row r="6551" spans="1:9" x14ac:dyDescent="0.3">
      <c r="A6551" s="72" t="str">
        <f t="shared" si="213"/>
        <v>2018</v>
      </c>
      <c r="B6551" s="72" t="str">
        <f t="shared" si="214"/>
        <v>Sep</v>
      </c>
      <c r="C6551" s="74">
        <v>43362</v>
      </c>
      <c r="D6551" s="47">
        <v>53.490001999999997</v>
      </c>
      <c r="E6551" s="47">
        <v>54.25</v>
      </c>
      <c r="F6551" s="47">
        <v>53.349997999999999</v>
      </c>
      <c r="G6551" s="47">
        <v>53.740001999999997</v>
      </c>
      <c r="H6551" s="73">
        <v>51.727356</v>
      </c>
      <c r="I6551" s="73">
        <v>375300</v>
      </c>
    </row>
    <row r="6552" spans="1:9" x14ac:dyDescent="0.3">
      <c r="A6552" s="72" t="str">
        <f t="shared" si="213"/>
        <v>2018</v>
      </c>
      <c r="B6552" s="72" t="str">
        <f t="shared" si="214"/>
        <v>Sep</v>
      </c>
      <c r="C6552" s="74">
        <v>43363</v>
      </c>
      <c r="D6552" s="47">
        <v>54.119999</v>
      </c>
      <c r="E6552" s="47">
        <v>54.349997999999999</v>
      </c>
      <c r="F6552" s="47">
        <v>53.029998999999997</v>
      </c>
      <c r="G6552" s="47">
        <v>53.189999</v>
      </c>
      <c r="H6552" s="73">
        <v>51.197952000000001</v>
      </c>
      <c r="I6552" s="73">
        <v>607700</v>
      </c>
    </row>
    <row r="6553" spans="1:9" x14ac:dyDescent="0.3">
      <c r="A6553" s="72" t="str">
        <f t="shared" si="213"/>
        <v>2018</v>
      </c>
      <c r="B6553" s="72" t="str">
        <f t="shared" si="214"/>
        <v>Sep</v>
      </c>
      <c r="C6553" s="74">
        <v>43364</v>
      </c>
      <c r="D6553" s="47">
        <v>53.189999</v>
      </c>
      <c r="E6553" s="47">
        <v>53.57</v>
      </c>
      <c r="F6553" s="47">
        <v>52.310001</v>
      </c>
      <c r="G6553" s="47">
        <v>52.32</v>
      </c>
      <c r="H6553" s="73">
        <v>50.360537999999998</v>
      </c>
      <c r="I6553" s="73">
        <v>895100</v>
      </c>
    </row>
    <row r="6554" spans="1:9" x14ac:dyDescent="0.3">
      <c r="A6554" s="72" t="str">
        <f t="shared" si="213"/>
        <v>2018</v>
      </c>
      <c r="B6554" s="72" t="str">
        <f t="shared" si="214"/>
        <v>Sep</v>
      </c>
      <c r="C6554" s="74">
        <v>43367</v>
      </c>
      <c r="D6554" s="47">
        <v>52.119999</v>
      </c>
      <c r="E6554" s="47">
        <v>52.560001</v>
      </c>
      <c r="F6554" s="47">
        <v>51.130001</v>
      </c>
      <c r="G6554" s="47">
        <v>52.490001999999997</v>
      </c>
      <c r="H6554" s="73">
        <v>50.524169999999998</v>
      </c>
      <c r="I6554" s="73">
        <v>620900</v>
      </c>
    </row>
    <row r="6555" spans="1:9" x14ac:dyDescent="0.3">
      <c r="A6555" s="72" t="str">
        <f t="shared" si="213"/>
        <v>2018</v>
      </c>
      <c r="B6555" s="72" t="str">
        <f t="shared" si="214"/>
        <v>Sep</v>
      </c>
      <c r="C6555" s="74">
        <v>43368</v>
      </c>
      <c r="D6555" s="47">
        <v>52.650002000000001</v>
      </c>
      <c r="E6555" s="47">
        <v>53.439999</v>
      </c>
      <c r="F6555" s="47">
        <v>52.650002000000001</v>
      </c>
      <c r="G6555" s="47">
        <v>53.060001</v>
      </c>
      <c r="H6555" s="73">
        <v>51.072825999999999</v>
      </c>
      <c r="I6555" s="73">
        <v>441900</v>
      </c>
    </row>
    <row r="6556" spans="1:9" x14ac:dyDescent="0.3">
      <c r="A6556" s="72" t="str">
        <f t="shared" si="213"/>
        <v>2018</v>
      </c>
      <c r="B6556" s="72" t="str">
        <f t="shared" si="214"/>
        <v>Sep</v>
      </c>
      <c r="C6556" s="74">
        <v>43369</v>
      </c>
      <c r="D6556" s="47">
        <v>53.240001999999997</v>
      </c>
      <c r="E6556" s="47">
        <v>54.200001</v>
      </c>
      <c r="F6556" s="47">
        <v>53.02</v>
      </c>
      <c r="G6556" s="47">
        <v>53.549999</v>
      </c>
      <c r="H6556" s="73">
        <v>51.544471999999999</v>
      </c>
      <c r="I6556" s="73">
        <v>630600</v>
      </c>
    </row>
    <row r="6557" spans="1:9" x14ac:dyDescent="0.3">
      <c r="A6557" s="72" t="str">
        <f t="shared" si="213"/>
        <v>2018</v>
      </c>
      <c r="B6557" s="72" t="str">
        <f t="shared" si="214"/>
        <v>Sep</v>
      </c>
      <c r="C6557" s="74">
        <v>43370</v>
      </c>
      <c r="D6557" s="47">
        <v>53.470001000000003</v>
      </c>
      <c r="E6557" s="47">
        <v>54.099997999999999</v>
      </c>
      <c r="F6557" s="47">
        <v>53.419998</v>
      </c>
      <c r="G6557" s="47">
        <v>53.630001</v>
      </c>
      <c r="H6557" s="73">
        <v>51.621474999999997</v>
      </c>
      <c r="I6557" s="73">
        <v>369900</v>
      </c>
    </row>
    <row r="6558" spans="1:9" x14ac:dyDescent="0.3">
      <c r="A6558" s="72" t="str">
        <f t="shared" si="213"/>
        <v>2018</v>
      </c>
      <c r="B6558" s="72" t="str">
        <f t="shared" si="214"/>
        <v>Sep</v>
      </c>
      <c r="C6558" s="74">
        <v>43371</v>
      </c>
      <c r="D6558" s="47">
        <v>53.290000999999997</v>
      </c>
      <c r="E6558" s="47">
        <v>53.990001999999997</v>
      </c>
      <c r="F6558" s="47">
        <v>53.189999</v>
      </c>
      <c r="G6558" s="47">
        <v>53.540000999999997</v>
      </c>
      <c r="H6558" s="73">
        <v>51.534843000000002</v>
      </c>
      <c r="I6558" s="73">
        <v>555400</v>
      </c>
    </row>
    <row r="6559" spans="1:9" x14ac:dyDescent="0.3">
      <c r="A6559" s="72" t="str">
        <f t="shared" si="213"/>
        <v>2018</v>
      </c>
      <c r="B6559" s="72" t="str">
        <f t="shared" si="214"/>
        <v>Oct</v>
      </c>
      <c r="C6559" s="74">
        <v>43374</v>
      </c>
      <c r="D6559" s="47">
        <v>53.59</v>
      </c>
      <c r="E6559" s="47">
        <v>53.68</v>
      </c>
      <c r="F6559" s="47">
        <v>52.360000999999997</v>
      </c>
      <c r="G6559" s="47">
        <v>52.490001999999997</v>
      </c>
      <c r="H6559" s="73">
        <v>50.524169999999998</v>
      </c>
      <c r="I6559" s="73">
        <v>585500</v>
      </c>
    </row>
    <row r="6560" spans="1:9" x14ac:dyDescent="0.3">
      <c r="A6560" s="72" t="str">
        <f t="shared" si="213"/>
        <v>2018</v>
      </c>
      <c r="B6560" s="72" t="str">
        <f t="shared" si="214"/>
        <v>Oct</v>
      </c>
      <c r="C6560" s="74">
        <v>43375</v>
      </c>
      <c r="D6560" s="47">
        <v>52.57</v>
      </c>
      <c r="E6560" s="47">
        <v>53.189999</v>
      </c>
      <c r="F6560" s="47">
        <v>51.990001999999997</v>
      </c>
      <c r="G6560" s="47">
        <v>52.060001</v>
      </c>
      <c r="H6560" s="73">
        <v>50.110275000000001</v>
      </c>
      <c r="I6560" s="73">
        <v>386600</v>
      </c>
    </row>
    <row r="6561" spans="1:9" x14ac:dyDescent="0.3">
      <c r="A6561" s="72" t="str">
        <f t="shared" si="213"/>
        <v>2018</v>
      </c>
      <c r="B6561" s="72" t="str">
        <f t="shared" si="214"/>
        <v>Oct</v>
      </c>
      <c r="C6561" s="74">
        <v>43376</v>
      </c>
      <c r="D6561" s="47">
        <v>52.150002000000001</v>
      </c>
      <c r="E6561" s="47">
        <v>52.66</v>
      </c>
      <c r="F6561" s="47">
        <v>51.630001</v>
      </c>
      <c r="G6561" s="47">
        <v>52.040000999999997</v>
      </c>
      <c r="H6561" s="73">
        <v>50.091022000000002</v>
      </c>
      <c r="I6561" s="73">
        <v>438600</v>
      </c>
    </row>
    <row r="6562" spans="1:9" x14ac:dyDescent="0.3">
      <c r="A6562" s="72" t="str">
        <f t="shared" si="213"/>
        <v>2018</v>
      </c>
      <c r="B6562" s="72" t="str">
        <f t="shared" si="214"/>
        <v>Oct</v>
      </c>
      <c r="C6562" s="74">
        <v>43377</v>
      </c>
      <c r="D6562" s="47">
        <v>51.880001</v>
      </c>
      <c r="E6562" s="47">
        <v>52.02</v>
      </c>
      <c r="F6562" s="47">
        <v>51.200001</v>
      </c>
      <c r="G6562" s="47">
        <v>51.810001</v>
      </c>
      <c r="H6562" s="73">
        <v>49.869636999999997</v>
      </c>
      <c r="I6562" s="73">
        <v>405600</v>
      </c>
    </row>
    <row r="6563" spans="1:9" x14ac:dyDescent="0.3">
      <c r="A6563" s="72" t="str">
        <f t="shared" si="213"/>
        <v>2018</v>
      </c>
      <c r="B6563" s="72" t="str">
        <f t="shared" si="214"/>
        <v>Oct</v>
      </c>
      <c r="C6563" s="74">
        <v>43378</v>
      </c>
      <c r="D6563" s="47">
        <v>51.799999</v>
      </c>
      <c r="E6563" s="47">
        <v>52.560001</v>
      </c>
      <c r="F6563" s="47">
        <v>51.549999</v>
      </c>
      <c r="G6563" s="47">
        <v>51.57</v>
      </c>
      <c r="H6563" s="73">
        <v>49.638629999999999</v>
      </c>
      <c r="I6563" s="73">
        <v>550000</v>
      </c>
    </row>
    <row r="6564" spans="1:9" x14ac:dyDescent="0.3">
      <c r="A6564" s="72" t="str">
        <f t="shared" si="213"/>
        <v>2018</v>
      </c>
      <c r="B6564" s="72" t="str">
        <f t="shared" si="214"/>
        <v>Oct</v>
      </c>
      <c r="C6564" s="74">
        <v>43381</v>
      </c>
      <c r="D6564" s="47">
        <v>51.57</v>
      </c>
      <c r="E6564" s="47">
        <v>52.32</v>
      </c>
      <c r="F6564" s="47">
        <v>51.349997999999999</v>
      </c>
      <c r="G6564" s="47">
        <v>52.040000999999997</v>
      </c>
      <c r="H6564" s="73">
        <v>50.091022000000002</v>
      </c>
      <c r="I6564" s="73">
        <v>478300</v>
      </c>
    </row>
    <row r="6565" spans="1:9" x14ac:dyDescent="0.3">
      <c r="A6565" s="72" t="str">
        <f t="shared" si="213"/>
        <v>2018</v>
      </c>
      <c r="B6565" s="72" t="str">
        <f t="shared" si="214"/>
        <v>Oct</v>
      </c>
      <c r="C6565" s="74">
        <v>43382</v>
      </c>
      <c r="D6565" s="47">
        <v>51.93</v>
      </c>
      <c r="E6565" s="47">
        <v>53.029998999999997</v>
      </c>
      <c r="F6565" s="47">
        <v>51.93</v>
      </c>
      <c r="G6565" s="47">
        <v>52.400002000000001</v>
      </c>
      <c r="H6565" s="73">
        <v>50.437542000000001</v>
      </c>
      <c r="I6565" s="73">
        <v>572700</v>
      </c>
    </row>
    <row r="6566" spans="1:9" x14ac:dyDescent="0.3">
      <c r="A6566" s="72" t="str">
        <f t="shared" si="213"/>
        <v>2018</v>
      </c>
      <c r="B6566" s="72" t="str">
        <f t="shared" si="214"/>
        <v>Oct</v>
      </c>
      <c r="C6566" s="74">
        <v>43383</v>
      </c>
      <c r="D6566" s="47">
        <v>52.279998999999997</v>
      </c>
      <c r="E6566" s="47">
        <v>52.299999</v>
      </c>
      <c r="F6566" s="47">
        <v>51.48</v>
      </c>
      <c r="G6566" s="47">
        <v>51.549999</v>
      </c>
      <c r="H6566" s="73">
        <v>49.619373000000003</v>
      </c>
      <c r="I6566" s="73">
        <v>479600</v>
      </c>
    </row>
    <row r="6567" spans="1:9" x14ac:dyDescent="0.3">
      <c r="A6567" s="72" t="str">
        <f t="shared" si="213"/>
        <v>2018</v>
      </c>
      <c r="B6567" s="72" t="str">
        <f t="shared" si="214"/>
        <v>Oct</v>
      </c>
      <c r="C6567" s="74">
        <v>43384</v>
      </c>
      <c r="D6567" s="47">
        <v>51.349997999999999</v>
      </c>
      <c r="E6567" s="47">
        <v>51.759998000000003</v>
      </c>
      <c r="F6567" s="47">
        <v>50.66</v>
      </c>
      <c r="G6567" s="47">
        <v>50.84</v>
      </c>
      <c r="H6567" s="73">
        <v>48.935969999999998</v>
      </c>
      <c r="I6567" s="73">
        <v>524500</v>
      </c>
    </row>
    <row r="6568" spans="1:9" x14ac:dyDescent="0.3">
      <c r="A6568" s="72" t="str">
        <f t="shared" si="213"/>
        <v>2018</v>
      </c>
      <c r="B6568" s="72" t="str">
        <f t="shared" si="214"/>
        <v>Oct</v>
      </c>
      <c r="C6568" s="74">
        <v>43385</v>
      </c>
      <c r="D6568" s="47">
        <v>51.209999000000003</v>
      </c>
      <c r="E6568" s="47">
        <v>51.509998000000003</v>
      </c>
      <c r="F6568" s="47">
        <v>49.98</v>
      </c>
      <c r="G6568" s="47">
        <v>50.209999000000003</v>
      </c>
      <c r="H6568" s="73">
        <v>48.329559000000003</v>
      </c>
      <c r="I6568" s="73">
        <v>877500</v>
      </c>
    </row>
    <row r="6569" spans="1:9" x14ac:dyDescent="0.3">
      <c r="A6569" s="72" t="str">
        <f t="shared" si="213"/>
        <v>2018</v>
      </c>
      <c r="B6569" s="72" t="str">
        <f t="shared" si="214"/>
        <v>Oct</v>
      </c>
      <c r="C6569" s="74">
        <v>43388</v>
      </c>
      <c r="D6569" s="47">
        <v>50.110000999999997</v>
      </c>
      <c r="E6569" s="47">
        <v>50.639999000000003</v>
      </c>
      <c r="F6569" s="47">
        <v>49.119999</v>
      </c>
      <c r="G6569" s="47">
        <v>50.360000999999997</v>
      </c>
      <c r="H6569" s="73">
        <v>48.473942000000001</v>
      </c>
      <c r="I6569" s="73">
        <v>1016300</v>
      </c>
    </row>
    <row r="6570" spans="1:9" x14ac:dyDescent="0.3">
      <c r="A6570" s="72" t="str">
        <f t="shared" si="213"/>
        <v>2018</v>
      </c>
      <c r="B6570" s="72" t="str">
        <f t="shared" si="214"/>
        <v>Oct</v>
      </c>
      <c r="C6570" s="74">
        <v>43389</v>
      </c>
      <c r="D6570" s="47">
        <v>50.549999</v>
      </c>
      <c r="E6570" s="47">
        <v>51.23</v>
      </c>
      <c r="F6570" s="47">
        <v>50.09</v>
      </c>
      <c r="G6570" s="47">
        <v>50.990001999999997</v>
      </c>
      <c r="H6570" s="73">
        <v>49.080345000000001</v>
      </c>
      <c r="I6570" s="73">
        <v>742200</v>
      </c>
    </row>
    <row r="6571" spans="1:9" x14ac:dyDescent="0.3">
      <c r="A6571" s="72" t="str">
        <f t="shared" si="213"/>
        <v>2018</v>
      </c>
      <c r="B6571" s="72" t="str">
        <f t="shared" si="214"/>
        <v>Oct</v>
      </c>
      <c r="C6571" s="74">
        <v>43390</v>
      </c>
      <c r="D6571" s="47">
        <v>51.029998999999997</v>
      </c>
      <c r="E6571" s="47">
        <v>51.720001000000003</v>
      </c>
      <c r="F6571" s="47">
        <v>50.009998000000003</v>
      </c>
      <c r="G6571" s="47">
        <v>51.040000999999997</v>
      </c>
      <c r="H6571" s="73">
        <v>49.128470999999998</v>
      </c>
      <c r="I6571" s="73">
        <v>693700</v>
      </c>
    </row>
    <row r="6572" spans="1:9" x14ac:dyDescent="0.3">
      <c r="A6572" s="72" t="str">
        <f t="shared" si="213"/>
        <v>2018</v>
      </c>
      <c r="B6572" s="72" t="str">
        <f t="shared" si="214"/>
        <v>Oct</v>
      </c>
      <c r="C6572" s="74">
        <v>43391</v>
      </c>
      <c r="D6572" s="47">
        <v>50.740001999999997</v>
      </c>
      <c r="E6572" s="47">
        <v>51.25</v>
      </c>
      <c r="F6572" s="47">
        <v>49.98</v>
      </c>
      <c r="G6572" s="47">
        <v>50.290000999999997</v>
      </c>
      <c r="H6572" s="73">
        <v>48.406562999999998</v>
      </c>
      <c r="I6572" s="73">
        <v>690200</v>
      </c>
    </row>
    <row r="6573" spans="1:9" x14ac:dyDescent="0.3">
      <c r="A6573" s="72" t="str">
        <f t="shared" si="213"/>
        <v>2018</v>
      </c>
      <c r="B6573" s="72" t="str">
        <f t="shared" si="214"/>
        <v>Oct</v>
      </c>
      <c r="C6573" s="74">
        <v>43392</v>
      </c>
      <c r="D6573" s="47">
        <v>50.139999000000003</v>
      </c>
      <c r="E6573" s="47">
        <v>50.360000999999997</v>
      </c>
      <c r="F6573" s="47">
        <v>49.43</v>
      </c>
      <c r="G6573" s="47">
        <v>49.59</v>
      </c>
      <c r="H6573" s="73">
        <v>47.732776999999999</v>
      </c>
      <c r="I6573" s="73">
        <v>774000</v>
      </c>
    </row>
    <row r="6574" spans="1:9" x14ac:dyDescent="0.3">
      <c r="A6574" s="72" t="str">
        <f t="shared" si="213"/>
        <v>2018</v>
      </c>
      <c r="B6574" s="72" t="str">
        <f t="shared" si="214"/>
        <v>Oct</v>
      </c>
      <c r="C6574" s="74">
        <v>43395</v>
      </c>
      <c r="D6574" s="47">
        <v>49.869999</v>
      </c>
      <c r="E6574" s="47">
        <v>50.990001999999997</v>
      </c>
      <c r="F6574" s="47">
        <v>49.869999</v>
      </c>
      <c r="G6574" s="47">
        <v>50.669998</v>
      </c>
      <c r="H6574" s="73">
        <v>48.772326999999997</v>
      </c>
      <c r="I6574" s="73">
        <v>1005700</v>
      </c>
    </row>
    <row r="6575" spans="1:9" x14ac:dyDescent="0.3">
      <c r="A6575" s="72" t="str">
        <f t="shared" si="213"/>
        <v>2018</v>
      </c>
      <c r="B6575" s="72" t="str">
        <f t="shared" si="214"/>
        <v>Oct</v>
      </c>
      <c r="C6575" s="74">
        <v>43396</v>
      </c>
      <c r="D6575" s="47">
        <v>50.470001000000003</v>
      </c>
      <c r="E6575" s="47">
        <v>50.799999</v>
      </c>
      <c r="F6575" s="47">
        <v>49.43</v>
      </c>
      <c r="G6575" s="47">
        <v>49.439999</v>
      </c>
      <c r="H6575" s="73">
        <v>47.588394000000001</v>
      </c>
      <c r="I6575" s="73">
        <v>836400</v>
      </c>
    </row>
    <row r="6576" spans="1:9" x14ac:dyDescent="0.3">
      <c r="A6576" s="72" t="str">
        <f t="shared" si="213"/>
        <v>2018</v>
      </c>
      <c r="B6576" s="72" t="str">
        <f t="shared" si="214"/>
        <v>Oct</v>
      </c>
      <c r="C6576" s="74">
        <v>43397</v>
      </c>
      <c r="D6576" s="47">
        <v>49.34</v>
      </c>
      <c r="E6576" s="47">
        <v>50.380001</v>
      </c>
      <c r="F6576" s="47">
        <v>49.34</v>
      </c>
      <c r="G6576" s="47">
        <v>49.470001000000003</v>
      </c>
      <c r="H6576" s="73">
        <v>47.617271000000002</v>
      </c>
      <c r="I6576" s="73">
        <v>732500</v>
      </c>
    </row>
    <row r="6577" spans="1:9" x14ac:dyDescent="0.3">
      <c r="A6577" s="72" t="str">
        <f t="shared" si="213"/>
        <v>2018</v>
      </c>
      <c r="B6577" s="72" t="str">
        <f t="shared" si="214"/>
        <v>Oct</v>
      </c>
      <c r="C6577" s="74">
        <v>43398</v>
      </c>
      <c r="D6577" s="47">
        <v>49.720001000000003</v>
      </c>
      <c r="E6577" s="47">
        <v>50.68</v>
      </c>
      <c r="F6577" s="47">
        <v>49.369999</v>
      </c>
      <c r="G6577" s="47">
        <v>50.450001</v>
      </c>
      <c r="H6577" s="73">
        <v>48.560569999999998</v>
      </c>
      <c r="I6577" s="73">
        <v>723600</v>
      </c>
    </row>
    <row r="6578" spans="1:9" x14ac:dyDescent="0.3">
      <c r="A6578" s="72" t="str">
        <f t="shared" si="213"/>
        <v>2018</v>
      </c>
      <c r="B6578" s="72" t="str">
        <f t="shared" si="214"/>
        <v>Oct</v>
      </c>
      <c r="C6578" s="74">
        <v>43399</v>
      </c>
      <c r="D6578" s="47">
        <v>49.59</v>
      </c>
      <c r="E6578" s="47">
        <v>50.27</v>
      </c>
      <c r="F6578" s="47">
        <v>48.189999</v>
      </c>
      <c r="G6578" s="47">
        <v>48.630001</v>
      </c>
      <c r="H6578" s="73">
        <v>46.808734999999999</v>
      </c>
      <c r="I6578" s="73">
        <v>1022900</v>
      </c>
    </row>
    <row r="6579" spans="1:9" x14ac:dyDescent="0.3">
      <c r="A6579" s="72" t="str">
        <f t="shared" si="213"/>
        <v>2018</v>
      </c>
      <c r="B6579" s="72" t="str">
        <f t="shared" si="214"/>
        <v>Oct</v>
      </c>
      <c r="C6579" s="74">
        <v>43402</v>
      </c>
      <c r="D6579" s="47">
        <v>49.130001</v>
      </c>
      <c r="E6579" s="47">
        <v>49.68</v>
      </c>
      <c r="F6579" s="47">
        <v>47.200001</v>
      </c>
      <c r="G6579" s="47">
        <v>47.849997999999999</v>
      </c>
      <c r="H6579" s="73">
        <v>46.057944999999997</v>
      </c>
      <c r="I6579" s="73">
        <v>1134500</v>
      </c>
    </row>
    <row r="6580" spans="1:9" x14ac:dyDescent="0.3">
      <c r="A6580" s="72" t="str">
        <f t="shared" si="213"/>
        <v>2018</v>
      </c>
      <c r="B6580" s="72" t="str">
        <f t="shared" si="214"/>
        <v>Oct</v>
      </c>
      <c r="C6580" s="74">
        <v>43403</v>
      </c>
      <c r="D6580" s="47">
        <v>47.689999</v>
      </c>
      <c r="E6580" s="47">
        <v>49.73</v>
      </c>
      <c r="F6580" s="47">
        <v>46.93</v>
      </c>
      <c r="G6580" s="47">
        <v>49.049999</v>
      </c>
      <c r="H6580" s="73">
        <v>47.213000999999998</v>
      </c>
      <c r="I6580" s="73">
        <v>2067500</v>
      </c>
    </row>
    <row r="6581" spans="1:9" x14ac:dyDescent="0.3">
      <c r="A6581" s="72" t="str">
        <f t="shared" si="213"/>
        <v>2018</v>
      </c>
      <c r="B6581" s="72" t="str">
        <f t="shared" si="214"/>
        <v>Oct</v>
      </c>
      <c r="C6581" s="74">
        <v>43404</v>
      </c>
      <c r="D6581" s="47">
        <v>47.869999</v>
      </c>
      <c r="E6581" s="47">
        <v>49.75</v>
      </c>
      <c r="F6581" s="47">
        <v>47.029998999999997</v>
      </c>
      <c r="G6581" s="47">
        <v>48.34</v>
      </c>
      <c r="H6581" s="73">
        <v>46.529591000000003</v>
      </c>
      <c r="I6581" s="73">
        <v>2092400</v>
      </c>
    </row>
    <row r="6582" spans="1:9" x14ac:dyDescent="0.3">
      <c r="A6582" s="72" t="str">
        <f t="shared" si="213"/>
        <v>2018</v>
      </c>
      <c r="B6582" s="72" t="str">
        <f t="shared" si="214"/>
        <v>Nov</v>
      </c>
      <c r="C6582" s="74">
        <v>43405</v>
      </c>
      <c r="D6582" s="47">
        <v>48.400002000000001</v>
      </c>
      <c r="E6582" s="47">
        <v>49.549999</v>
      </c>
      <c r="F6582" s="47">
        <v>47.91</v>
      </c>
      <c r="G6582" s="47">
        <v>48.59</v>
      </c>
      <c r="H6582" s="73">
        <v>46.770232999999998</v>
      </c>
      <c r="I6582" s="73">
        <v>1179100</v>
      </c>
    </row>
    <row r="6583" spans="1:9" x14ac:dyDescent="0.3">
      <c r="A6583" s="72" t="str">
        <f t="shared" si="213"/>
        <v>2018</v>
      </c>
      <c r="B6583" s="72" t="str">
        <f t="shared" si="214"/>
        <v>Nov</v>
      </c>
      <c r="C6583" s="74">
        <v>43406</v>
      </c>
      <c r="D6583" s="47">
        <v>49.02</v>
      </c>
      <c r="E6583" s="47">
        <v>49.75</v>
      </c>
      <c r="F6583" s="47">
        <v>48.41</v>
      </c>
      <c r="G6583" s="47">
        <v>49.169998</v>
      </c>
      <c r="H6583" s="73">
        <v>47.328510000000001</v>
      </c>
      <c r="I6583" s="73">
        <v>704300</v>
      </c>
    </row>
    <row r="6584" spans="1:9" x14ac:dyDescent="0.3">
      <c r="A6584" s="72" t="str">
        <f t="shared" si="213"/>
        <v>2018</v>
      </c>
      <c r="B6584" s="72" t="str">
        <f t="shared" si="214"/>
        <v>Nov</v>
      </c>
      <c r="C6584" s="74">
        <v>43409</v>
      </c>
      <c r="D6584" s="47">
        <v>49.34</v>
      </c>
      <c r="E6584" s="47">
        <v>50.669998</v>
      </c>
      <c r="F6584" s="47">
        <v>49.34</v>
      </c>
      <c r="G6584" s="47">
        <v>50.32</v>
      </c>
      <c r="H6584" s="73">
        <v>48.43544</v>
      </c>
      <c r="I6584" s="73">
        <v>720300</v>
      </c>
    </row>
    <row r="6585" spans="1:9" x14ac:dyDescent="0.3">
      <c r="A6585" s="72" t="str">
        <f t="shared" si="213"/>
        <v>2018</v>
      </c>
      <c r="B6585" s="72" t="str">
        <f t="shared" si="214"/>
        <v>Nov</v>
      </c>
      <c r="C6585" s="74">
        <v>43410</v>
      </c>
      <c r="D6585" s="47">
        <v>50.459999000000003</v>
      </c>
      <c r="E6585" s="47">
        <v>51.48</v>
      </c>
      <c r="F6585" s="47">
        <v>50.330002</v>
      </c>
      <c r="G6585" s="47">
        <v>51.43</v>
      </c>
      <c r="H6585" s="73">
        <v>49.503864</v>
      </c>
      <c r="I6585" s="73">
        <v>740000</v>
      </c>
    </row>
    <row r="6586" spans="1:9" x14ac:dyDescent="0.3">
      <c r="A6586" s="72" t="str">
        <f t="shared" si="213"/>
        <v>2018</v>
      </c>
      <c r="B6586" s="72" t="str">
        <f t="shared" si="214"/>
        <v>Nov</v>
      </c>
      <c r="C6586" s="74">
        <v>43411</v>
      </c>
      <c r="D6586" s="47">
        <v>51.34</v>
      </c>
      <c r="E6586" s="47">
        <v>52.5</v>
      </c>
      <c r="F6586" s="47">
        <v>50.869999</v>
      </c>
      <c r="G6586" s="47">
        <v>52.290000999999997</v>
      </c>
      <c r="H6586" s="73">
        <v>50.331660999999997</v>
      </c>
      <c r="I6586" s="73">
        <v>1422500</v>
      </c>
    </row>
    <row r="6587" spans="1:9" x14ac:dyDescent="0.3">
      <c r="A6587" s="72" t="str">
        <f t="shared" si="213"/>
        <v>2018</v>
      </c>
      <c r="B6587" s="72" t="str">
        <f t="shared" si="214"/>
        <v>Nov</v>
      </c>
      <c r="C6587" s="74">
        <v>43412</v>
      </c>
      <c r="D6587" s="47">
        <v>52.080002</v>
      </c>
      <c r="E6587" s="47">
        <v>52.400002000000001</v>
      </c>
      <c r="F6587" s="47">
        <v>51.779998999999997</v>
      </c>
      <c r="G6587" s="47">
        <v>52.299999</v>
      </c>
      <c r="H6587" s="73">
        <v>50.341290000000001</v>
      </c>
      <c r="I6587" s="73">
        <v>478700</v>
      </c>
    </row>
    <row r="6588" spans="1:9" x14ac:dyDescent="0.3">
      <c r="A6588" s="72" t="str">
        <f t="shared" si="213"/>
        <v>2018</v>
      </c>
      <c r="B6588" s="72" t="str">
        <f t="shared" si="214"/>
        <v>Nov</v>
      </c>
      <c r="C6588" s="74">
        <v>43413</v>
      </c>
      <c r="D6588" s="47">
        <v>52.23</v>
      </c>
      <c r="E6588" s="47">
        <v>52.91</v>
      </c>
      <c r="F6588" s="47">
        <v>52.009998000000003</v>
      </c>
      <c r="G6588" s="47">
        <v>52.310001</v>
      </c>
      <c r="H6588" s="73">
        <v>50.350918</v>
      </c>
      <c r="I6588" s="73">
        <v>516400</v>
      </c>
    </row>
    <row r="6589" spans="1:9" x14ac:dyDescent="0.3">
      <c r="A6589" s="72" t="str">
        <f t="shared" si="213"/>
        <v>2018</v>
      </c>
      <c r="B6589" s="72" t="str">
        <f t="shared" si="214"/>
        <v>Nov</v>
      </c>
      <c r="C6589" s="74">
        <v>43416</v>
      </c>
      <c r="D6589" s="47">
        <v>50.5</v>
      </c>
      <c r="E6589" s="47">
        <v>51.209999000000003</v>
      </c>
      <c r="F6589" s="47">
        <v>49.900002000000001</v>
      </c>
      <c r="G6589" s="47">
        <v>50.150002000000001</v>
      </c>
      <c r="H6589" s="73">
        <v>48.271811999999997</v>
      </c>
      <c r="I6589" s="73">
        <v>1149400</v>
      </c>
    </row>
    <row r="6590" spans="1:9" x14ac:dyDescent="0.3">
      <c r="A6590" s="72" t="str">
        <f t="shared" si="213"/>
        <v>2018</v>
      </c>
      <c r="B6590" s="72" t="str">
        <f t="shared" si="214"/>
        <v>Nov</v>
      </c>
      <c r="C6590" s="74">
        <v>43417</v>
      </c>
      <c r="D6590" s="47">
        <v>49.919998</v>
      </c>
      <c r="E6590" s="47">
        <v>51.650002000000001</v>
      </c>
      <c r="F6590" s="47">
        <v>49.919998</v>
      </c>
      <c r="G6590" s="47">
        <v>51.200001</v>
      </c>
      <c r="H6590" s="73">
        <v>49.608921000000002</v>
      </c>
      <c r="I6590" s="73">
        <v>834500</v>
      </c>
    </row>
    <row r="6591" spans="1:9" x14ac:dyDescent="0.3">
      <c r="A6591" s="72" t="str">
        <f t="shared" si="213"/>
        <v>2018</v>
      </c>
      <c r="B6591" s="72" t="str">
        <f t="shared" si="214"/>
        <v>Nov</v>
      </c>
      <c r="C6591" s="74">
        <v>43418</v>
      </c>
      <c r="D6591" s="47">
        <v>51.650002000000001</v>
      </c>
      <c r="E6591" s="47">
        <v>51.900002000000001</v>
      </c>
      <c r="F6591" s="47">
        <v>50.419998</v>
      </c>
      <c r="G6591" s="47">
        <v>50.990001999999997</v>
      </c>
      <c r="H6591" s="73">
        <v>49.405448999999997</v>
      </c>
      <c r="I6591" s="73">
        <v>592300</v>
      </c>
    </row>
    <row r="6592" spans="1:9" x14ac:dyDescent="0.3">
      <c r="A6592" s="72" t="str">
        <f t="shared" si="213"/>
        <v>2018</v>
      </c>
      <c r="B6592" s="72" t="str">
        <f t="shared" si="214"/>
        <v>Nov</v>
      </c>
      <c r="C6592" s="74">
        <v>43419</v>
      </c>
      <c r="D6592" s="47">
        <v>50.540000999999997</v>
      </c>
      <c r="E6592" s="47">
        <v>50.669998</v>
      </c>
      <c r="F6592" s="47">
        <v>49.490001999999997</v>
      </c>
      <c r="G6592" s="47">
        <v>50.299999</v>
      </c>
      <c r="H6592" s="73">
        <v>48.736885000000001</v>
      </c>
      <c r="I6592" s="73">
        <v>527900</v>
      </c>
    </row>
    <row r="6593" spans="1:9" x14ac:dyDescent="0.3">
      <c r="A6593" s="72" t="str">
        <f t="shared" si="213"/>
        <v>2018</v>
      </c>
      <c r="B6593" s="72" t="str">
        <f t="shared" si="214"/>
        <v>Nov</v>
      </c>
      <c r="C6593" s="74">
        <v>43420</v>
      </c>
      <c r="D6593" s="47">
        <v>49.98</v>
      </c>
      <c r="E6593" s="47">
        <v>50.02</v>
      </c>
      <c r="F6593" s="47">
        <v>47.040000999999997</v>
      </c>
      <c r="G6593" s="47">
        <v>47.91</v>
      </c>
      <c r="H6593" s="73">
        <v>46.421157999999998</v>
      </c>
      <c r="I6593" s="73">
        <v>1218900</v>
      </c>
    </row>
    <row r="6594" spans="1:9" x14ac:dyDescent="0.3">
      <c r="A6594" s="72" t="str">
        <f t="shared" si="213"/>
        <v>2018</v>
      </c>
      <c r="B6594" s="72" t="str">
        <f t="shared" si="214"/>
        <v>Nov</v>
      </c>
      <c r="C6594" s="74">
        <v>43423</v>
      </c>
      <c r="D6594" s="47">
        <v>47.93</v>
      </c>
      <c r="E6594" s="47">
        <v>49.619999</v>
      </c>
      <c r="F6594" s="47">
        <v>47.880001</v>
      </c>
      <c r="G6594" s="47">
        <v>49.200001</v>
      </c>
      <c r="H6594" s="73">
        <v>47.671073999999997</v>
      </c>
      <c r="I6594" s="73">
        <v>1210000</v>
      </c>
    </row>
    <row r="6595" spans="1:9" x14ac:dyDescent="0.3">
      <c r="A6595" s="72" t="str">
        <f t="shared" ref="A6595:A6658" si="215">TEXT(C6595,"YYYY")</f>
        <v>2018</v>
      </c>
      <c r="B6595" s="72" t="str">
        <f t="shared" ref="B6595:B6658" si="216">TEXT(C6595,"MMM")</f>
        <v>Nov</v>
      </c>
      <c r="C6595" s="74">
        <v>43424</v>
      </c>
      <c r="D6595" s="47">
        <v>48.830002</v>
      </c>
      <c r="E6595" s="47">
        <v>50.09</v>
      </c>
      <c r="F6595" s="47">
        <v>48.830002</v>
      </c>
      <c r="G6595" s="47">
        <v>49.279998999999997</v>
      </c>
      <c r="H6595" s="73">
        <v>47.748584999999999</v>
      </c>
      <c r="I6595" s="73">
        <v>549300</v>
      </c>
    </row>
    <row r="6596" spans="1:9" x14ac:dyDescent="0.3">
      <c r="A6596" s="72" t="str">
        <f t="shared" si="215"/>
        <v>2018</v>
      </c>
      <c r="B6596" s="72" t="str">
        <f t="shared" si="216"/>
        <v>Nov</v>
      </c>
      <c r="C6596" s="74">
        <v>43425</v>
      </c>
      <c r="D6596" s="47">
        <v>49.560001</v>
      </c>
      <c r="E6596" s="47">
        <v>49.959999000000003</v>
      </c>
      <c r="F6596" s="47">
        <v>49.09</v>
      </c>
      <c r="G6596" s="47">
        <v>49.150002000000001</v>
      </c>
      <c r="H6596" s="73">
        <v>47.622627000000001</v>
      </c>
      <c r="I6596" s="73">
        <v>401600</v>
      </c>
    </row>
    <row r="6597" spans="1:9" x14ac:dyDescent="0.3">
      <c r="A6597" s="72" t="str">
        <f t="shared" si="215"/>
        <v>2018</v>
      </c>
      <c r="B6597" s="72" t="str">
        <f t="shared" si="216"/>
        <v>Nov</v>
      </c>
      <c r="C6597" s="74">
        <v>43427</v>
      </c>
      <c r="D6597" s="47">
        <v>49.07</v>
      </c>
      <c r="E6597" s="47">
        <v>50.57</v>
      </c>
      <c r="F6597" s="47">
        <v>49.040000999999997</v>
      </c>
      <c r="G6597" s="47">
        <v>50.18</v>
      </c>
      <c r="H6597" s="73">
        <v>48.620617000000003</v>
      </c>
      <c r="I6597" s="73">
        <v>508200</v>
      </c>
    </row>
    <row r="6598" spans="1:9" x14ac:dyDescent="0.3">
      <c r="A6598" s="72" t="str">
        <f t="shared" si="215"/>
        <v>2018</v>
      </c>
      <c r="B6598" s="72" t="str">
        <f t="shared" si="216"/>
        <v>Nov</v>
      </c>
      <c r="C6598" s="74">
        <v>43430</v>
      </c>
      <c r="D6598" s="47">
        <v>50.43</v>
      </c>
      <c r="E6598" s="47">
        <v>50.459999000000003</v>
      </c>
      <c r="F6598" s="47">
        <v>48.029998999999997</v>
      </c>
      <c r="G6598" s="47">
        <v>48.23</v>
      </c>
      <c r="H6598" s="73">
        <v>46.731212999999997</v>
      </c>
      <c r="I6598" s="73">
        <v>830600</v>
      </c>
    </row>
    <row r="6599" spans="1:9" x14ac:dyDescent="0.3">
      <c r="A6599" s="72" t="str">
        <f t="shared" si="215"/>
        <v>2018</v>
      </c>
      <c r="B6599" s="72" t="str">
        <f t="shared" si="216"/>
        <v>Nov</v>
      </c>
      <c r="C6599" s="74">
        <v>43431</v>
      </c>
      <c r="D6599" s="47">
        <v>48.25</v>
      </c>
      <c r="E6599" s="47">
        <v>49.84</v>
      </c>
      <c r="F6599" s="47">
        <v>48.200001</v>
      </c>
      <c r="G6599" s="47">
        <v>48.240001999999997</v>
      </c>
      <c r="H6599" s="73">
        <v>46.740906000000003</v>
      </c>
      <c r="I6599" s="73">
        <v>793300</v>
      </c>
    </row>
    <row r="6600" spans="1:9" x14ac:dyDescent="0.3">
      <c r="A6600" s="72" t="str">
        <f t="shared" si="215"/>
        <v>2018</v>
      </c>
      <c r="B6600" s="72" t="str">
        <f t="shared" si="216"/>
        <v>Nov</v>
      </c>
      <c r="C6600" s="74">
        <v>43432</v>
      </c>
      <c r="D6600" s="47">
        <v>48.310001</v>
      </c>
      <c r="E6600" s="47">
        <v>49.720001000000003</v>
      </c>
      <c r="F6600" s="47">
        <v>48.310001</v>
      </c>
      <c r="G6600" s="47">
        <v>49.529998999999997</v>
      </c>
      <c r="H6600" s="73">
        <v>47.990817999999997</v>
      </c>
      <c r="I6600" s="73">
        <v>936200</v>
      </c>
    </row>
    <row r="6601" spans="1:9" x14ac:dyDescent="0.3">
      <c r="A6601" s="72" t="str">
        <f t="shared" si="215"/>
        <v>2018</v>
      </c>
      <c r="B6601" s="72" t="str">
        <f t="shared" si="216"/>
        <v>Nov</v>
      </c>
      <c r="C6601" s="74">
        <v>43433</v>
      </c>
      <c r="D6601" s="47">
        <v>49.360000999999997</v>
      </c>
      <c r="E6601" s="47">
        <v>49.43</v>
      </c>
      <c r="F6601" s="47">
        <v>47.189999</v>
      </c>
      <c r="G6601" s="47">
        <v>47.68</v>
      </c>
      <c r="H6601" s="73">
        <v>46.198307</v>
      </c>
      <c r="I6601" s="73">
        <v>1073800</v>
      </c>
    </row>
    <row r="6602" spans="1:9" x14ac:dyDescent="0.3">
      <c r="A6602" s="72" t="str">
        <f t="shared" si="215"/>
        <v>2018</v>
      </c>
      <c r="B6602" s="72" t="str">
        <f t="shared" si="216"/>
        <v>Nov</v>
      </c>
      <c r="C6602" s="74">
        <v>43434</v>
      </c>
      <c r="D6602" s="47">
        <v>47.900002000000001</v>
      </c>
      <c r="E6602" s="47">
        <v>48.110000999999997</v>
      </c>
      <c r="F6602" s="47">
        <v>46.880001</v>
      </c>
      <c r="G6602" s="47">
        <v>47.189999</v>
      </c>
      <c r="H6602" s="73">
        <v>45.723534000000001</v>
      </c>
      <c r="I6602" s="73">
        <v>1028700</v>
      </c>
    </row>
    <row r="6603" spans="1:9" x14ac:dyDescent="0.3">
      <c r="A6603" s="72" t="str">
        <f t="shared" si="215"/>
        <v>2018</v>
      </c>
      <c r="B6603" s="72" t="str">
        <f t="shared" si="216"/>
        <v>Dec</v>
      </c>
      <c r="C6603" s="74">
        <v>43437</v>
      </c>
      <c r="D6603" s="47">
        <v>46.950001</v>
      </c>
      <c r="E6603" s="47">
        <v>47.209999000000003</v>
      </c>
      <c r="F6603" s="47">
        <v>45.75</v>
      </c>
      <c r="G6603" s="47">
        <v>47.02</v>
      </c>
      <c r="H6603" s="73">
        <v>45.558819</v>
      </c>
      <c r="I6603" s="73">
        <v>986600</v>
      </c>
    </row>
    <row r="6604" spans="1:9" x14ac:dyDescent="0.3">
      <c r="A6604" s="72" t="str">
        <f t="shared" si="215"/>
        <v>2018</v>
      </c>
      <c r="B6604" s="72" t="str">
        <f t="shared" si="216"/>
        <v>Dec</v>
      </c>
      <c r="C6604" s="74">
        <v>43438</v>
      </c>
      <c r="D6604" s="47">
        <v>47.040000999999997</v>
      </c>
      <c r="E6604" s="47">
        <v>47.970001000000003</v>
      </c>
      <c r="F6604" s="47">
        <v>46.549999</v>
      </c>
      <c r="G6604" s="47">
        <v>46.68</v>
      </c>
      <c r="H6604" s="73">
        <v>45.229385000000001</v>
      </c>
      <c r="I6604" s="73">
        <v>888500</v>
      </c>
    </row>
    <row r="6605" spans="1:9" x14ac:dyDescent="0.3">
      <c r="A6605" s="72" t="str">
        <f t="shared" si="215"/>
        <v>2018</v>
      </c>
      <c r="B6605" s="72" t="str">
        <f t="shared" si="216"/>
        <v>Dec</v>
      </c>
      <c r="C6605" s="74">
        <v>43440</v>
      </c>
      <c r="D6605" s="47">
        <v>46.259998000000003</v>
      </c>
      <c r="E6605" s="47">
        <v>46.639999000000003</v>
      </c>
      <c r="F6605" s="47">
        <v>45.68</v>
      </c>
      <c r="G6605" s="47">
        <v>46.540000999999997</v>
      </c>
      <c r="H6605" s="73">
        <v>45.093735000000002</v>
      </c>
      <c r="I6605" s="73">
        <v>829500</v>
      </c>
    </row>
    <row r="6606" spans="1:9" x14ac:dyDescent="0.3">
      <c r="A6606" s="72" t="str">
        <f t="shared" si="215"/>
        <v>2018</v>
      </c>
      <c r="B6606" s="72" t="str">
        <f t="shared" si="216"/>
        <v>Dec</v>
      </c>
      <c r="C6606" s="74">
        <v>43441</v>
      </c>
      <c r="D6606" s="47">
        <v>46.43</v>
      </c>
      <c r="E6606" s="47">
        <v>47.16</v>
      </c>
      <c r="F6606" s="47">
        <v>45.77</v>
      </c>
      <c r="G6606" s="47">
        <v>45.889999000000003</v>
      </c>
      <c r="H6606" s="73">
        <v>44.463932</v>
      </c>
      <c r="I6606" s="73">
        <v>671800</v>
      </c>
    </row>
    <row r="6607" spans="1:9" x14ac:dyDescent="0.3">
      <c r="A6607" s="72" t="str">
        <f t="shared" si="215"/>
        <v>2018</v>
      </c>
      <c r="B6607" s="72" t="str">
        <f t="shared" si="216"/>
        <v>Dec</v>
      </c>
      <c r="C6607" s="74">
        <v>43444</v>
      </c>
      <c r="D6607" s="47">
        <v>45.959999000000003</v>
      </c>
      <c r="E6607" s="47">
        <v>46.310001</v>
      </c>
      <c r="F6607" s="47">
        <v>45.189999</v>
      </c>
      <c r="G6607" s="47">
        <v>45.740001999999997</v>
      </c>
      <c r="H6607" s="73">
        <v>44.318595999999999</v>
      </c>
      <c r="I6607" s="73">
        <v>670100</v>
      </c>
    </row>
    <row r="6608" spans="1:9" x14ac:dyDescent="0.3">
      <c r="A6608" s="72" t="str">
        <f t="shared" si="215"/>
        <v>2018</v>
      </c>
      <c r="B6608" s="72" t="str">
        <f t="shared" si="216"/>
        <v>Dec</v>
      </c>
      <c r="C6608" s="74">
        <v>43445</v>
      </c>
      <c r="D6608" s="47">
        <v>46</v>
      </c>
      <c r="E6608" s="47">
        <v>46.040000999999997</v>
      </c>
      <c r="F6608" s="47">
        <v>44.970001000000003</v>
      </c>
      <c r="G6608" s="47">
        <v>45.41</v>
      </c>
      <c r="H6608" s="73">
        <v>43.998848000000002</v>
      </c>
      <c r="I6608" s="73">
        <v>713000</v>
      </c>
    </row>
    <row r="6609" spans="1:9" x14ac:dyDescent="0.3">
      <c r="A6609" s="72" t="str">
        <f t="shared" si="215"/>
        <v>2018</v>
      </c>
      <c r="B6609" s="72" t="str">
        <f t="shared" si="216"/>
        <v>Dec</v>
      </c>
      <c r="C6609" s="74">
        <v>43446</v>
      </c>
      <c r="D6609" s="47">
        <v>45.880001</v>
      </c>
      <c r="E6609" s="47">
        <v>46.419998</v>
      </c>
      <c r="F6609" s="47">
        <v>45.540000999999997</v>
      </c>
      <c r="G6609" s="47">
        <v>45.959999000000003</v>
      </c>
      <c r="H6609" s="73">
        <v>44.531756999999999</v>
      </c>
      <c r="I6609" s="73">
        <v>786800</v>
      </c>
    </row>
    <row r="6610" spans="1:9" x14ac:dyDescent="0.3">
      <c r="A6610" s="72" t="str">
        <f t="shared" si="215"/>
        <v>2018</v>
      </c>
      <c r="B6610" s="72" t="str">
        <f t="shared" si="216"/>
        <v>Dec</v>
      </c>
      <c r="C6610" s="74">
        <v>43447</v>
      </c>
      <c r="D6610" s="47">
        <v>46.220001000000003</v>
      </c>
      <c r="E6610" s="47">
        <v>46.580002</v>
      </c>
      <c r="F6610" s="47">
        <v>45.759998000000003</v>
      </c>
      <c r="G6610" s="47">
        <v>45.830002</v>
      </c>
      <c r="H6610" s="73">
        <v>44.405799999999999</v>
      </c>
      <c r="I6610" s="73">
        <v>697100</v>
      </c>
    </row>
    <row r="6611" spans="1:9" x14ac:dyDescent="0.3">
      <c r="A6611" s="72" t="str">
        <f t="shared" si="215"/>
        <v>2018</v>
      </c>
      <c r="B6611" s="72" t="str">
        <f t="shared" si="216"/>
        <v>Dec</v>
      </c>
      <c r="C6611" s="74">
        <v>43448</v>
      </c>
      <c r="D6611" s="47">
        <v>45.560001</v>
      </c>
      <c r="E6611" s="47">
        <v>45.860000999999997</v>
      </c>
      <c r="F6611" s="47">
        <v>44.619999</v>
      </c>
      <c r="G6611" s="47">
        <v>44.759998000000003</v>
      </c>
      <c r="H6611" s="73">
        <v>43.369048999999997</v>
      </c>
      <c r="I6611" s="73">
        <v>658100</v>
      </c>
    </row>
    <row r="6612" spans="1:9" x14ac:dyDescent="0.3">
      <c r="A6612" s="72" t="str">
        <f t="shared" si="215"/>
        <v>2018</v>
      </c>
      <c r="B6612" s="72" t="str">
        <f t="shared" si="216"/>
        <v>Dec</v>
      </c>
      <c r="C6612" s="74">
        <v>43451</v>
      </c>
      <c r="D6612" s="47">
        <v>44.830002</v>
      </c>
      <c r="E6612" s="47">
        <v>44.990001999999997</v>
      </c>
      <c r="F6612" s="47">
        <v>44.040000999999997</v>
      </c>
      <c r="G6612" s="47">
        <v>44.220001000000003</v>
      </c>
      <c r="H6612" s="73">
        <v>42.845829000000002</v>
      </c>
      <c r="I6612" s="73">
        <v>726000</v>
      </c>
    </row>
    <row r="6613" spans="1:9" x14ac:dyDescent="0.3">
      <c r="A6613" s="72" t="str">
        <f t="shared" si="215"/>
        <v>2018</v>
      </c>
      <c r="B6613" s="72" t="str">
        <f t="shared" si="216"/>
        <v>Dec</v>
      </c>
      <c r="C6613" s="74">
        <v>43452</v>
      </c>
      <c r="D6613" s="47">
        <v>44.639999000000003</v>
      </c>
      <c r="E6613" s="47">
        <v>45</v>
      </c>
      <c r="F6613" s="47">
        <v>43.5</v>
      </c>
      <c r="G6613" s="47">
        <v>43.580002</v>
      </c>
      <c r="H6613" s="73">
        <v>42.225718999999998</v>
      </c>
      <c r="I6613" s="73">
        <v>823000</v>
      </c>
    </row>
    <row r="6614" spans="1:9" x14ac:dyDescent="0.3">
      <c r="A6614" s="72" t="str">
        <f t="shared" si="215"/>
        <v>2018</v>
      </c>
      <c r="B6614" s="72" t="str">
        <f t="shared" si="216"/>
        <v>Dec</v>
      </c>
      <c r="C6614" s="74">
        <v>43453</v>
      </c>
      <c r="D6614" s="47">
        <v>44.810001</v>
      </c>
      <c r="E6614" s="47">
        <v>44.810001</v>
      </c>
      <c r="F6614" s="47">
        <v>42.849997999999999</v>
      </c>
      <c r="G6614" s="47">
        <v>43.200001</v>
      </c>
      <c r="H6614" s="73">
        <v>41.857532999999997</v>
      </c>
      <c r="I6614" s="73">
        <v>958600</v>
      </c>
    </row>
    <row r="6615" spans="1:9" x14ac:dyDescent="0.3">
      <c r="A6615" s="72" t="str">
        <f t="shared" si="215"/>
        <v>2018</v>
      </c>
      <c r="B6615" s="72" t="str">
        <f t="shared" si="216"/>
        <v>Dec</v>
      </c>
      <c r="C6615" s="74">
        <v>43454</v>
      </c>
      <c r="D6615" s="47">
        <v>43.060001</v>
      </c>
      <c r="E6615" s="47">
        <v>43.360000999999997</v>
      </c>
      <c r="F6615" s="47">
        <v>42.330002</v>
      </c>
      <c r="G6615" s="47">
        <v>42.98</v>
      </c>
      <c r="H6615" s="73">
        <v>41.644362999999998</v>
      </c>
      <c r="I6615" s="73">
        <v>1018600</v>
      </c>
    </row>
    <row r="6616" spans="1:9" x14ac:dyDescent="0.3">
      <c r="A6616" s="72" t="str">
        <f t="shared" si="215"/>
        <v>2018</v>
      </c>
      <c r="B6616" s="72" t="str">
        <f t="shared" si="216"/>
        <v>Dec</v>
      </c>
      <c r="C6616" s="74">
        <v>43455</v>
      </c>
      <c r="D6616" s="47">
        <v>42.790000999999997</v>
      </c>
      <c r="E6616" s="47">
        <v>43.939999</v>
      </c>
      <c r="F6616" s="47">
        <v>42.240001999999997</v>
      </c>
      <c r="G6616" s="47">
        <v>42.490001999999997</v>
      </c>
      <c r="H6616" s="73">
        <v>41.169589999999999</v>
      </c>
      <c r="I6616" s="73">
        <v>1552800</v>
      </c>
    </row>
    <row r="6617" spans="1:9" x14ac:dyDescent="0.3">
      <c r="A6617" s="72" t="str">
        <f t="shared" si="215"/>
        <v>2018</v>
      </c>
      <c r="B6617" s="72" t="str">
        <f t="shared" si="216"/>
        <v>Dec</v>
      </c>
      <c r="C6617" s="74">
        <v>43458</v>
      </c>
      <c r="D6617" s="47">
        <v>42.189999</v>
      </c>
      <c r="E6617" s="47">
        <v>42.91</v>
      </c>
      <c r="F6617" s="47">
        <v>41.880001</v>
      </c>
      <c r="G6617" s="47">
        <v>42.25</v>
      </c>
      <c r="H6617" s="73">
        <v>40.937046000000002</v>
      </c>
      <c r="I6617" s="73">
        <v>463900</v>
      </c>
    </row>
    <row r="6618" spans="1:9" x14ac:dyDescent="0.3">
      <c r="A6618" s="72" t="str">
        <f t="shared" si="215"/>
        <v>2018</v>
      </c>
      <c r="B6618" s="72" t="str">
        <f t="shared" si="216"/>
        <v>Dec</v>
      </c>
      <c r="C6618" s="74">
        <v>43460</v>
      </c>
      <c r="D6618" s="47">
        <v>42.380001</v>
      </c>
      <c r="E6618" s="47">
        <v>43.970001000000003</v>
      </c>
      <c r="F6618" s="47">
        <v>42.18</v>
      </c>
      <c r="G6618" s="47">
        <v>43.09</v>
      </c>
      <c r="H6618" s="73">
        <v>41.750945999999999</v>
      </c>
      <c r="I6618" s="73">
        <v>690300</v>
      </c>
    </row>
    <row r="6619" spans="1:9" x14ac:dyDescent="0.3">
      <c r="A6619" s="72" t="str">
        <f t="shared" si="215"/>
        <v>2018</v>
      </c>
      <c r="B6619" s="72" t="str">
        <f t="shared" si="216"/>
        <v>Dec</v>
      </c>
      <c r="C6619" s="74">
        <v>43461</v>
      </c>
      <c r="D6619" s="47">
        <v>42.799999</v>
      </c>
      <c r="E6619" s="47">
        <v>43.380001</v>
      </c>
      <c r="F6619" s="47">
        <v>41.630001</v>
      </c>
      <c r="G6619" s="47">
        <v>42.799999</v>
      </c>
      <c r="H6619" s="73">
        <v>41.469954999999999</v>
      </c>
      <c r="I6619" s="73">
        <v>649900</v>
      </c>
    </row>
    <row r="6620" spans="1:9" x14ac:dyDescent="0.3">
      <c r="A6620" s="72" t="str">
        <f t="shared" si="215"/>
        <v>2018</v>
      </c>
      <c r="B6620" s="72" t="str">
        <f t="shared" si="216"/>
        <v>Dec</v>
      </c>
      <c r="C6620" s="74">
        <v>43462</v>
      </c>
      <c r="D6620" s="47">
        <v>42.779998999999997</v>
      </c>
      <c r="E6620" s="47">
        <v>43.32</v>
      </c>
      <c r="F6620" s="47">
        <v>42.5</v>
      </c>
      <c r="G6620" s="47">
        <v>42.689999</v>
      </c>
      <c r="H6620" s="73">
        <v>41.363377</v>
      </c>
      <c r="I6620" s="73">
        <v>695200</v>
      </c>
    </row>
    <row r="6621" spans="1:9" x14ac:dyDescent="0.3">
      <c r="A6621" s="72" t="str">
        <f t="shared" si="215"/>
        <v>2018</v>
      </c>
      <c r="B6621" s="72" t="str">
        <f t="shared" si="216"/>
        <v>Dec</v>
      </c>
      <c r="C6621" s="74">
        <v>43465</v>
      </c>
      <c r="D6621" s="47">
        <v>42.830002</v>
      </c>
      <c r="E6621" s="47">
        <v>43.52</v>
      </c>
      <c r="F6621" s="47">
        <v>42.52</v>
      </c>
      <c r="G6621" s="47">
        <v>43.509998000000003</v>
      </c>
      <c r="H6621" s="73">
        <v>42.157893999999999</v>
      </c>
      <c r="I6621" s="73">
        <v>675900</v>
      </c>
    </row>
    <row r="6622" spans="1:9" x14ac:dyDescent="0.3">
      <c r="A6622" s="72" t="str">
        <f t="shared" si="215"/>
        <v>2019</v>
      </c>
      <c r="B6622" s="72" t="str">
        <f t="shared" si="216"/>
        <v>Jan</v>
      </c>
      <c r="C6622" s="74">
        <v>43467</v>
      </c>
      <c r="D6622" s="47">
        <v>43.040000999999997</v>
      </c>
      <c r="E6622" s="47">
        <v>43.200001</v>
      </c>
      <c r="F6622" s="47">
        <v>42.34</v>
      </c>
      <c r="G6622" s="47">
        <v>43.119999</v>
      </c>
      <c r="H6622" s="73">
        <v>41.780009999999997</v>
      </c>
      <c r="I6622" s="73">
        <v>739100</v>
      </c>
    </row>
    <row r="6623" spans="1:9" x14ac:dyDescent="0.3">
      <c r="A6623" s="72" t="str">
        <f t="shared" si="215"/>
        <v>2019</v>
      </c>
      <c r="B6623" s="72" t="str">
        <f t="shared" si="216"/>
        <v>Jan</v>
      </c>
      <c r="C6623" s="74">
        <v>43468</v>
      </c>
      <c r="D6623" s="47">
        <v>42.860000999999997</v>
      </c>
      <c r="E6623" s="47">
        <v>43.150002000000001</v>
      </c>
      <c r="F6623" s="47">
        <v>42.049999</v>
      </c>
      <c r="G6623" s="47">
        <v>42.060001</v>
      </c>
      <c r="H6623" s="73">
        <v>40.752955999999998</v>
      </c>
      <c r="I6623" s="73">
        <v>631200</v>
      </c>
    </row>
    <row r="6624" spans="1:9" x14ac:dyDescent="0.3">
      <c r="A6624" s="72" t="str">
        <f t="shared" si="215"/>
        <v>2019</v>
      </c>
      <c r="B6624" s="72" t="str">
        <f t="shared" si="216"/>
        <v>Jan</v>
      </c>
      <c r="C6624" s="74">
        <v>43469</v>
      </c>
      <c r="D6624" s="47">
        <v>42.450001</v>
      </c>
      <c r="E6624" s="47">
        <v>43.09</v>
      </c>
      <c r="F6624" s="47">
        <v>42.02</v>
      </c>
      <c r="G6624" s="47">
        <v>42.41</v>
      </c>
      <c r="H6624" s="73">
        <v>41.092075000000001</v>
      </c>
      <c r="I6624" s="73">
        <v>900200</v>
      </c>
    </row>
    <row r="6625" spans="1:9" x14ac:dyDescent="0.3">
      <c r="A6625" s="72" t="str">
        <f t="shared" si="215"/>
        <v>2019</v>
      </c>
      <c r="B6625" s="72" t="str">
        <f t="shared" si="216"/>
        <v>Jan</v>
      </c>
      <c r="C6625" s="74">
        <v>43472</v>
      </c>
      <c r="D6625" s="47">
        <v>42.16</v>
      </c>
      <c r="E6625" s="47">
        <v>44.07</v>
      </c>
      <c r="F6625" s="47">
        <v>41.880001</v>
      </c>
      <c r="G6625" s="47">
        <v>43.869999</v>
      </c>
      <c r="H6625" s="73">
        <v>42.506701999999997</v>
      </c>
      <c r="I6625" s="73">
        <v>1610100</v>
      </c>
    </row>
    <row r="6626" spans="1:9" x14ac:dyDescent="0.3">
      <c r="A6626" s="72" t="str">
        <f t="shared" si="215"/>
        <v>2019</v>
      </c>
      <c r="B6626" s="72" t="str">
        <f t="shared" si="216"/>
        <v>Jan</v>
      </c>
      <c r="C6626" s="74">
        <v>43473</v>
      </c>
      <c r="D6626" s="47">
        <v>45.400002000000001</v>
      </c>
      <c r="E6626" s="47">
        <v>46.720001000000003</v>
      </c>
      <c r="F6626" s="47">
        <v>45.240001999999997</v>
      </c>
      <c r="G6626" s="47">
        <v>46.200001</v>
      </c>
      <c r="H6626" s="73">
        <v>44.764296999999999</v>
      </c>
      <c r="I6626" s="73">
        <v>1378700</v>
      </c>
    </row>
    <row r="6627" spans="1:9" x14ac:dyDescent="0.3">
      <c r="A6627" s="72" t="str">
        <f t="shared" si="215"/>
        <v>2019</v>
      </c>
      <c r="B6627" s="72" t="str">
        <f t="shared" si="216"/>
        <v>Jan</v>
      </c>
      <c r="C6627" s="74">
        <v>43474</v>
      </c>
      <c r="D6627" s="47">
        <v>46.189999</v>
      </c>
      <c r="E6627" s="47">
        <v>46.400002000000001</v>
      </c>
      <c r="F6627" s="47">
        <v>45.849997999999999</v>
      </c>
      <c r="G6627" s="47">
        <v>46.099997999999999</v>
      </c>
      <c r="H6627" s="73">
        <v>44.667408000000002</v>
      </c>
      <c r="I6627" s="73">
        <v>803900</v>
      </c>
    </row>
    <row r="6628" spans="1:9" x14ac:dyDescent="0.3">
      <c r="A6628" s="72" t="str">
        <f t="shared" si="215"/>
        <v>2019</v>
      </c>
      <c r="B6628" s="72" t="str">
        <f t="shared" si="216"/>
        <v>Jan</v>
      </c>
      <c r="C6628" s="74">
        <v>43475</v>
      </c>
      <c r="D6628" s="47">
        <v>45.630001</v>
      </c>
      <c r="E6628" s="47">
        <v>46.23</v>
      </c>
      <c r="F6628" s="47">
        <v>45.32</v>
      </c>
      <c r="G6628" s="47">
        <v>45.919998</v>
      </c>
      <c r="H6628" s="73">
        <v>44.492995999999998</v>
      </c>
      <c r="I6628" s="73">
        <v>472100</v>
      </c>
    </row>
    <row r="6629" spans="1:9" x14ac:dyDescent="0.3">
      <c r="A6629" s="72" t="str">
        <f t="shared" si="215"/>
        <v>2019</v>
      </c>
      <c r="B6629" s="72" t="str">
        <f t="shared" si="216"/>
        <v>Jan</v>
      </c>
      <c r="C6629" s="74">
        <v>43476</v>
      </c>
      <c r="D6629" s="47">
        <v>45.48</v>
      </c>
      <c r="E6629" s="47">
        <v>46.139999000000003</v>
      </c>
      <c r="F6629" s="47">
        <v>44.84</v>
      </c>
      <c r="G6629" s="47">
        <v>46.110000999999997</v>
      </c>
      <c r="H6629" s="73">
        <v>44.677097000000003</v>
      </c>
      <c r="I6629" s="73">
        <v>617000</v>
      </c>
    </row>
    <row r="6630" spans="1:9" x14ac:dyDescent="0.3">
      <c r="A6630" s="72" t="str">
        <f t="shared" si="215"/>
        <v>2019</v>
      </c>
      <c r="B6630" s="72" t="str">
        <f t="shared" si="216"/>
        <v>Jan</v>
      </c>
      <c r="C6630" s="74">
        <v>43479</v>
      </c>
      <c r="D6630" s="47">
        <v>45.849997999999999</v>
      </c>
      <c r="E6630" s="47">
        <v>46.630001</v>
      </c>
      <c r="F6630" s="47">
        <v>45.439999</v>
      </c>
      <c r="G6630" s="47">
        <v>45.52</v>
      </c>
      <c r="H6630" s="73">
        <v>44.105434000000002</v>
      </c>
      <c r="I6630" s="73">
        <v>695300</v>
      </c>
    </row>
    <row r="6631" spans="1:9" x14ac:dyDescent="0.3">
      <c r="A6631" s="72" t="str">
        <f t="shared" si="215"/>
        <v>2019</v>
      </c>
      <c r="B6631" s="72" t="str">
        <f t="shared" si="216"/>
        <v>Jan</v>
      </c>
      <c r="C6631" s="74">
        <v>43480</v>
      </c>
      <c r="D6631" s="47">
        <v>45.759998000000003</v>
      </c>
      <c r="E6631" s="47">
        <v>45.779998999999997</v>
      </c>
      <c r="F6631" s="47">
        <v>44.450001</v>
      </c>
      <c r="G6631" s="47">
        <v>45.650002000000001</v>
      </c>
      <c r="H6631" s="73">
        <v>44.231392</v>
      </c>
      <c r="I6631" s="73">
        <v>654900</v>
      </c>
    </row>
    <row r="6632" spans="1:9" x14ac:dyDescent="0.3">
      <c r="A6632" s="72" t="str">
        <f t="shared" si="215"/>
        <v>2019</v>
      </c>
      <c r="B6632" s="72" t="str">
        <f t="shared" si="216"/>
        <v>Jan</v>
      </c>
      <c r="C6632" s="74">
        <v>43481</v>
      </c>
      <c r="D6632" s="47">
        <v>45.639999000000003</v>
      </c>
      <c r="E6632" s="47">
        <v>46.540000999999997</v>
      </c>
      <c r="F6632" s="47">
        <v>45.639999000000003</v>
      </c>
      <c r="G6632" s="47">
        <v>45.740001999999997</v>
      </c>
      <c r="H6632" s="73">
        <v>44.318595999999999</v>
      </c>
      <c r="I6632" s="73">
        <v>744900</v>
      </c>
    </row>
    <row r="6633" spans="1:9" x14ac:dyDescent="0.3">
      <c r="A6633" s="72" t="str">
        <f t="shared" si="215"/>
        <v>2019</v>
      </c>
      <c r="B6633" s="72" t="str">
        <f t="shared" si="216"/>
        <v>Jan</v>
      </c>
      <c r="C6633" s="74">
        <v>43482</v>
      </c>
      <c r="D6633" s="47">
        <v>45.849997999999999</v>
      </c>
      <c r="E6633" s="47">
        <v>46.34</v>
      </c>
      <c r="F6633" s="47">
        <v>45.700001</v>
      </c>
      <c r="G6633" s="47">
        <v>46.080002</v>
      </c>
      <c r="H6633" s="73">
        <v>44.648026000000002</v>
      </c>
      <c r="I6633" s="73">
        <v>563200</v>
      </c>
    </row>
    <row r="6634" spans="1:9" x14ac:dyDescent="0.3">
      <c r="A6634" s="72" t="str">
        <f t="shared" si="215"/>
        <v>2019</v>
      </c>
      <c r="B6634" s="72" t="str">
        <f t="shared" si="216"/>
        <v>Jan</v>
      </c>
      <c r="C6634" s="74">
        <v>43483</v>
      </c>
      <c r="D6634" s="47">
        <v>46.34</v>
      </c>
      <c r="E6634" s="47">
        <v>46.34</v>
      </c>
      <c r="F6634" s="47">
        <v>45.43</v>
      </c>
      <c r="G6634" s="47">
        <v>46.09</v>
      </c>
      <c r="H6634" s="73">
        <v>44.657719</v>
      </c>
      <c r="I6634" s="73">
        <v>789400</v>
      </c>
    </row>
    <row r="6635" spans="1:9" x14ac:dyDescent="0.3">
      <c r="A6635" s="72" t="str">
        <f t="shared" si="215"/>
        <v>2019</v>
      </c>
      <c r="B6635" s="72" t="str">
        <f t="shared" si="216"/>
        <v>Jan</v>
      </c>
      <c r="C6635" s="74">
        <v>43487</v>
      </c>
      <c r="D6635" s="47">
        <v>46.009998000000003</v>
      </c>
      <c r="E6635" s="47">
        <v>46.189999</v>
      </c>
      <c r="F6635" s="47">
        <v>44.16</v>
      </c>
      <c r="G6635" s="47">
        <v>44.529998999999997</v>
      </c>
      <c r="H6635" s="73">
        <v>43.146194000000001</v>
      </c>
      <c r="I6635" s="73">
        <v>940400</v>
      </c>
    </row>
    <row r="6636" spans="1:9" x14ac:dyDescent="0.3">
      <c r="A6636" s="72" t="str">
        <f t="shared" si="215"/>
        <v>2019</v>
      </c>
      <c r="B6636" s="72" t="str">
        <f t="shared" si="216"/>
        <v>Jan</v>
      </c>
      <c r="C6636" s="74">
        <v>43488</v>
      </c>
      <c r="D6636" s="47">
        <v>44.720001000000003</v>
      </c>
      <c r="E6636" s="47">
        <v>45.110000999999997</v>
      </c>
      <c r="F6636" s="47">
        <v>44.509998000000003</v>
      </c>
      <c r="G6636" s="47">
        <v>44.860000999999997</v>
      </c>
      <c r="H6636" s="73">
        <v>43.465941999999998</v>
      </c>
      <c r="I6636" s="73">
        <v>651700</v>
      </c>
    </row>
    <row r="6637" spans="1:9" x14ac:dyDescent="0.3">
      <c r="A6637" s="72" t="str">
        <f t="shared" si="215"/>
        <v>2019</v>
      </c>
      <c r="B6637" s="72" t="str">
        <f t="shared" si="216"/>
        <v>Jan</v>
      </c>
      <c r="C6637" s="74">
        <v>43489</v>
      </c>
      <c r="D6637" s="47">
        <v>44.91</v>
      </c>
      <c r="E6637" s="47">
        <v>45.18</v>
      </c>
      <c r="F6637" s="47">
        <v>44.59</v>
      </c>
      <c r="G6637" s="47">
        <v>44.720001000000003</v>
      </c>
      <c r="H6637" s="73">
        <v>43.330295999999997</v>
      </c>
      <c r="I6637" s="73">
        <v>581300</v>
      </c>
    </row>
    <row r="6638" spans="1:9" x14ac:dyDescent="0.3">
      <c r="A6638" s="72" t="str">
        <f t="shared" si="215"/>
        <v>2019</v>
      </c>
      <c r="B6638" s="72" t="str">
        <f t="shared" si="216"/>
        <v>Jan</v>
      </c>
      <c r="C6638" s="74">
        <v>43490</v>
      </c>
      <c r="D6638" s="47">
        <v>45.119999</v>
      </c>
      <c r="E6638" s="47">
        <v>45.400002000000001</v>
      </c>
      <c r="F6638" s="47">
        <v>44.360000999999997</v>
      </c>
      <c r="G6638" s="47">
        <v>44.91</v>
      </c>
      <c r="H6638" s="73">
        <v>43.514389000000001</v>
      </c>
      <c r="I6638" s="73">
        <v>524300</v>
      </c>
    </row>
    <row r="6639" spans="1:9" x14ac:dyDescent="0.3">
      <c r="A6639" s="72" t="str">
        <f t="shared" si="215"/>
        <v>2019</v>
      </c>
      <c r="B6639" s="72" t="str">
        <f t="shared" si="216"/>
        <v>Jan</v>
      </c>
      <c r="C6639" s="74">
        <v>43493</v>
      </c>
      <c r="D6639" s="47">
        <v>44.68</v>
      </c>
      <c r="E6639" s="47">
        <v>46.119999</v>
      </c>
      <c r="F6639" s="47">
        <v>44.419998</v>
      </c>
      <c r="G6639" s="47">
        <v>45.900002000000001</v>
      </c>
      <c r="H6639" s="73">
        <v>44.473624999999998</v>
      </c>
      <c r="I6639" s="73">
        <v>635200</v>
      </c>
    </row>
    <row r="6640" spans="1:9" x14ac:dyDescent="0.3">
      <c r="A6640" s="72" t="str">
        <f t="shared" si="215"/>
        <v>2019</v>
      </c>
      <c r="B6640" s="72" t="str">
        <f t="shared" si="216"/>
        <v>Jan</v>
      </c>
      <c r="C6640" s="74">
        <v>43494</v>
      </c>
      <c r="D6640" s="47">
        <v>45.91</v>
      </c>
      <c r="E6640" s="47">
        <v>45.91</v>
      </c>
      <c r="F6640" s="47">
        <v>44.25</v>
      </c>
      <c r="G6640" s="47">
        <v>44.91</v>
      </c>
      <c r="H6640" s="73">
        <v>43.514389000000001</v>
      </c>
      <c r="I6640" s="73">
        <v>646700</v>
      </c>
    </row>
    <row r="6641" spans="1:9" x14ac:dyDescent="0.3">
      <c r="A6641" s="72" t="str">
        <f t="shared" si="215"/>
        <v>2019</v>
      </c>
      <c r="B6641" s="72" t="str">
        <f t="shared" si="216"/>
        <v>Jan</v>
      </c>
      <c r="C6641" s="74">
        <v>43495</v>
      </c>
      <c r="D6641" s="47">
        <v>44.970001000000003</v>
      </c>
      <c r="E6641" s="47">
        <v>45.540000999999997</v>
      </c>
      <c r="F6641" s="47">
        <v>44.93</v>
      </c>
      <c r="G6641" s="47">
        <v>45.169998</v>
      </c>
      <c r="H6641" s="73">
        <v>43.766308000000002</v>
      </c>
      <c r="I6641" s="73">
        <v>457700</v>
      </c>
    </row>
    <row r="6642" spans="1:9" x14ac:dyDescent="0.3">
      <c r="A6642" s="72" t="str">
        <f t="shared" si="215"/>
        <v>2019</v>
      </c>
      <c r="B6642" s="72" t="str">
        <f t="shared" si="216"/>
        <v>Jan</v>
      </c>
      <c r="C6642" s="74">
        <v>43496</v>
      </c>
      <c r="D6642" s="47">
        <v>45.209999000000003</v>
      </c>
      <c r="E6642" s="47">
        <v>45.220001000000003</v>
      </c>
      <c r="F6642" s="47">
        <v>44.68</v>
      </c>
      <c r="G6642" s="47">
        <v>44.880001</v>
      </c>
      <c r="H6642" s="73">
        <v>43.485325000000003</v>
      </c>
      <c r="I6642" s="73">
        <v>609800</v>
      </c>
    </row>
    <row r="6643" spans="1:9" x14ac:dyDescent="0.3">
      <c r="A6643" s="72" t="str">
        <f t="shared" si="215"/>
        <v>2019</v>
      </c>
      <c r="B6643" s="72" t="str">
        <f t="shared" si="216"/>
        <v>Feb</v>
      </c>
      <c r="C6643" s="74">
        <v>43497</v>
      </c>
      <c r="D6643" s="47">
        <v>44.619999</v>
      </c>
      <c r="E6643" s="47">
        <v>45.41</v>
      </c>
      <c r="F6643" s="47">
        <v>44.540000999999997</v>
      </c>
      <c r="G6643" s="47">
        <v>44.970001000000003</v>
      </c>
      <c r="H6643" s="73">
        <v>43.572529000000003</v>
      </c>
      <c r="I6643" s="73">
        <v>833900</v>
      </c>
    </row>
    <row r="6644" spans="1:9" x14ac:dyDescent="0.3">
      <c r="A6644" s="72" t="str">
        <f t="shared" si="215"/>
        <v>2019</v>
      </c>
      <c r="B6644" s="72" t="str">
        <f t="shared" si="216"/>
        <v>Feb</v>
      </c>
      <c r="C6644" s="74">
        <v>43500</v>
      </c>
      <c r="D6644" s="47">
        <v>45.099997999999999</v>
      </c>
      <c r="E6644" s="47">
        <v>46.16</v>
      </c>
      <c r="F6644" s="47">
        <v>45.099997999999999</v>
      </c>
      <c r="G6644" s="47">
        <v>45.959999000000003</v>
      </c>
      <c r="H6644" s="73">
        <v>44.531756999999999</v>
      </c>
      <c r="I6644" s="73">
        <v>636600</v>
      </c>
    </row>
    <row r="6645" spans="1:9" x14ac:dyDescent="0.3">
      <c r="A6645" s="72" t="str">
        <f t="shared" si="215"/>
        <v>2019</v>
      </c>
      <c r="B6645" s="72" t="str">
        <f t="shared" si="216"/>
        <v>Feb</v>
      </c>
      <c r="C6645" s="74">
        <v>43501</v>
      </c>
      <c r="D6645" s="47">
        <v>46.119999</v>
      </c>
      <c r="E6645" s="47">
        <v>46.77</v>
      </c>
      <c r="F6645" s="47">
        <v>45.950001</v>
      </c>
      <c r="G6645" s="47">
        <v>46.369999</v>
      </c>
      <c r="H6645" s="73">
        <v>44.929012</v>
      </c>
      <c r="I6645" s="73">
        <v>555500</v>
      </c>
    </row>
    <row r="6646" spans="1:9" x14ac:dyDescent="0.3">
      <c r="A6646" s="72" t="str">
        <f t="shared" si="215"/>
        <v>2019</v>
      </c>
      <c r="B6646" s="72" t="str">
        <f t="shared" si="216"/>
        <v>Feb</v>
      </c>
      <c r="C6646" s="74">
        <v>43502</v>
      </c>
      <c r="D6646" s="47">
        <v>46.299999</v>
      </c>
      <c r="E6646" s="47">
        <v>46.509998000000003</v>
      </c>
      <c r="F6646" s="47">
        <v>45.470001000000003</v>
      </c>
      <c r="G6646" s="47">
        <v>46.099997999999999</v>
      </c>
      <c r="H6646" s="73">
        <v>44.667408000000002</v>
      </c>
      <c r="I6646" s="73">
        <v>593200</v>
      </c>
    </row>
    <row r="6647" spans="1:9" x14ac:dyDescent="0.3">
      <c r="A6647" s="72" t="str">
        <f t="shared" si="215"/>
        <v>2019</v>
      </c>
      <c r="B6647" s="72" t="str">
        <f t="shared" si="216"/>
        <v>Feb</v>
      </c>
      <c r="C6647" s="74">
        <v>43503</v>
      </c>
      <c r="D6647" s="47">
        <v>45.919998</v>
      </c>
      <c r="E6647" s="47">
        <v>46.68</v>
      </c>
      <c r="F6647" s="47">
        <v>45.470001000000003</v>
      </c>
      <c r="G6647" s="47">
        <v>46.060001</v>
      </c>
      <c r="H6647" s="73">
        <v>44.628650999999998</v>
      </c>
      <c r="I6647" s="73">
        <v>458000</v>
      </c>
    </row>
    <row r="6648" spans="1:9" x14ac:dyDescent="0.3">
      <c r="A6648" s="72" t="str">
        <f t="shared" si="215"/>
        <v>2019</v>
      </c>
      <c r="B6648" s="72" t="str">
        <f t="shared" si="216"/>
        <v>Feb</v>
      </c>
      <c r="C6648" s="74">
        <v>43504</v>
      </c>
      <c r="D6648" s="47">
        <v>45.990001999999997</v>
      </c>
      <c r="E6648" s="47">
        <v>46.34</v>
      </c>
      <c r="F6648" s="47">
        <v>45.759998000000003</v>
      </c>
      <c r="G6648" s="47">
        <v>46.139999000000003</v>
      </c>
      <c r="H6648" s="73">
        <v>44.706161000000002</v>
      </c>
      <c r="I6648" s="73">
        <v>521600</v>
      </c>
    </row>
    <row r="6649" spans="1:9" x14ac:dyDescent="0.3">
      <c r="A6649" s="72" t="str">
        <f t="shared" si="215"/>
        <v>2019</v>
      </c>
      <c r="B6649" s="72" t="str">
        <f t="shared" si="216"/>
        <v>Feb</v>
      </c>
      <c r="C6649" s="74">
        <v>43507</v>
      </c>
      <c r="D6649" s="47">
        <v>46.139999000000003</v>
      </c>
      <c r="E6649" s="47">
        <v>46.52</v>
      </c>
      <c r="F6649" s="47">
        <v>45.490001999999997</v>
      </c>
      <c r="G6649" s="47">
        <v>45.619999</v>
      </c>
      <c r="H6649" s="73">
        <v>44.202323999999997</v>
      </c>
      <c r="I6649" s="73">
        <v>651700</v>
      </c>
    </row>
    <row r="6650" spans="1:9" x14ac:dyDescent="0.3">
      <c r="A6650" s="72" t="str">
        <f t="shared" si="215"/>
        <v>2019</v>
      </c>
      <c r="B6650" s="72" t="str">
        <f t="shared" si="216"/>
        <v>Feb</v>
      </c>
      <c r="C6650" s="74">
        <v>43508</v>
      </c>
      <c r="D6650" s="47">
        <v>45.77</v>
      </c>
      <c r="E6650" s="47">
        <v>46.560001</v>
      </c>
      <c r="F6650" s="47">
        <v>45.650002000000001</v>
      </c>
      <c r="G6650" s="47">
        <v>45.990001999999997</v>
      </c>
      <c r="H6650" s="73">
        <v>44.560825000000001</v>
      </c>
      <c r="I6650" s="73">
        <v>434500</v>
      </c>
    </row>
    <row r="6651" spans="1:9" x14ac:dyDescent="0.3">
      <c r="A6651" s="72" t="str">
        <f t="shared" si="215"/>
        <v>2019</v>
      </c>
      <c r="B6651" s="72" t="str">
        <f t="shared" si="216"/>
        <v>Feb</v>
      </c>
      <c r="C6651" s="74">
        <v>43509</v>
      </c>
      <c r="D6651" s="47">
        <v>46.169998</v>
      </c>
      <c r="E6651" s="47">
        <v>46.169998</v>
      </c>
      <c r="F6651" s="47">
        <v>45.259998000000003</v>
      </c>
      <c r="G6651" s="47">
        <v>46.029998999999997</v>
      </c>
      <c r="H6651" s="73">
        <v>44.599578999999999</v>
      </c>
      <c r="I6651" s="73">
        <v>526100</v>
      </c>
    </row>
    <row r="6652" spans="1:9" x14ac:dyDescent="0.3">
      <c r="A6652" s="72" t="str">
        <f t="shared" si="215"/>
        <v>2019</v>
      </c>
      <c r="B6652" s="72" t="str">
        <f t="shared" si="216"/>
        <v>Feb</v>
      </c>
      <c r="C6652" s="74">
        <v>43510</v>
      </c>
      <c r="D6652" s="47">
        <v>46.23</v>
      </c>
      <c r="E6652" s="47">
        <v>47.130001</v>
      </c>
      <c r="F6652" s="47">
        <v>46.049999</v>
      </c>
      <c r="G6652" s="47">
        <v>46.880001</v>
      </c>
      <c r="H6652" s="73">
        <v>45.423172000000001</v>
      </c>
      <c r="I6652" s="73">
        <v>569300</v>
      </c>
    </row>
    <row r="6653" spans="1:9" x14ac:dyDescent="0.3">
      <c r="A6653" s="72" t="str">
        <f t="shared" si="215"/>
        <v>2019</v>
      </c>
      <c r="B6653" s="72" t="str">
        <f t="shared" si="216"/>
        <v>Feb</v>
      </c>
      <c r="C6653" s="74">
        <v>43511</v>
      </c>
      <c r="D6653" s="47">
        <v>47.18</v>
      </c>
      <c r="E6653" s="47">
        <v>47.68</v>
      </c>
      <c r="F6653" s="47">
        <v>46.82</v>
      </c>
      <c r="G6653" s="47">
        <v>47.029998999999997</v>
      </c>
      <c r="H6653" s="73">
        <v>45.568508000000001</v>
      </c>
      <c r="I6653" s="73">
        <v>1007500</v>
      </c>
    </row>
    <row r="6654" spans="1:9" x14ac:dyDescent="0.3">
      <c r="A6654" s="72" t="str">
        <f t="shared" si="215"/>
        <v>2019</v>
      </c>
      <c r="B6654" s="72" t="str">
        <f t="shared" si="216"/>
        <v>Feb</v>
      </c>
      <c r="C6654" s="74">
        <v>43515</v>
      </c>
      <c r="D6654" s="47">
        <v>47.029998999999997</v>
      </c>
      <c r="E6654" s="47">
        <v>47.439999</v>
      </c>
      <c r="F6654" s="47">
        <v>45.860000999999997</v>
      </c>
      <c r="G6654" s="47">
        <v>46.5</v>
      </c>
      <c r="H6654" s="73">
        <v>45.054977000000001</v>
      </c>
      <c r="I6654" s="73">
        <v>1066600</v>
      </c>
    </row>
    <row r="6655" spans="1:9" x14ac:dyDescent="0.3">
      <c r="A6655" s="72" t="str">
        <f t="shared" si="215"/>
        <v>2019</v>
      </c>
      <c r="B6655" s="72" t="str">
        <f t="shared" si="216"/>
        <v>Feb</v>
      </c>
      <c r="C6655" s="74">
        <v>43516</v>
      </c>
      <c r="D6655" s="47">
        <v>46.32</v>
      </c>
      <c r="E6655" s="47">
        <v>46.799999</v>
      </c>
      <c r="F6655" s="47">
        <v>46.009998000000003</v>
      </c>
      <c r="G6655" s="47">
        <v>46.380001</v>
      </c>
      <c r="H6655" s="73">
        <v>44.938704999999999</v>
      </c>
      <c r="I6655" s="73">
        <v>1632200</v>
      </c>
    </row>
    <row r="6656" spans="1:9" x14ac:dyDescent="0.3">
      <c r="A6656" s="72" t="str">
        <f t="shared" si="215"/>
        <v>2019</v>
      </c>
      <c r="B6656" s="72" t="str">
        <f t="shared" si="216"/>
        <v>Feb</v>
      </c>
      <c r="C6656" s="74">
        <v>43517</v>
      </c>
      <c r="D6656" s="47">
        <v>46.84</v>
      </c>
      <c r="E6656" s="47">
        <v>50.07</v>
      </c>
      <c r="F6656" s="47">
        <v>46.84</v>
      </c>
      <c r="G6656" s="47">
        <v>48.84</v>
      </c>
      <c r="H6656" s="73">
        <v>47.322257999999998</v>
      </c>
      <c r="I6656" s="73">
        <v>3064000</v>
      </c>
    </row>
    <row r="6657" spans="1:9" x14ac:dyDescent="0.3">
      <c r="A6657" s="72" t="str">
        <f t="shared" si="215"/>
        <v>2019</v>
      </c>
      <c r="B6657" s="72" t="str">
        <f t="shared" si="216"/>
        <v>Feb</v>
      </c>
      <c r="C6657" s="74">
        <v>43518</v>
      </c>
      <c r="D6657" s="47">
        <v>48.959999000000003</v>
      </c>
      <c r="E6657" s="47">
        <v>49.110000999999997</v>
      </c>
      <c r="F6657" s="47">
        <v>47.009998000000003</v>
      </c>
      <c r="G6657" s="47">
        <v>47.529998999999997</v>
      </c>
      <c r="H6657" s="73">
        <v>46.052962999999998</v>
      </c>
      <c r="I6657" s="73">
        <v>1437900</v>
      </c>
    </row>
    <row r="6658" spans="1:9" x14ac:dyDescent="0.3">
      <c r="A6658" s="72" t="str">
        <f t="shared" si="215"/>
        <v>2019</v>
      </c>
      <c r="B6658" s="72" t="str">
        <f t="shared" si="216"/>
        <v>Feb</v>
      </c>
      <c r="C6658" s="74">
        <v>43521</v>
      </c>
      <c r="D6658" s="47">
        <v>47.75</v>
      </c>
      <c r="E6658" s="47">
        <v>47.75</v>
      </c>
      <c r="F6658" s="47">
        <v>46.290000999999997</v>
      </c>
      <c r="G6658" s="47">
        <v>46.48</v>
      </c>
      <c r="H6658" s="73">
        <v>45.035598999999998</v>
      </c>
      <c r="I6658" s="73">
        <v>1144400</v>
      </c>
    </row>
    <row r="6659" spans="1:9" x14ac:dyDescent="0.3">
      <c r="A6659" s="72" t="str">
        <f t="shared" ref="A6659:A6722" si="217">TEXT(C6659,"YYYY")</f>
        <v>2019</v>
      </c>
      <c r="B6659" s="72" t="str">
        <f t="shared" ref="B6659:B6722" si="218">TEXT(C6659,"MMM")</f>
        <v>Feb</v>
      </c>
      <c r="C6659" s="74">
        <v>43522</v>
      </c>
      <c r="D6659" s="47">
        <v>46.5</v>
      </c>
      <c r="E6659" s="47">
        <v>46.52</v>
      </c>
      <c r="F6659" s="47">
        <v>46.110000999999997</v>
      </c>
      <c r="G6659" s="47">
        <v>46.23</v>
      </c>
      <c r="H6659" s="73">
        <v>44.793365000000001</v>
      </c>
      <c r="I6659" s="73">
        <v>745100</v>
      </c>
    </row>
    <row r="6660" spans="1:9" x14ac:dyDescent="0.3">
      <c r="A6660" s="72" t="str">
        <f t="shared" si="217"/>
        <v>2019</v>
      </c>
      <c r="B6660" s="72" t="str">
        <f t="shared" si="218"/>
        <v>Feb</v>
      </c>
      <c r="C6660" s="74">
        <v>43523</v>
      </c>
      <c r="D6660" s="47">
        <v>46.07</v>
      </c>
      <c r="E6660" s="47">
        <v>46.970001000000003</v>
      </c>
      <c r="F6660" s="47">
        <v>46.07</v>
      </c>
      <c r="G6660" s="47">
        <v>46.810001</v>
      </c>
      <c r="H6660" s="73">
        <v>45.355347000000002</v>
      </c>
      <c r="I6660" s="73">
        <v>531700</v>
      </c>
    </row>
    <row r="6661" spans="1:9" x14ac:dyDescent="0.3">
      <c r="A6661" s="72" t="str">
        <f t="shared" si="217"/>
        <v>2019</v>
      </c>
      <c r="B6661" s="72" t="str">
        <f t="shared" si="218"/>
        <v>Feb</v>
      </c>
      <c r="C6661" s="74">
        <v>43524</v>
      </c>
      <c r="D6661" s="47">
        <v>47.099997999999999</v>
      </c>
      <c r="E6661" s="47">
        <v>47.740001999999997</v>
      </c>
      <c r="F6661" s="47">
        <v>46.900002000000001</v>
      </c>
      <c r="G6661" s="47">
        <v>47.299999</v>
      </c>
      <c r="H6661" s="73">
        <v>45.830115999999997</v>
      </c>
      <c r="I6661" s="73">
        <v>740300</v>
      </c>
    </row>
    <row r="6662" spans="1:9" x14ac:dyDescent="0.3">
      <c r="A6662" s="72" t="str">
        <f t="shared" si="217"/>
        <v>2019</v>
      </c>
      <c r="B6662" s="72" t="str">
        <f t="shared" si="218"/>
        <v>Mar</v>
      </c>
      <c r="C6662" s="74">
        <v>43525</v>
      </c>
      <c r="D6662" s="47">
        <v>47.130001</v>
      </c>
      <c r="E6662" s="47">
        <v>47.459999000000003</v>
      </c>
      <c r="F6662" s="47">
        <v>46.43</v>
      </c>
      <c r="G6662" s="47">
        <v>46.849997999999999</v>
      </c>
      <c r="H6662" s="73">
        <v>45.713023999999997</v>
      </c>
      <c r="I6662" s="73">
        <v>791200</v>
      </c>
    </row>
    <row r="6663" spans="1:9" x14ac:dyDescent="0.3">
      <c r="A6663" s="72" t="str">
        <f t="shared" si="217"/>
        <v>2019</v>
      </c>
      <c r="B6663" s="72" t="str">
        <f t="shared" si="218"/>
        <v>Mar</v>
      </c>
      <c r="C6663" s="74">
        <v>43528</v>
      </c>
      <c r="D6663" s="47">
        <v>46.869999</v>
      </c>
      <c r="E6663" s="47">
        <v>46.869999</v>
      </c>
      <c r="F6663" s="47">
        <v>45.349997999999999</v>
      </c>
      <c r="G6663" s="47">
        <v>45.450001</v>
      </c>
      <c r="H6663" s="73">
        <v>44.347003999999998</v>
      </c>
      <c r="I6663" s="73">
        <v>1036000</v>
      </c>
    </row>
    <row r="6664" spans="1:9" x14ac:dyDescent="0.3">
      <c r="A6664" s="72" t="str">
        <f t="shared" si="217"/>
        <v>2019</v>
      </c>
      <c r="B6664" s="72" t="str">
        <f t="shared" si="218"/>
        <v>Mar</v>
      </c>
      <c r="C6664" s="74">
        <v>43529</v>
      </c>
      <c r="D6664" s="47">
        <v>45.439999</v>
      </c>
      <c r="E6664" s="47">
        <v>46.880001</v>
      </c>
      <c r="F6664" s="47">
        <v>45.439999</v>
      </c>
      <c r="G6664" s="47">
        <v>46.68</v>
      </c>
      <c r="H6664" s="73">
        <v>45.547153000000002</v>
      </c>
      <c r="I6664" s="73">
        <v>1012700</v>
      </c>
    </row>
    <row r="6665" spans="1:9" x14ac:dyDescent="0.3">
      <c r="A6665" s="72" t="str">
        <f t="shared" si="217"/>
        <v>2019</v>
      </c>
      <c r="B6665" s="72" t="str">
        <f t="shared" si="218"/>
        <v>Mar</v>
      </c>
      <c r="C6665" s="74">
        <v>43530</v>
      </c>
      <c r="D6665" s="47">
        <v>46.91</v>
      </c>
      <c r="E6665" s="47">
        <v>47.189999</v>
      </c>
      <c r="F6665" s="47">
        <v>46.470001000000003</v>
      </c>
      <c r="G6665" s="47">
        <v>46.630001</v>
      </c>
      <c r="H6665" s="73">
        <v>45.498367000000002</v>
      </c>
      <c r="I6665" s="73">
        <v>816500</v>
      </c>
    </row>
    <row r="6666" spans="1:9" x14ac:dyDescent="0.3">
      <c r="A6666" s="72" t="str">
        <f t="shared" si="217"/>
        <v>2019</v>
      </c>
      <c r="B6666" s="72" t="str">
        <f t="shared" si="218"/>
        <v>Mar</v>
      </c>
      <c r="C6666" s="74">
        <v>43531</v>
      </c>
      <c r="D6666" s="47">
        <v>46.650002000000001</v>
      </c>
      <c r="E6666" s="47">
        <v>46.650002000000001</v>
      </c>
      <c r="F6666" s="47">
        <v>46.080002</v>
      </c>
      <c r="G6666" s="47">
        <v>46.419998</v>
      </c>
      <c r="H6666" s="73">
        <v>45.293464999999998</v>
      </c>
      <c r="I6666" s="73">
        <v>715300</v>
      </c>
    </row>
    <row r="6667" spans="1:9" x14ac:dyDescent="0.3">
      <c r="A6667" s="72" t="str">
        <f t="shared" si="217"/>
        <v>2019</v>
      </c>
      <c r="B6667" s="72" t="str">
        <f t="shared" si="218"/>
        <v>Mar</v>
      </c>
      <c r="C6667" s="74">
        <v>43532</v>
      </c>
      <c r="D6667" s="47">
        <v>46.299999</v>
      </c>
      <c r="E6667" s="47">
        <v>46.529998999999997</v>
      </c>
      <c r="F6667" s="47">
        <v>45.93</v>
      </c>
      <c r="G6667" s="47">
        <v>46.130001</v>
      </c>
      <c r="H6667" s="73">
        <v>45.010502000000002</v>
      </c>
      <c r="I6667" s="73">
        <v>462000</v>
      </c>
    </row>
    <row r="6668" spans="1:9" x14ac:dyDescent="0.3">
      <c r="A6668" s="72" t="str">
        <f t="shared" si="217"/>
        <v>2019</v>
      </c>
      <c r="B6668" s="72" t="str">
        <f t="shared" si="218"/>
        <v>Mar</v>
      </c>
      <c r="C6668" s="74">
        <v>43535</v>
      </c>
      <c r="D6668" s="47">
        <v>46.139999000000003</v>
      </c>
      <c r="E6668" s="47">
        <v>46.700001</v>
      </c>
      <c r="F6668" s="47">
        <v>45.959999000000003</v>
      </c>
      <c r="G6668" s="47">
        <v>46.43</v>
      </c>
      <c r="H6668" s="73">
        <v>45.303223000000003</v>
      </c>
      <c r="I6668" s="73">
        <v>684200</v>
      </c>
    </row>
    <row r="6669" spans="1:9" x14ac:dyDescent="0.3">
      <c r="A6669" s="72" t="str">
        <f t="shared" si="217"/>
        <v>2019</v>
      </c>
      <c r="B6669" s="72" t="str">
        <f t="shared" si="218"/>
        <v>Mar</v>
      </c>
      <c r="C6669" s="74">
        <v>43536</v>
      </c>
      <c r="D6669" s="47">
        <v>46.52</v>
      </c>
      <c r="E6669" s="47">
        <v>46.52</v>
      </c>
      <c r="F6669" s="47">
        <v>45.959999000000003</v>
      </c>
      <c r="G6669" s="47">
        <v>46.259998000000003</v>
      </c>
      <c r="H6669" s="73">
        <v>45.137343999999999</v>
      </c>
      <c r="I6669" s="73">
        <v>732500</v>
      </c>
    </row>
    <row r="6670" spans="1:9" x14ac:dyDescent="0.3">
      <c r="A6670" s="72" t="str">
        <f t="shared" si="217"/>
        <v>2019</v>
      </c>
      <c r="B6670" s="72" t="str">
        <f t="shared" si="218"/>
        <v>Mar</v>
      </c>
      <c r="C6670" s="74">
        <v>43537</v>
      </c>
      <c r="D6670" s="47">
        <v>46.470001000000003</v>
      </c>
      <c r="E6670" s="47">
        <v>46.66</v>
      </c>
      <c r="F6670" s="47">
        <v>46.189999</v>
      </c>
      <c r="G6670" s="47">
        <v>46.290000999999997</v>
      </c>
      <c r="H6670" s="73">
        <v>45.166618</v>
      </c>
      <c r="I6670" s="73">
        <v>675100</v>
      </c>
    </row>
    <row r="6671" spans="1:9" x14ac:dyDescent="0.3">
      <c r="A6671" s="72" t="str">
        <f t="shared" si="217"/>
        <v>2019</v>
      </c>
      <c r="B6671" s="72" t="str">
        <f t="shared" si="218"/>
        <v>Mar</v>
      </c>
      <c r="C6671" s="74">
        <v>43538</v>
      </c>
      <c r="D6671" s="47">
        <v>46.310001</v>
      </c>
      <c r="E6671" s="47">
        <v>47</v>
      </c>
      <c r="F6671" s="47">
        <v>46.209999000000003</v>
      </c>
      <c r="G6671" s="47">
        <v>46.740001999999997</v>
      </c>
      <c r="H6671" s="73">
        <v>45.605701000000003</v>
      </c>
      <c r="I6671" s="73">
        <v>582700</v>
      </c>
    </row>
    <row r="6672" spans="1:9" x14ac:dyDescent="0.3">
      <c r="A6672" s="72" t="str">
        <f t="shared" si="217"/>
        <v>2019</v>
      </c>
      <c r="B6672" s="72" t="str">
        <f t="shared" si="218"/>
        <v>Mar</v>
      </c>
      <c r="C6672" s="74">
        <v>43539</v>
      </c>
      <c r="D6672" s="47">
        <v>46.82</v>
      </c>
      <c r="E6672" s="47">
        <v>46.869999</v>
      </c>
      <c r="F6672" s="47">
        <v>46.169998</v>
      </c>
      <c r="G6672" s="47">
        <v>46.41</v>
      </c>
      <c r="H6672" s="73">
        <v>45.283703000000003</v>
      </c>
      <c r="I6672" s="73">
        <v>828700</v>
      </c>
    </row>
    <row r="6673" spans="1:9" x14ac:dyDescent="0.3">
      <c r="A6673" s="72" t="str">
        <f t="shared" si="217"/>
        <v>2019</v>
      </c>
      <c r="B6673" s="72" t="str">
        <f t="shared" si="218"/>
        <v>Mar</v>
      </c>
      <c r="C6673" s="74">
        <v>43542</v>
      </c>
      <c r="D6673" s="47">
        <v>46.439999</v>
      </c>
      <c r="E6673" s="47">
        <v>46.439999</v>
      </c>
      <c r="F6673" s="47">
        <v>45.860000999999997</v>
      </c>
      <c r="G6673" s="47">
        <v>46.240001999999997</v>
      </c>
      <c r="H6673" s="73">
        <v>45.117828000000003</v>
      </c>
      <c r="I6673" s="73">
        <v>540300</v>
      </c>
    </row>
    <row r="6674" spans="1:9" x14ac:dyDescent="0.3">
      <c r="A6674" s="72" t="str">
        <f t="shared" si="217"/>
        <v>2019</v>
      </c>
      <c r="B6674" s="72" t="str">
        <f t="shared" si="218"/>
        <v>Mar</v>
      </c>
      <c r="C6674" s="74">
        <v>43543</v>
      </c>
      <c r="D6674" s="47">
        <v>46.27</v>
      </c>
      <c r="E6674" s="47">
        <v>46.59</v>
      </c>
      <c r="F6674" s="47">
        <v>45.52</v>
      </c>
      <c r="G6674" s="47">
        <v>45.830002</v>
      </c>
      <c r="H6674" s="73">
        <v>44.717784999999999</v>
      </c>
      <c r="I6674" s="73">
        <v>617600</v>
      </c>
    </row>
    <row r="6675" spans="1:9" x14ac:dyDescent="0.3">
      <c r="A6675" s="72" t="str">
        <f t="shared" si="217"/>
        <v>2019</v>
      </c>
      <c r="B6675" s="72" t="str">
        <f t="shared" si="218"/>
        <v>Mar</v>
      </c>
      <c r="C6675" s="74">
        <v>43544</v>
      </c>
      <c r="D6675" s="47">
        <v>45.82</v>
      </c>
      <c r="E6675" s="47">
        <v>45.82</v>
      </c>
      <c r="F6675" s="47">
        <v>44.389999000000003</v>
      </c>
      <c r="G6675" s="47">
        <v>44.400002000000001</v>
      </c>
      <c r="H6675" s="73">
        <v>43.322487000000002</v>
      </c>
      <c r="I6675" s="73">
        <v>728900</v>
      </c>
    </row>
    <row r="6676" spans="1:9" x14ac:dyDescent="0.3">
      <c r="A6676" s="72" t="str">
        <f t="shared" si="217"/>
        <v>2019</v>
      </c>
      <c r="B6676" s="72" t="str">
        <f t="shared" si="218"/>
        <v>Mar</v>
      </c>
      <c r="C6676" s="74">
        <v>43545</v>
      </c>
      <c r="D6676" s="47">
        <v>44.48</v>
      </c>
      <c r="E6676" s="47">
        <v>45.82</v>
      </c>
      <c r="F6676" s="47">
        <v>44.48</v>
      </c>
      <c r="G6676" s="47">
        <v>45.48</v>
      </c>
      <c r="H6676" s="73">
        <v>44.376274000000002</v>
      </c>
      <c r="I6676" s="73">
        <v>609200</v>
      </c>
    </row>
    <row r="6677" spans="1:9" x14ac:dyDescent="0.3">
      <c r="A6677" s="72" t="str">
        <f t="shared" si="217"/>
        <v>2019</v>
      </c>
      <c r="B6677" s="72" t="str">
        <f t="shared" si="218"/>
        <v>Mar</v>
      </c>
      <c r="C6677" s="74">
        <v>43546</v>
      </c>
      <c r="D6677" s="47">
        <v>45.349997999999999</v>
      </c>
      <c r="E6677" s="47">
        <v>46.02</v>
      </c>
      <c r="F6677" s="47">
        <v>45.299999</v>
      </c>
      <c r="G6677" s="47">
        <v>45.639999000000003</v>
      </c>
      <c r="H6677" s="73">
        <v>44.532393999999996</v>
      </c>
      <c r="I6677" s="73">
        <v>713600</v>
      </c>
    </row>
    <row r="6678" spans="1:9" x14ac:dyDescent="0.3">
      <c r="A6678" s="72" t="str">
        <f t="shared" si="217"/>
        <v>2019</v>
      </c>
      <c r="B6678" s="72" t="str">
        <f t="shared" si="218"/>
        <v>Mar</v>
      </c>
      <c r="C6678" s="74">
        <v>43549</v>
      </c>
      <c r="D6678" s="47">
        <v>45.73</v>
      </c>
      <c r="E6678" s="47">
        <v>46.73</v>
      </c>
      <c r="F6678" s="47">
        <v>45.560001</v>
      </c>
      <c r="G6678" s="47">
        <v>46.580002</v>
      </c>
      <c r="H6678" s="73">
        <v>45.449584999999999</v>
      </c>
      <c r="I6678" s="73">
        <v>558500</v>
      </c>
    </row>
    <row r="6679" spans="1:9" x14ac:dyDescent="0.3">
      <c r="A6679" s="72" t="str">
        <f t="shared" si="217"/>
        <v>2019</v>
      </c>
      <c r="B6679" s="72" t="str">
        <f t="shared" si="218"/>
        <v>Mar</v>
      </c>
      <c r="C6679" s="74">
        <v>43550</v>
      </c>
      <c r="D6679" s="47">
        <v>46.59</v>
      </c>
      <c r="E6679" s="47">
        <v>47.73</v>
      </c>
      <c r="F6679" s="47">
        <v>46.59</v>
      </c>
      <c r="G6679" s="47">
        <v>47.34</v>
      </c>
      <c r="H6679" s="73">
        <v>46.191135000000003</v>
      </c>
      <c r="I6679" s="73">
        <v>889100</v>
      </c>
    </row>
    <row r="6680" spans="1:9" x14ac:dyDescent="0.3">
      <c r="A6680" s="72" t="str">
        <f t="shared" si="217"/>
        <v>2019</v>
      </c>
      <c r="B6680" s="72" t="str">
        <f t="shared" si="218"/>
        <v>Mar</v>
      </c>
      <c r="C6680" s="74">
        <v>43551</v>
      </c>
      <c r="D6680" s="47">
        <v>47.41</v>
      </c>
      <c r="E6680" s="47">
        <v>47.849997999999999</v>
      </c>
      <c r="F6680" s="47">
        <v>47.049999</v>
      </c>
      <c r="G6680" s="47">
        <v>47.119999</v>
      </c>
      <c r="H6680" s="73">
        <v>45.976475000000001</v>
      </c>
      <c r="I6680" s="73">
        <v>544000</v>
      </c>
    </row>
    <row r="6681" spans="1:9" x14ac:dyDescent="0.3">
      <c r="A6681" s="72" t="str">
        <f t="shared" si="217"/>
        <v>2019</v>
      </c>
      <c r="B6681" s="72" t="str">
        <f t="shared" si="218"/>
        <v>Mar</v>
      </c>
      <c r="C6681" s="74">
        <v>43552</v>
      </c>
      <c r="D6681" s="47">
        <v>47.290000999999997</v>
      </c>
      <c r="E6681" s="47">
        <v>48.560001</v>
      </c>
      <c r="F6681" s="47">
        <v>47.290000999999997</v>
      </c>
      <c r="G6681" s="47">
        <v>48.5</v>
      </c>
      <c r="H6681" s="73">
        <v>47.322983000000001</v>
      </c>
      <c r="I6681" s="73">
        <v>597800</v>
      </c>
    </row>
    <row r="6682" spans="1:9" x14ac:dyDescent="0.3">
      <c r="A6682" s="72" t="str">
        <f t="shared" si="217"/>
        <v>2019</v>
      </c>
      <c r="B6682" s="72" t="str">
        <f t="shared" si="218"/>
        <v>Mar</v>
      </c>
      <c r="C6682" s="74">
        <v>43553</v>
      </c>
      <c r="D6682" s="47">
        <v>48.84</v>
      </c>
      <c r="E6682" s="47">
        <v>49.119999</v>
      </c>
      <c r="F6682" s="47">
        <v>48.5</v>
      </c>
      <c r="G6682" s="47">
        <v>48.919998</v>
      </c>
      <c r="H6682" s="73">
        <v>47.732792000000003</v>
      </c>
      <c r="I6682" s="73">
        <v>816100</v>
      </c>
    </row>
    <row r="6683" spans="1:9" x14ac:dyDescent="0.3">
      <c r="A6683" s="72" t="str">
        <f t="shared" si="217"/>
        <v>2019</v>
      </c>
      <c r="B6683" s="72" t="str">
        <f t="shared" si="218"/>
        <v>Apr</v>
      </c>
      <c r="C6683" s="74">
        <v>43556</v>
      </c>
      <c r="D6683" s="47">
        <v>48.98</v>
      </c>
      <c r="E6683" s="47">
        <v>49.200001</v>
      </c>
      <c r="F6683" s="47">
        <v>48.439999</v>
      </c>
      <c r="G6683" s="47">
        <v>48.59</v>
      </c>
      <c r="H6683" s="73">
        <v>47.410800999999999</v>
      </c>
      <c r="I6683" s="73">
        <v>653000</v>
      </c>
    </row>
    <row r="6684" spans="1:9" x14ac:dyDescent="0.3">
      <c r="A6684" s="72" t="str">
        <f t="shared" si="217"/>
        <v>2019</v>
      </c>
      <c r="B6684" s="72" t="str">
        <f t="shared" si="218"/>
        <v>Apr</v>
      </c>
      <c r="C6684" s="74">
        <v>43557</v>
      </c>
      <c r="D6684" s="47">
        <v>48.650002000000001</v>
      </c>
      <c r="E6684" s="47">
        <v>48.650002000000001</v>
      </c>
      <c r="F6684" s="47">
        <v>47.720001000000003</v>
      </c>
      <c r="G6684" s="47">
        <v>48.200001</v>
      </c>
      <c r="H6684" s="73">
        <v>47.030270000000002</v>
      </c>
      <c r="I6684" s="73">
        <v>751500</v>
      </c>
    </row>
    <row r="6685" spans="1:9" x14ac:dyDescent="0.3">
      <c r="A6685" s="72" t="str">
        <f t="shared" si="217"/>
        <v>2019</v>
      </c>
      <c r="B6685" s="72" t="str">
        <f t="shared" si="218"/>
        <v>Apr</v>
      </c>
      <c r="C6685" s="74">
        <v>43558</v>
      </c>
      <c r="D6685" s="47">
        <v>48.580002</v>
      </c>
      <c r="E6685" s="47">
        <v>48.810001</v>
      </c>
      <c r="F6685" s="47">
        <v>47.669998</v>
      </c>
      <c r="G6685" s="47">
        <v>47.889999000000003</v>
      </c>
      <c r="H6685" s="73">
        <v>46.727791000000003</v>
      </c>
      <c r="I6685" s="73">
        <v>588000</v>
      </c>
    </row>
    <row r="6686" spans="1:9" x14ac:dyDescent="0.3">
      <c r="A6686" s="72" t="str">
        <f t="shared" si="217"/>
        <v>2019</v>
      </c>
      <c r="B6686" s="72" t="str">
        <f t="shared" si="218"/>
        <v>Apr</v>
      </c>
      <c r="C6686" s="74">
        <v>43559</v>
      </c>
      <c r="D6686" s="47">
        <v>47.939999</v>
      </c>
      <c r="E6686" s="47">
        <v>48.459999000000003</v>
      </c>
      <c r="F6686" s="47">
        <v>47.419998</v>
      </c>
      <c r="G6686" s="47">
        <v>48.41</v>
      </c>
      <c r="H6686" s="73">
        <v>47.235168000000002</v>
      </c>
      <c r="I6686" s="73">
        <v>625300</v>
      </c>
    </row>
    <row r="6687" spans="1:9" x14ac:dyDescent="0.3">
      <c r="A6687" s="72" t="str">
        <f t="shared" si="217"/>
        <v>2019</v>
      </c>
      <c r="B6687" s="72" t="str">
        <f t="shared" si="218"/>
        <v>Apr</v>
      </c>
      <c r="C6687" s="74">
        <v>43560</v>
      </c>
      <c r="D6687" s="47">
        <v>48.57</v>
      </c>
      <c r="E6687" s="47">
        <v>49.150002000000001</v>
      </c>
      <c r="F6687" s="47">
        <v>48.279998999999997</v>
      </c>
      <c r="G6687" s="47">
        <v>48.77</v>
      </c>
      <c r="H6687" s="73">
        <v>47.58643</v>
      </c>
      <c r="I6687" s="73">
        <v>603500</v>
      </c>
    </row>
    <row r="6688" spans="1:9" x14ac:dyDescent="0.3">
      <c r="A6688" s="72" t="str">
        <f t="shared" si="217"/>
        <v>2019</v>
      </c>
      <c r="B6688" s="72" t="str">
        <f t="shared" si="218"/>
        <v>Apr</v>
      </c>
      <c r="C6688" s="74">
        <v>43563</v>
      </c>
      <c r="D6688" s="47">
        <v>48.82</v>
      </c>
      <c r="E6688" s="47">
        <v>49.18</v>
      </c>
      <c r="F6688" s="47">
        <v>48.189999</v>
      </c>
      <c r="G6688" s="47">
        <v>48.279998999999997</v>
      </c>
      <c r="H6688" s="73">
        <v>47.108325999999998</v>
      </c>
      <c r="I6688" s="73">
        <v>645600</v>
      </c>
    </row>
    <row r="6689" spans="1:9" x14ac:dyDescent="0.3">
      <c r="A6689" s="72" t="str">
        <f t="shared" si="217"/>
        <v>2019</v>
      </c>
      <c r="B6689" s="72" t="str">
        <f t="shared" si="218"/>
        <v>Apr</v>
      </c>
      <c r="C6689" s="74">
        <v>43564</v>
      </c>
      <c r="D6689" s="47">
        <v>48.009998000000003</v>
      </c>
      <c r="E6689" s="47">
        <v>48.110000999999997</v>
      </c>
      <c r="F6689" s="47">
        <v>47.389999000000003</v>
      </c>
      <c r="G6689" s="47">
        <v>47.68</v>
      </c>
      <c r="H6689" s="73">
        <v>46.522883999999998</v>
      </c>
      <c r="I6689" s="73">
        <v>584800</v>
      </c>
    </row>
    <row r="6690" spans="1:9" x14ac:dyDescent="0.3">
      <c r="A6690" s="72" t="str">
        <f t="shared" si="217"/>
        <v>2019</v>
      </c>
      <c r="B6690" s="72" t="str">
        <f t="shared" si="218"/>
        <v>Apr</v>
      </c>
      <c r="C6690" s="74">
        <v>43565</v>
      </c>
      <c r="D6690" s="47">
        <v>47.740001999999997</v>
      </c>
      <c r="E6690" s="47">
        <v>48.029998999999997</v>
      </c>
      <c r="F6690" s="47">
        <v>47.389999000000003</v>
      </c>
      <c r="G6690" s="47">
        <v>47.950001</v>
      </c>
      <c r="H6690" s="73">
        <v>46.786335000000001</v>
      </c>
      <c r="I6690" s="73">
        <v>414400</v>
      </c>
    </row>
    <row r="6691" spans="1:9" x14ac:dyDescent="0.3">
      <c r="A6691" s="72" t="str">
        <f t="shared" si="217"/>
        <v>2019</v>
      </c>
      <c r="B6691" s="72" t="str">
        <f t="shared" si="218"/>
        <v>Apr</v>
      </c>
      <c r="C6691" s="74">
        <v>43566</v>
      </c>
      <c r="D6691" s="47">
        <v>48.009998000000003</v>
      </c>
      <c r="E6691" s="47">
        <v>48.049999</v>
      </c>
      <c r="F6691" s="47">
        <v>47.02</v>
      </c>
      <c r="G6691" s="47">
        <v>47.220001000000003</v>
      </c>
      <c r="H6691" s="73">
        <v>46.074047</v>
      </c>
      <c r="I6691" s="73">
        <v>851600</v>
      </c>
    </row>
    <row r="6692" spans="1:9" x14ac:dyDescent="0.3">
      <c r="A6692" s="72" t="str">
        <f t="shared" si="217"/>
        <v>2019</v>
      </c>
      <c r="B6692" s="72" t="str">
        <f t="shared" si="218"/>
        <v>Apr</v>
      </c>
      <c r="C6692" s="74">
        <v>43567</v>
      </c>
      <c r="D6692" s="47">
        <v>47.299999</v>
      </c>
      <c r="E6692" s="47">
        <v>47.75</v>
      </c>
      <c r="F6692" s="47">
        <v>47.150002000000001</v>
      </c>
      <c r="G6692" s="47">
        <v>47.630001</v>
      </c>
      <c r="H6692" s="73">
        <v>46.474102000000002</v>
      </c>
      <c r="I6692" s="73">
        <v>557200</v>
      </c>
    </row>
    <row r="6693" spans="1:9" x14ac:dyDescent="0.3">
      <c r="A6693" s="72" t="str">
        <f t="shared" si="217"/>
        <v>2019</v>
      </c>
      <c r="B6693" s="72" t="str">
        <f t="shared" si="218"/>
        <v>Apr</v>
      </c>
      <c r="C6693" s="74">
        <v>43570</v>
      </c>
      <c r="D6693" s="47">
        <v>47.75</v>
      </c>
      <c r="E6693" s="47">
        <v>48.16</v>
      </c>
      <c r="F6693" s="47">
        <v>47.25</v>
      </c>
      <c r="G6693" s="47">
        <v>47.259998000000003</v>
      </c>
      <c r="H6693" s="73">
        <v>46.113075000000002</v>
      </c>
      <c r="I6693" s="73">
        <v>702600</v>
      </c>
    </row>
    <row r="6694" spans="1:9" x14ac:dyDescent="0.3">
      <c r="A6694" s="72" t="str">
        <f t="shared" si="217"/>
        <v>2019</v>
      </c>
      <c r="B6694" s="72" t="str">
        <f t="shared" si="218"/>
        <v>Apr</v>
      </c>
      <c r="C6694" s="74">
        <v>43571</v>
      </c>
      <c r="D6694" s="47">
        <v>47.459999000000003</v>
      </c>
      <c r="E6694" s="47">
        <v>47.459999000000003</v>
      </c>
      <c r="F6694" s="47">
        <v>46.419998</v>
      </c>
      <c r="G6694" s="47">
        <v>47.23</v>
      </c>
      <c r="H6694" s="73">
        <v>46.083809000000002</v>
      </c>
      <c r="I6694" s="73">
        <v>927500</v>
      </c>
    </row>
    <row r="6695" spans="1:9" x14ac:dyDescent="0.3">
      <c r="A6695" s="72" t="str">
        <f t="shared" si="217"/>
        <v>2019</v>
      </c>
      <c r="B6695" s="72" t="str">
        <f t="shared" si="218"/>
        <v>Apr</v>
      </c>
      <c r="C6695" s="74">
        <v>43572</v>
      </c>
      <c r="D6695" s="47">
        <v>47.330002</v>
      </c>
      <c r="E6695" s="47">
        <v>47.400002000000001</v>
      </c>
      <c r="F6695" s="47">
        <v>46.16</v>
      </c>
      <c r="G6695" s="47">
        <v>46.169998</v>
      </c>
      <c r="H6695" s="73">
        <v>45.049529999999997</v>
      </c>
      <c r="I6695" s="73">
        <v>472300</v>
      </c>
    </row>
    <row r="6696" spans="1:9" x14ac:dyDescent="0.3">
      <c r="A6696" s="72" t="str">
        <f t="shared" si="217"/>
        <v>2019</v>
      </c>
      <c r="B6696" s="72" t="str">
        <f t="shared" si="218"/>
        <v>Apr</v>
      </c>
      <c r="C6696" s="74">
        <v>43573</v>
      </c>
      <c r="D6696" s="47">
        <v>46.119999</v>
      </c>
      <c r="E6696" s="47">
        <v>47.25</v>
      </c>
      <c r="F6696" s="47">
        <v>46.119999</v>
      </c>
      <c r="G6696" s="47">
        <v>47.029998999999997</v>
      </c>
      <c r="H6696" s="73">
        <v>45.888657000000002</v>
      </c>
      <c r="I6696" s="73">
        <v>764900</v>
      </c>
    </row>
    <row r="6697" spans="1:9" x14ac:dyDescent="0.3">
      <c r="A6697" s="72" t="str">
        <f t="shared" si="217"/>
        <v>2019</v>
      </c>
      <c r="B6697" s="72" t="str">
        <f t="shared" si="218"/>
        <v>Apr</v>
      </c>
      <c r="C6697" s="74">
        <v>43577</v>
      </c>
      <c r="D6697" s="47">
        <v>46.860000999999997</v>
      </c>
      <c r="E6697" s="47">
        <v>47.73</v>
      </c>
      <c r="F6697" s="47">
        <v>46.860000999999997</v>
      </c>
      <c r="G6697" s="47">
        <v>47.639999000000003</v>
      </c>
      <c r="H6697" s="73">
        <v>46.483851999999999</v>
      </c>
      <c r="I6697" s="73">
        <v>666700</v>
      </c>
    </row>
    <row r="6698" spans="1:9" x14ac:dyDescent="0.3">
      <c r="A6698" s="72" t="str">
        <f t="shared" si="217"/>
        <v>2019</v>
      </c>
      <c r="B6698" s="72" t="str">
        <f t="shared" si="218"/>
        <v>Apr</v>
      </c>
      <c r="C6698" s="74">
        <v>43578</v>
      </c>
      <c r="D6698" s="47">
        <v>47.77</v>
      </c>
      <c r="E6698" s="47">
        <v>48.73</v>
      </c>
      <c r="F6698" s="47">
        <v>47.77</v>
      </c>
      <c r="G6698" s="47">
        <v>48.34</v>
      </c>
      <c r="H6698" s="73">
        <v>47.166865999999999</v>
      </c>
      <c r="I6698" s="73">
        <v>760700</v>
      </c>
    </row>
    <row r="6699" spans="1:9" x14ac:dyDescent="0.3">
      <c r="A6699" s="72" t="str">
        <f t="shared" si="217"/>
        <v>2019</v>
      </c>
      <c r="B6699" s="72" t="str">
        <f t="shared" si="218"/>
        <v>Apr</v>
      </c>
      <c r="C6699" s="74">
        <v>43579</v>
      </c>
      <c r="D6699" s="47">
        <v>48.610000999999997</v>
      </c>
      <c r="E6699" s="47">
        <v>49.439999</v>
      </c>
      <c r="F6699" s="47">
        <v>48.59</v>
      </c>
      <c r="G6699" s="47">
        <v>48.990001999999997</v>
      </c>
      <c r="H6699" s="73">
        <v>47.801093999999999</v>
      </c>
      <c r="I6699" s="73">
        <v>408000</v>
      </c>
    </row>
    <row r="6700" spans="1:9" x14ac:dyDescent="0.3">
      <c r="A6700" s="72" t="str">
        <f t="shared" si="217"/>
        <v>2019</v>
      </c>
      <c r="B6700" s="72" t="str">
        <f t="shared" si="218"/>
        <v>Apr</v>
      </c>
      <c r="C6700" s="74">
        <v>43580</v>
      </c>
      <c r="D6700" s="47">
        <v>49.029998999999997</v>
      </c>
      <c r="E6700" s="47">
        <v>49.700001</v>
      </c>
      <c r="F6700" s="47">
        <v>48.59</v>
      </c>
      <c r="G6700" s="47">
        <v>49.259998000000003</v>
      </c>
      <c r="H6700" s="73">
        <v>48.064537000000001</v>
      </c>
      <c r="I6700" s="73">
        <v>647800</v>
      </c>
    </row>
    <row r="6701" spans="1:9" x14ac:dyDescent="0.3">
      <c r="A6701" s="72" t="str">
        <f t="shared" si="217"/>
        <v>2019</v>
      </c>
      <c r="B6701" s="72" t="str">
        <f t="shared" si="218"/>
        <v>Apr</v>
      </c>
      <c r="C6701" s="74">
        <v>43581</v>
      </c>
      <c r="D6701" s="47">
        <v>49.41</v>
      </c>
      <c r="E6701" s="47">
        <v>50.419998</v>
      </c>
      <c r="F6701" s="47">
        <v>49.299999</v>
      </c>
      <c r="G6701" s="47">
        <v>50.09</v>
      </c>
      <c r="H6701" s="73">
        <v>48.874397000000002</v>
      </c>
      <c r="I6701" s="73">
        <v>663400</v>
      </c>
    </row>
    <row r="6702" spans="1:9" x14ac:dyDescent="0.3">
      <c r="A6702" s="72" t="str">
        <f t="shared" si="217"/>
        <v>2019</v>
      </c>
      <c r="B6702" s="72" t="str">
        <f t="shared" si="218"/>
        <v>Apr</v>
      </c>
      <c r="C6702" s="74">
        <v>43584</v>
      </c>
      <c r="D6702" s="47">
        <v>50.09</v>
      </c>
      <c r="E6702" s="47">
        <v>50.959999000000003</v>
      </c>
      <c r="F6702" s="47">
        <v>50.049999</v>
      </c>
      <c r="G6702" s="47">
        <v>50.84</v>
      </c>
      <c r="H6702" s="73">
        <v>49.606197000000002</v>
      </c>
      <c r="I6702" s="73">
        <v>854300</v>
      </c>
    </row>
    <row r="6703" spans="1:9" x14ac:dyDescent="0.3">
      <c r="A6703" s="72" t="str">
        <f t="shared" si="217"/>
        <v>2019</v>
      </c>
      <c r="B6703" s="72" t="str">
        <f t="shared" si="218"/>
        <v>Apr</v>
      </c>
      <c r="C6703" s="74">
        <v>43585</v>
      </c>
      <c r="D6703" s="47">
        <v>50.950001</v>
      </c>
      <c r="E6703" s="47">
        <v>51</v>
      </c>
      <c r="F6703" s="47">
        <v>48.529998999999997</v>
      </c>
      <c r="G6703" s="47">
        <v>49.619999</v>
      </c>
      <c r="H6703" s="73">
        <v>48.415801999999999</v>
      </c>
      <c r="I6703" s="73">
        <v>1176300</v>
      </c>
    </row>
    <row r="6704" spans="1:9" x14ac:dyDescent="0.3">
      <c r="A6704" s="72" t="str">
        <f t="shared" si="217"/>
        <v>2019</v>
      </c>
      <c r="B6704" s="72" t="str">
        <f t="shared" si="218"/>
        <v>May</v>
      </c>
      <c r="C6704" s="74">
        <v>43586</v>
      </c>
      <c r="D6704" s="47">
        <v>49.73</v>
      </c>
      <c r="E6704" s="47">
        <v>49.900002000000001</v>
      </c>
      <c r="F6704" s="47">
        <v>48.919998</v>
      </c>
      <c r="G6704" s="47">
        <v>49.040000999999997</v>
      </c>
      <c r="H6704" s="73">
        <v>47.849879999999999</v>
      </c>
      <c r="I6704" s="73">
        <v>1297200</v>
      </c>
    </row>
    <row r="6705" spans="1:9" x14ac:dyDescent="0.3">
      <c r="A6705" s="72" t="str">
        <f t="shared" si="217"/>
        <v>2019</v>
      </c>
      <c r="B6705" s="72" t="str">
        <f t="shared" si="218"/>
        <v>May</v>
      </c>
      <c r="C6705" s="74">
        <v>43587</v>
      </c>
      <c r="D6705" s="47">
        <v>51.150002000000001</v>
      </c>
      <c r="E6705" s="47">
        <v>51.150002000000001</v>
      </c>
      <c r="F6705" s="47">
        <v>48.220001000000003</v>
      </c>
      <c r="G6705" s="47">
        <v>50.09</v>
      </c>
      <c r="H6705" s="73">
        <v>48.874397000000002</v>
      </c>
      <c r="I6705" s="73">
        <v>1988900</v>
      </c>
    </row>
    <row r="6706" spans="1:9" x14ac:dyDescent="0.3">
      <c r="A6706" s="72" t="str">
        <f t="shared" si="217"/>
        <v>2019</v>
      </c>
      <c r="B6706" s="72" t="str">
        <f t="shared" si="218"/>
        <v>May</v>
      </c>
      <c r="C6706" s="74">
        <v>43588</v>
      </c>
      <c r="D6706" s="47">
        <v>50.060001</v>
      </c>
      <c r="E6706" s="47">
        <v>50.740001999999997</v>
      </c>
      <c r="F6706" s="47">
        <v>49.380001</v>
      </c>
      <c r="G6706" s="47">
        <v>50.009998000000003</v>
      </c>
      <c r="H6706" s="73">
        <v>48.796337000000001</v>
      </c>
      <c r="I6706" s="73">
        <v>858000</v>
      </c>
    </row>
    <row r="6707" spans="1:9" x14ac:dyDescent="0.3">
      <c r="A6707" s="72" t="str">
        <f t="shared" si="217"/>
        <v>2019</v>
      </c>
      <c r="B6707" s="72" t="str">
        <f t="shared" si="218"/>
        <v>May</v>
      </c>
      <c r="C6707" s="74">
        <v>43591</v>
      </c>
      <c r="D6707" s="47">
        <v>49.5</v>
      </c>
      <c r="E6707" s="47">
        <v>50.419998</v>
      </c>
      <c r="F6707" s="47">
        <v>48.689999</v>
      </c>
      <c r="G6707" s="47">
        <v>49.68</v>
      </c>
      <c r="H6707" s="73">
        <v>48.474350000000001</v>
      </c>
      <c r="I6707" s="73">
        <v>825700</v>
      </c>
    </row>
    <row r="6708" spans="1:9" x14ac:dyDescent="0.3">
      <c r="A6708" s="72" t="str">
        <f t="shared" si="217"/>
        <v>2019</v>
      </c>
      <c r="B6708" s="72" t="str">
        <f t="shared" si="218"/>
        <v>May</v>
      </c>
      <c r="C6708" s="74">
        <v>43592</v>
      </c>
      <c r="D6708" s="47">
        <v>49.450001</v>
      </c>
      <c r="E6708" s="47">
        <v>49.580002</v>
      </c>
      <c r="F6708" s="47">
        <v>47.77</v>
      </c>
      <c r="G6708" s="47">
        <v>48.139999000000003</v>
      </c>
      <c r="H6708" s="73">
        <v>46.971722</v>
      </c>
      <c r="I6708" s="73">
        <v>929500</v>
      </c>
    </row>
    <row r="6709" spans="1:9" x14ac:dyDescent="0.3">
      <c r="A6709" s="72" t="str">
        <f t="shared" si="217"/>
        <v>2019</v>
      </c>
      <c r="B6709" s="72" t="str">
        <f t="shared" si="218"/>
        <v>May</v>
      </c>
      <c r="C6709" s="74">
        <v>43593</v>
      </c>
      <c r="D6709" s="47">
        <v>48.040000999999997</v>
      </c>
      <c r="E6709" s="47">
        <v>48.450001</v>
      </c>
      <c r="F6709" s="47">
        <v>47.07</v>
      </c>
      <c r="G6709" s="47">
        <v>47.560001</v>
      </c>
      <c r="H6709" s="73">
        <v>46.405799999999999</v>
      </c>
      <c r="I6709" s="73">
        <v>1178500</v>
      </c>
    </row>
    <row r="6710" spans="1:9" x14ac:dyDescent="0.3">
      <c r="A6710" s="72" t="str">
        <f t="shared" si="217"/>
        <v>2019</v>
      </c>
      <c r="B6710" s="72" t="str">
        <f t="shared" si="218"/>
        <v>May</v>
      </c>
      <c r="C6710" s="74">
        <v>43594</v>
      </c>
      <c r="D6710" s="47">
        <v>47.27</v>
      </c>
      <c r="E6710" s="47">
        <v>47.889999000000003</v>
      </c>
      <c r="F6710" s="47">
        <v>46.75</v>
      </c>
      <c r="G6710" s="47">
        <v>47.709999000000003</v>
      </c>
      <c r="H6710" s="73">
        <v>46.552157999999999</v>
      </c>
      <c r="I6710" s="73">
        <v>979700</v>
      </c>
    </row>
    <row r="6711" spans="1:9" x14ac:dyDescent="0.3">
      <c r="A6711" s="72" t="str">
        <f t="shared" si="217"/>
        <v>2019</v>
      </c>
      <c r="B6711" s="72" t="str">
        <f t="shared" si="218"/>
        <v>May</v>
      </c>
      <c r="C6711" s="74">
        <v>43595</v>
      </c>
      <c r="D6711" s="47">
        <v>47.57</v>
      </c>
      <c r="E6711" s="47">
        <v>47.98</v>
      </c>
      <c r="F6711" s="47">
        <v>47.419998</v>
      </c>
      <c r="G6711" s="47">
        <v>47.77</v>
      </c>
      <c r="H6711" s="73">
        <v>46.610703000000001</v>
      </c>
      <c r="I6711" s="73">
        <v>625600</v>
      </c>
    </row>
    <row r="6712" spans="1:9" x14ac:dyDescent="0.3">
      <c r="A6712" s="72" t="str">
        <f t="shared" si="217"/>
        <v>2019</v>
      </c>
      <c r="B6712" s="72" t="str">
        <f t="shared" si="218"/>
        <v>May</v>
      </c>
      <c r="C6712" s="74">
        <v>43598</v>
      </c>
      <c r="D6712" s="47">
        <v>47.18</v>
      </c>
      <c r="E6712" s="47">
        <v>47.759998000000003</v>
      </c>
      <c r="F6712" s="47">
        <v>47</v>
      </c>
      <c r="G6712" s="47">
        <v>47.450001</v>
      </c>
      <c r="H6712" s="73">
        <v>46.298470000000002</v>
      </c>
      <c r="I6712" s="73">
        <v>849200</v>
      </c>
    </row>
    <row r="6713" spans="1:9" x14ac:dyDescent="0.3">
      <c r="A6713" s="72" t="str">
        <f t="shared" si="217"/>
        <v>2019</v>
      </c>
      <c r="B6713" s="72" t="str">
        <f t="shared" si="218"/>
        <v>May</v>
      </c>
      <c r="C6713" s="74">
        <v>43599</v>
      </c>
      <c r="D6713" s="47">
        <v>47.799999</v>
      </c>
      <c r="E6713" s="47">
        <v>48.130001</v>
      </c>
      <c r="F6713" s="47">
        <v>47.490001999999997</v>
      </c>
      <c r="G6713" s="47">
        <v>47.779998999999997</v>
      </c>
      <c r="H6713" s="73">
        <v>46.620457000000002</v>
      </c>
      <c r="I6713" s="73">
        <v>579400</v>
      </c>
    </row>
    <row r="6714" spans="1:9" x14ac:dyDescent="0.3">
      <c r="A6714" s="72" t="str">
        <f t="shared" si="217"/>
        <v>2019</v>
      </c>
      <c r="B6714" s="72" t="str">
        <f t="shared" si="218"/>
        <v>May</v>
      </c>
      <c r="C6714" s="74">
        <v>43600</v>
      </c>
      <c r="D6714" s="47">
        <v>47.32</v>
      </c>
      <c r="E6714" s="47">
        <v>47.830002</v>
      </c>
      <c r="F6714" s="47">
        <v>46.919998</v>
      </c>
      <c r="G6714" s="47">
        <v>47.23</v>
      </c>
      <c r="H6714" s="73">
        <v>46.404300999999997</v>
      </c>
      <c r="I6714" s="73">
        <v>610900</v>
      </c>
    </row>
    <row r="6715" spans="1:9" x14ac:dyDescent="0.3">
      <c r="A6715" s="72" t="str">
        <f t="shared" si="217"/>
        <v>2019</v>
      </c>
      <c r="B6715" s="72" t="str">
        <f t="shared" si="218"/>
        <v>May</v>
      </c>
      <c r="C6715" s="74">
        <v>43601</v>
      </c>
      <c r="D6715" s="47">
        <v>47.25</v>
      </c>
      <c r="E6715" s="47">
        <v>48.349997999999999</v>
      </c>
      <c r="F6715" s="47">
        <v>47.119999</v>
      </c>
      <c r="G6715" s="47">
        <v>47.380001</v>
      </c>
      <c r="H6715" s="73">
        <v>46.551682</v>
      </c>
      <c r="I6715" s="73">
        <v>720800</v>
      </c>
    </row>
    <row r="6716" spans="1:9" x14ac:dyDescent="0.3">
      <c r="A6716" s="72" t="str">
        <f t="shared" si="217"/>
        <v>2019</v>
      </c>
      <c r="B6716" s="72" t="str">
        <f t="shared" si="218"/>
        <v>May</v>
      </c>
      <c r="C6716" s="74">
        <v>43602</v>
      </c>
      <c r="D6716" s="47">
        <v>47.200001</v>
      </c>
      <c r="E6716" s="47">
        <v>48.310001</v>
      </c>
      <c r="F6716" s="47">
        <v>46.849997999999999</v>
      </c>
      <c r="G6716" s="47">
        <v>48.040000999999997</v>
      </c>
      <c r="H6716" s="73">
        <v>47.200142</v>
      </c>
      <c r="I6716" s="73">
        <v>675600</v>
      </c>
    </row>
    <row r="6717" spans="1:9" x14ac:dyDescent="0.3">
      <c r="A6717" s="72" t="str">
        <f t="shared" si="217"/>
        <v>2019</v>
      </c>
      <c r="B6717" s="72" t="str">
        <f t="shared" si="218"/>
        <v>May</v>
      </c>
      <c r="C6717" s="74">
        <v>43605</v>
      </c>
      <c r="D6717" s="47">
        <v>47.84</v>
      </c>
      <c r="E6717" s="47">
        <v>48.150002000000001</v>
      </c>
      <c r="F6717" s="47">
        <v>47.48</v>
      </c>
      <c r="G6717" s="47">
        <v>47.959999000000003</v>
      </c>
      <c r="H6717" s="73">
        <v>47.121535999999999</v>
      </c>
      <c r="I6717" s="73">
        <v>622800</v>
      </c>
    </row>
    <row r="6718" spans="1:9" x14ac:dyDescent="0.3">
      <c r="A6718" s="72" t="str">
        <f t="shared" si="217"/>
        <v>2019</v>
      </c>
      <c r="B6718" s="72" t="str">
        <f t="shared" si="218"/>
        <v>May</v>
      </c>
      <c r="C6718" s="74">
        <v>43606</v>
      </c>
      <c r="D6718" s="47">
        <v>48.060001</v>
      </c>
      <c r="E6718" s="47">
        <v>48.689999</v>
      </c>
      <c r="F6718" s="47">
        <v>48.009998000000003</v>
      </c>
      <c r="G6718" s="47">
        <v>48.220001000000003</v>
      </c>
      <c r="H6718" s="73">
        <v>47.376998999999998</v>
      </c>
      <c r="I6718" s="73">
        <v>448500</v>
      </c>
    </row>
    <row r="6719" spans="1:9" x14ac:dyDescent="0.3">
      <c r="A6719" s="72" t="str">
        <f t="shared" si="217"/>
        <v>2019</v>
      </c>
      <c r="B6719" s="72" t="str">
        <f t="shared" si="218"/>
        <v>May</v>
      </c>
      <c r="C6719" s="74">
        <v>43607</v>
      </c>
      <c r="D6719" s="47">
        <v>48.18</v>
      </c>
      <c r="E6719" s="47">
        <v>48.439999</v>
      </c>
      <c r="F6719" s="47">
        <v>47.779998999999997</v>
      </c>
      <c r="G6719" s="47">
        <v>48.169998</v>
      </c>
      <c r="H6719" s="73">
        <v>47.327869</v>
      </c>
      <c r="I6719" s="73">
        <v>389300</v>
      </c>
    </row>
    <row r="6720" spans="1:9" x14ac:dyDescent="0.3">
      <c r="A6720" s="72" t="str">
        <f t="shared" si="217"/>
        <v>2019</v>
      </c>
      <c r="B6720" s="72" t="str">
        <f t="shared" si="218"/>
        <v>May</v>
      </c>
      <c r="C6720" s="74">
        <v>43608</v>
      </c>
      <c r="D6720" s="47">
        <v>47.799999</v>
      </c>
      <c r="E6720" s="47">
        <v>48</v>
      </c>
      <c r="F6720" s="47">
        <v>45.700001</v>
      </c>
      <c r="G6720" s="47">
        <v>45.82</v>
      </c>
      <c r="H6720" s="73">
        <v>45.018951000000001</v>
      </c>
      <c r="I6720" s="73">
        <v>843500</v>
      </c>
    </row>
    <row r="6721" spans="1:9" x14ac:dyDescent="0.3">
      <c r="A6721" s="72" t="str">
        <f t="shared" si="217"/>
        <v>2019</v>
      </c>
      <c r="B6721" s="72" t="str">
        <f t="shared" si="218"/>
        <v>May</v>
      </c>
      <c r="C6721" s="74">
        <v>43609</v>
      </c>
      <c r="D6721" s="47">
        <v>46.040000999999997</v>
      </c>
      <c r="E6721" s="47">
        <v>46.060001</v>
      </c>
      <c r="F6721" s="47">
        <v>44.34</v>
      </c>
      <c r="G6721" s="47">
        <v>44.82</v>
      </c>
      <c r="H6721" s="73">
        <v>44.036437999999997</v>
      </c>
      <c r="I6721" s="73">
        <v>1140900</v>
      </c>
    </row>
    <row r="6722" spans="1:9" x14ac:dyDescent="0.3">
      <c r="A6722" s="72" t="str">
        <f t="shared" si="217"/>
        <v>2019</v>
      </c>
      <c r="B6722" s="72" t="str">
        <f t="shared" si="218"/>
        <v>May</v>
      </c>
      <c r="C6722" s="74">
        <v>43613</v>
      </c>
      <c r="D6722" s="47">
        <v>44.950001</v>
      </c>
      <c r="E6722" s="47">
        <v>45.41</v>
      </c>
      <c r="F6722" s="47">
        <v>44.139999000000003</v>
      </c>
      <c r="G6722" s="47">
        <v>44.48</v>
      </c>
      <c r="H6722" s="73">
        <v>43.702381000000003</v>
      </c>
      <c r="I6722" s="73">
        <v>1178400</v>
      </c>
    </row>
    <row r="6723" spans="1:9" x14ac:dyDescent="0.3">
      <c r="A6723" s="72" t="str">
        <f t="shared" ref="A6723:A6786" si="219">TEXT(C6723,"YYYY")</f>
        <v>2019</v>
      </c>
      <c r="B6723" s="72" t="str">
        <f t="shared" ref="B6723:B6786" si="220">TEXT(C6723,"MMM")</f>
        <v>May</v>
      </c>
      <c r="C6723" s="74">
        <v>43614</v>
      </c>
      <c r="D6723" s="47">
        <v>44.419998</v>
      </c>
      <c r="E6723" s="47">
        <v>44.709999000000003</v>
      </c>
      <c r="F6723" s="47">
        <v>43.209999000000003</v>
      </c>
      <c r="G6723" s="47">
        <v>43.450001</v>
      </c>
      <c r="H6723" s="73">
        <v>42.690387999999999</v>
      </c>
      <c r="I6723" s="73">
        <v>877200</v>
      </c>
    </row>
    <row r="6724" spans="1:9" x14ac:dyDescent="0.3">
      <c r="A6724" s="72" t="str">
        <f t="shared" si="219"/>
        <v>2019</v>
      </c>
      <c r="B6724" s="72" t="str">
        <f t="shared" si="220"/>
        <v>May</v>
      </c>
      <c r="C6724" s="74">
        <v>43615</v>
      </c>
      <c r="D6724" s="47">
        <v>43.459999000000003</v>
      </c>
      <c r="E6724" s="47">
        <v>44.27</v>
      </c>
      <c r="F6724" s="47">
        <v>43.43</v>
      </c>
      <c r="G6724" s="47">
        <v>43.970001000000003</v>
      </c>
      <c r="H6724" s="73">
        <v>43.201293999999997</v>
      </c>
      <c r="I6724" s="73">
        <v>850500</v>
      </c>
    </row>
    <row r="6725" spans="1:9" x14ac:dyDescent="0.3">
      <c r="A6725" s="72" t="str">
        <f t="shared" si="219"/>
        <v>2019</v>
      </c>
      <c r="B6725" s="72" t="str">
        <f t="shared" si="220"/>
        <v>May</v>
      </c>
      <c r="C6725" s="74">
        <v>43616</v>
      </c>
      <c r="D6725" s="47">
        <v>43.57</v>
      </c>
      <c r="E6725" s="47">
        <v>43.700001</v>
      </c>
      <c r="F6725" s="47">
        <v>42.990001999999997</v>
      </c>
      <c r="G6725" s="47">
        <v>43.25</v>
      </c>
      <c r="H6725" s="73">
        <v>42.493884999999999</v>
      </c>
      <c r="I6725" s="73">
        <v>762300</v>
      </c>
    </row>
    <row r="6726" spans="1:9" x14ac:dyDescent="0.3">
      <c r="A6726" s="72" t="str">
        <f t="shared" si="219"/>
        <v>2019</v>
      </c>
      <c r="B6726" s="72" t="str">
        <f t="shared" si="220"/>
        <v>Jun</v>
      </c>
      <c r="C6726" s="74">
        <v>43619</v>
      </c>
      <c r="D6726" s="47">
        <v>43.09</v>
      </c>
      <c r="E6726" s="47">
        <v>44.029998999999997</v>
      </c>
      <c r="F6726" s="47">
        <v>42.779998999999997</v>
      </c>
      <c r="G6726" s="47">
        <v>43.889999000000003</v>
      </c>
      <c r="H6726" s="73">
        <v>43.122695999999998</v>
      </c>
      <c r="I6726" s="73">
        <v>778700</v>
      </c>
    </row>
    <row r="6727" spans="1:9" x14ac:dyDescent="0.3">
      <c r="A6727" s="72" t="str">
        <f t="shared" si="219"/>
        <v>2019</v>
      </c>
      <c r="B6727" s="72" t="str">
        <f t="shared" si="220"/>
        <v>Jun</v>
      </c>
      <c r="C6727" s="74">
        <v>43620</v>
      </c>
      <c r="D6727" s="47">
        <v>44.150002000000001</v>
      </c>
      <c r="E6727" s="47">
        <v>45.369999</v>
      </c>
      <c r="F6727" s="47">
        <v>44.150002000000001</v>
      </c>
      <c r="G6727" s="47">
        <v>45.27</v>
      </c>
      <c r="H6727" s="73">
        <v>44.478569</v>
      </c>
      <c r="I6727" s="73">
        <v>567200</v>
      </c>
    </row>
    <row r="6728" spans="1:9" x14ac:dyDescent="0.3">
      <c r="A6728" s="72" t="str">
        <f t="shared" si="219"/>
        <v>2019</v>
      </c>
      <c r="B6728" s="72" t="str">
        <f t="shared" si="220"/>
        <v>Jun</v>
      </c>
      <c r="C6728" s="74">
        <v>43621</v>
      </c>
      <c r="D6728" s="47">
        <v>45.490001999999997</v>
      </c>
      <c r="E6728" s="47">
        <v>45.490001999999997</v>
      </c>
      <c r="F6728" s="47">
        <v>44.279998999999997</v>
      </c>
      <c r="G6728" s="47">
        <v>44.389999000000003</v>
      </c>
      <c r="H6728" s="73">
        <v>43.613953000000002</v>
      </c>
      <c r="I6728" s="73">
        <v>608400</v>
      </c>
    </row>
    <row r="6729" spans="1:9" x14ac:dyDescent="0.3">
      <c r="A6729" s="72" t="str">
        <f t="shared" si="219"/>
        <v>2019</v>
      </c>
      <c r="B6729" s="72" t="str">
        <f t="shared" si="220"/>
        <v>Jun</v>
      </c>
      <c r="C6729" s="74">
        <v>43622</v>
      </c>
      <c r="D6729" s="47">
        <v>44.240001999999997</v>
      </c>
      <c r="E6729" s="47">
        <v>44.98</v>
      </c>
      <c r="F6729" s="47">
        <v>43.919998</v>
      </c>
      <c r="G6729" s="47">
        <v>44.759998000000003</v>
      </c>
      <c r="H6729" s="73">
        <v>43.977485999999999</v>
      </c>
      <c r="I6729" s="73">
        <v>605100</v>
      </c>
    </row>
    <row r="6730" spans="1:9" x14ac:dyDescent="0.3">
      <c r="A6730" s="72" t="str">
        <f t="shared" si="219"/>
        <v>2019</v>
      </c>
      <c r="B6730" s="72" t="str">
        <f t="shared" si="220"/>
        <v>Jun</v>
      </c>
      <c r="C6730" s="74">
        <v>43623</v>
      </c>
      <c r="D6730" s="47">
        <v>44.759998000000003</v>
      </c>
      <c r="E6730" s="47">
        <v>45.18</v>
      </c>
      <c r="F6730" s="47">
        <v>44.450001</v>
      </c>
      <c r="G6730" s="47">
        <v>44.5</v>
      </c>
      <c r="H6730" s="73">
        <v>43.722031000000001</v>
      </c>
      <c r="I6730" s="73">
        <v>421800</v>
      </c>
    </row>
    <row r="6731" spans="1:9" x14ac:dyDescent="0.3">
      <c r="A6731" s="72" t="str">
        <f t="shared" si="219"/>
        <v>2019</v>
      </c>
      <c r="B6731" s="72" t="str">
        <f t="shared" si="220"/>
        <v>Jun</v>
      </c>
      <c r="C6731" s="74">
        <v>43626</v>
      </c>
      <c r="D6731" s="47">
        <v>44.630001</v>
      </c>
      <c r="E6731" s="47">
        <v>45.59</v>
      </c>
      <c r="F6731" s="47">
        <v>44.610000999999997</v>
      </c>
      <c r="G6731" s="47">
        <v>45.009998000000003</v>
      </c>
      <c r="H6731" s="73">
        <v>44.223109999999998</v>
      </c>
      <c r="I6731" s="73">
        <v>537700</v>
      </c>
    </row>
    <row r="6732" spans="1:9" x14ac:dyDescent="0.3">
      <c r="A6732" s="72" t="str">
        <f t="shared" si="219"/>
        <v>2019</v>
      </c>
      <c r="B6732" s="72" t="str">
        <f t="shared" si="220"/>
        <v>Jun</v>
      </c>
      <c r="C6732" s="74">
        <v>43627</v>
      </c>
      <c r="D6732" s="47">
        <v>45.310001</v>
      </c>
      <c r="E6732" s="47">
        <v>45.869999</v>
      </c>
      <c r="F6732" s="47">
        <v>45.310001</v>
      </c>
      <c r="G6732" s="47">
        <v>45.639999000000003</v>
      </c>
      <c r="H6732" s="73">
        <v>44.842101999999997</v>
      </c>
      <c r="I6732" s="73">
        <v>567600</v>
      </c>
    </row>
    <row r="6733" spans="1:9" x14ac:dyDescent="0.3">
      <c r="A6733" s="72" t="str">
        <f t="shared" si="219"/>
        <v>2019</v>
      </c>
      <c r="B6733" s="72" t="str">
        <f t="shared" si="220"/>
        <v>Jun</v>
      </c>
      <c r="C6733" s="74">
        <v>43628</v>
      </c>
      <c r="D6733" s="47">
        <v>45.639999000000003</v>
      </c>
      <c r="E6733" s="47">
        <v>45.93</v>
      </c>
      <c r="F6733" s="47">
        <v>45.049999</v>
      </c>
      <c r="G6733" s="47">
        <v>45.34</v>
      </c>
      <c r="H6733" s="73">
        <v>44.547344000000002</v>
      </c>
      <c r="I6733" s="73">
        <v>515800</v>
      </c>
    </row>
    <row r="6734" spans="1:9" x14ac:dyDescent="0.3">
      <c r="A6734" s="72" t="str">
        <f t="shared" si="219"/>
        <v>2019</v>
      </c>
      <c r="B6734" s="72" t="str">
        <f t="shared" si="220"/>
        <v>Jun</v>
      </c>
      <c r="C6734" s="74">
        <v>43629</v>
      </c>
      <c r="D6734" s="47">
        <v>45.220001000000003</v>
      </c>
      <c r="E6734" s="47">
        <v>46</v>
      </c>
      <c r="F6734" s="47">
        <v>45.220001000000003</v>
      </c>
      <c r="G6734" s="47">
        <v>45.549999</v>
      </c>
      <c r="H6734" s="73">
        <v>44.753673999999997</v>
      </c>
      <c r="I6734" s="73">
        <v>711700</v>
      </c>
    </row>
    <row r="6735" spans="1:9" x14ac:dyDescent="0.3">
      <c r="A6735" s="72" t="str">
        <f t="shared" si="219"/>
        <v>2019</v>
      </c>
      <c r="B6735" s="72" t="str">
        <f t="shared" si="220"/>
        <v>Jun</v>
      </c>
      <c r="C6735" s="74">
        <v>43630</v>
      </c>
      <c r="D6735" s="47">
        <v>45.599997999999999</v>
      </c>
      <c r="E6735" s="47">
        <v>46.150002000000001</v>
      </c>
      <c r="F6735" s="47">
        <v>45.200001</v>
      </c>
      <c r="G6735" s="47">
        <v>45.369999</v>
      </c>
      <c r="H6735" s="73">
        <v>44.576819999999998</v>
      </c>
      <c r="I6735" s="73">
        <v>602000</v>
      </c>
    </row>
    <row r="6736" spans="1:9" x14ac:dyDescent="0.3">
      <c r="A6736" s="72" t="str">
        <f t="shared" si="219"/>
        <v>2019</v>
      </c>
      <c r="B6736" s="72" t="str">
        <f t="shared" si="220"/>
        <v>Jun</v>
      </c>
      <c r="C6736" s="74">
        <v>43633</v>
      </c>
      <c r="D6736" s="47">
        <v>45.450001</v>
      </c>
      <c r="E6736" s="47">
        <v>45.939999</v>
      </c>
      <c r="F6736" s="47">
        <v>45.220001000000003</v>
      </c>
      <c r="G6736" s="47">
        <v>45.740001999999997</v>
      </c>
      <c r="H6736" s="73">
        <v>44.940353000000002</v>
      </c>
      <c r="I6736" s="73">
        <v>732500</v>
      </c>
    </row>
    <row r="6737" spans="1:9" x14ac:dyDescent="0.3">
      <c r="A6737" s="72" t="str">
        <f t="shared" si="219"/>
        <v>2019</v>
      </c>
      <c r="B6737" s="72" t="str">
        <f t="shared" si="220"/>
        <v>Jun</v>
      </c>
      <c r="C6737" s="74">
        <v>43634</v>
      </c>
      <c r="D6737" s="47">
        <v>46.189999</v>
      </c>
      <c r="E6737" s="47">
        <v>46.259998000000003</v>
      </c>
      <c r="F6737" s="47">
        <v>45.349997999999999</v>
      </c>
      <c r="G6737" s="47">
        <v>45.549999</v>
      </c>
      <c r="H6737" s="73">
        <v>44.753673999999997</v>
      </c>
      <c r="I6737" s="73">
        <v>517300</v>
      </c>
    </row>
    <row r="6738" spans="1:9" x14ac:dyDescent="0.3">
      <c r="A6738" s="72" t="str">
        <f t="shared" si="219"/>
        <v>2019</v>
      </c>
      <c r="B6738" s="72" t="str">
        <f t="shared" si="220"/>
        <v>Jun</v>
      </c>
      <c r="C6738" s="74">
        <v>43635</v>
      </c>
      <c r="D6738" s="47">
        <v>45.599997999999999</v>
      </c>
      <c r="E6738" s="47">
        <v>45.630001</v>
      </c>
      <c r="F6738" s="47">
        <v>44.18</v>
      </c>
      <c r="G6738" s="47">
        <v>44.439999</v>
      </c>
      <c r="H6738" s="73">
        <v>43.663077999999999</v>
      </c>
      <c r="I6738" s="73">
        <v>523100</v>
      </c>
    </row>
    <row r="6739" spans="1:9" x14ac:dyDescent="0.3">
      <c r="A6739" s="72" t="str">
        <f t="shared" si="219"/>
        <v>2019</v>
      </c>
      <c r="B6739" s="72" t="str">
        <f t="shared" si="220"/>
        <v>Jun</v>
      </c>
      <c r="C6739" s="74">
        <v>43636</v>
      </c>
      <c r="D6739" s="47">
        <v>43.5</v>
      </c>
      <c r="E6739" s="47">
        <v>44.889999000000003</v>
      </c>
      <c r="F6739" s="47">
        <v>43.040000999999997</v>
      </c>
      <c r="G6739" s="47">
        <v>44.490001999999997</v>
      </c>
      <c r="H6739" s="73">
        <v>43.712207999999997</v>
      </c>
      <c r="I6739" s="73">
        <v>735000</v>
      </c>
    </row>
    <row r="6740" spans="1:9" x14ac:dyDescent="0.3">
      <c r="A6740" s="72" t="str">
        <f t="shared" si="219"/>
        <v>2019</v>
      </c>
      <c r="B6740" s="72" t="str">
        <f t="shared" si="220"/>
        <v>Jun</v>
      </c>
      <c r="C6740" s="74">
        <v>43637</v>
      </c>
      <c r="D6740" s="47">
        <v>44.200001</v>
      </c>
      <c r="E6740" s="47">
        <v>44.650002000000001</v>
      </c>
      <c r="F6740" s="47">
        <v>44.16</v>
      </c>
      <c r="G6740" s="47">
        <v>44.209999000000003</v>
      </c>
      <c r="H6740" s="73">
        <v>43.437099000000003</v>
      </c>
      <c r="I6740" s="73">
        <v>705200</v>
      </c>
    </row>
    <row r="6741" spans="1:9" x14ac:dyDescent="0.3">
      <c r="A6741" s="72" t="str">
        <f t="shared" si="219"/>
        <v>2019</v>
      </c>
      <c r="B6741" s="72" t="str">
        <f t="shared" si="220"/>
        <v>Jun</v>
      </c>
      <c r="C6741" s="74">
        <v>43640</v>
      </c>
      <c r="D6741" s="47">
        <v>44.34</v>
      </c>
      <c r="E6741" s="47">
        <v>44.650002000000001</v>
      </c>
      <c r="F6741" s="47">
        <v>43.330002</v>
      </c>
      <c r="G6741" s="47">
        <v>43.41</v>
      </c>
      <c r="H6741" s="73">
        <v>42.651085000000002</v>
      </c>
      <c r="I6741" s="73">
        <v>528200</v>
      </c>
    </row>
    <row r="6742" spans="1:9" x14ac:dyDescent="0.3">
      <c r="A6742" s="72" t="str">
        <f t="shared" si="219"/>
        <v>2019</v>
      </c>
      <c r="B6742" s="72" t="str">
        <f t="shared" si="220"/>
        <v>Jun</v>
      </c>
      <c r="C6742" s="74">
        <v>43641</v>
      </c>
      <c r="D6742" s="47">
        <v>43.389999000000003</v>
      </c>
      <c r="E6742" s="47">
        <v>43.91</v>
      </c>
      <c r="F6742" s="47">
        <v>43.110000999999997</v>
      </c>
      <c r="G6742" s="47">
        <v>43.580002</v>
      </c>
      <c r="H6742" s="73">
        <v>42.818114999999999</v>
      </c>
      <c r="I6742" s="73">
        <v>696100</v>
      </c>
    </row>
    <row r="6743" spans="1:9" x14ac:dyDescent="0.3">
      <c r="A6743" s="72" t="str">
        <f t="shared" si="219"/>
        <v>2019</v>
      </c>
      <c r="B6743" s="72" t="str">
        <f t="shared" si="220"/>
        <v>Jun</v>
      </c>
      <c r="C6743" s="74">
        <v>43642</v>
      </c>
      <c r="D6743" s="47">
        <v>43.639999000000003</v>
      </c>
      <c r="E6743" s="47">
        <v>43.860000999999997</v>
      </c>
      <c r="F6743" s="47">
        <v>42.59</v>
      </c>
      <c r="G6743" s="47">
        <v>43.029998999999997</v>
      </c>
      <c r="H6743" s="73">
        <v>42.277729000000001</v>
      </c>
      <c r="I6743" s="73">
        <v>505600</v>
      </c>
    </row>
    <row r="6744" spans="1:9" x14ac:dyDescent="0.3">
      <c r="A6744" s="72" t="str">
        <f t="shared" si="219"/>
        <v>2019</v>
      </c>
      <c r="B6744" s="72" t="str">
        <f t="shared" si="220"/>
        <v>Jun</v>
      </c>
      <c r="C6744" s="74">
        <v>43643</v>
      </c>
      <c r="D6744" s="47">
        <v>43.049999</v>
      </c>
      <c r="E6744" s="47">
        <v>43.98</v>
      </c>
      <c r="F6744" s="47">
        <v>43</v>
      </c>
      <c r="G6744" s="47">
        <v>43.919998</v>
      </c>
      <c r="H6744" s="73">
        <v>43.152168000000003</v>
      </c>
      <c r="I6744" s="73">
        <v>480900</v>
      </c>
    </row>
    <row r="6745" spans="1:9" x14ac:dyDescent="0.3">
      <c r="A6745" s="72" t="str">
        <f t="shared" si="219"/>
        <v>2019</v>
      </c>
      <c r="B6745" s="72" t="str">
        <f t="shared" si="220"/>
        <v>Jun</v>
      </c>
      <c r="C6745" s="74">
        <v>43644</v>
      </c>
      <c r="D6745" s="47">
        <v>43.790000999999997</v>
      </c>
      <c r="E6745" s="47">
        <v>44.200001</v>
      </c>
      <c r="F6745" s="47">
        <v>43.34</v>
      </c>
      <c r="G6745" s="47">
        <v>43.720001000000003</v>
      </c>
      <c r="H6745" s="73">
        <v>42.955666000000001</v>
      </c>
      <c r="I6745" s="73">
        <v>773300</v>
      </c>
    </row>
    <row r="6746" spans="1:9" x14ac:dyDescent="0.3">
      <c r="A6746" s="72" t="str">
        <f t="shared" si="219"/>
        <v>2019</v>
      </c>
      <c r="B6746" s="72" t="str">
        <f t="shared" si="220"/>
        <v>Jul</v>
      </c>
      <c r="C6746" s="74">
        <v>43647</v>
      </c>
      <c r="D6746" s="47">
        <v>44.110000999999997</v>
      </c>
      <c r="E6746" s="47">
        <v>44.240001999999997</v>
      </c>
      <c r="F6746" s="47">
        <v>42.669998</v>
      </c>
      <c r="G6746" s="47">
        <v>43.099997999999999</v>
      </c>
      <c r="H6746" s="73">
        <v>42.346504000000003</v>
      </c>
      <c r="I6746" s="73">
        <v>672400</v>
      </c>
    </row>
    <row r="6747" spans="1:9" x14ac:dyDescent="0.3">
      <c r="A6747" s="72" t="str">
        <f t="shared" si="219"/>
        <v>2019</v>
      </c>
      <c r="B6747" s="72" t="str">
        <f t="shared" si="220"/>
        <v>Jul</v>
      </c>
      <c r="C6747" s="74">
        <v>43648</v>
      </c>
      <c r="D6747" s="47">
        <v>43.139999000000003</v>
      </c>
      <c r="E6747" s="47">
        <v>43.200001</v>
      </c>
      <c r="F6747" s="47">
        <v>42.599997999999999</v>
      </c>
      <c r="G6747" s="47">
        <v>42.959999000000003</v>
      </c>
      <c r="H6747" s="73">
        <v>42.208950000000002</v>
      </c>
      <c r="I6747" s="73">
        <v>493000</v>
      </c>
    </row>
    <row r="6748" spans="1:9" x14ac:dyDescent="0.3">
      <c r="A6748" s="72" t="str">
        <f t="shared" si="219"/>
        <v>2019</v>
      </c>
      <c r="B6748" s="72" t="str">
        <f t="shared" si="220"/>
        <v>Jul</v>
      </c>
      <c r="C6748" s="74">
        <v>43649</v>
      </c>
      <c r="D6748" s="47">
        <v>43</v>
      </c>
      <c r="E6748" s="47">
        <v>43.470001000000003</v>
      </c>
      <c r="F6748" s="47">
        <v>42.91</v>
      </c>
      <c r="G6748" s="47">
        <v>43.310001</v>
      </c>
      <c r="H6748" s="73">
        <v>42.552836999999997</v>
      </c>
      <c r="I6748" s="73">
        <v>253700</v>
      </c>
    </row>
    <row r="6749" spans="1:9" x14ac:dyDescent="0.3">
      <c r="A6749" s="72" t="str">
        <f t="shared" si="219"/>
        <v>2019</v>
      </c>
      <c r="B6749" s="72" t="str">
        <f t="shared" si="220"/>
        <v>Jul</v>
      </c>
      <c r="C6749" s="74">
        <v>43651</v>
      </c>
      <c r="D6749" s="47">
        <v>43.18</v>
      </c>
      <c r="E6749" s="47">
        <v>44.16</v>
      </c>
      <c r="F6749" s="47">
        <v>43.18</v>
      </c>
      <c r="G6749" s="47">
        <v>44.009998000000003</v>
      </c>
      <c r="H6749" s="73">
        <v>43.240597000000001</v>
      </c>
      <c r="I6749" s="73">
        <v>416400</v>
      </c>
    </row>
    <row r="6750" spans="1:9" x14ac:dyDescent="0.3">
      <c r="A6750" s="72" t="str">
        <f t="shared" si="219"/>
        <v>2019</v>
      </c>
      <c r="B6750" s="72" t="str">
        <f t="shared" si="220"/>
        <v>Jul</v>
      </c>
      <c r="C6750" s="74">
        <v>43654</v>
      </c>
      <c r="D6750" s="47">
        <v>43.860000999999997</v>
      </c>
      <c r="E6750" s="47">
        <v>44.139999000000003</v>
      </c>
      <c r="F6750" s="47">
        <v>43.060001</v>
      </c>
      <c r="G6750" s="47">
        <v>43.360000999999997</v>
      </c>
      <c r="H6750" s="73">
        <v>42.601962999999998</v>
      </c>
      <c r="I6750" s="73">
        <v>363600</v>
      </c>
    </row>
    <row r="6751" spans="1:9" x14ac:dyDescent="0.3">
      <c r="A6751" s="72" t="str">
        <f t="shared" si="219"/>
        <v>2019</v>
      </c>
      <c r="B6751" s="72" t="str">
        <f t="shared" si="220"/>
        <v>Jul</v>
      </c>
      <c r="C6751" s="74">
        <v>43655</v>
      </c>
      <c r="D6751" s="47">
        <v>43.200001</v>
      </c>
      <c r="E6751" s="47">
        <v>43.330002</v>
      </c>
      <c r="F6751" s="47">
        <v>42.360000999999997</v>
      </c>
      <c r="G6751" s="47">
        <v>42.959999000000003</v>
      </c>
      <c r="H6751" s="73">
        <v>42.208950000000002</v>
      </c>
      <c r="I6751" s="73">
        <v>540400</v>
      </c>
    </row>
    <row r="6752" spans="1:9" x14ac:dyDescent="0.3">
      <c r="A6752" s="72" t="str">
        <f t="shared" si="219"/>
        <v>2019</v>
      </c>
      <c r="B6752" s="72" t="str">
        <f t="shared" si="220"/>
        <v>Jul</v>
      </c>
      <c r="C6752" s="74">
        <v>43656</v>
      </c>
      <c r="D6752" s="47">
        <v>43</v>
      </c>
      <c r="E6752" s="47">
        <v>43.119999</v>
      </c>
      <c r="F6752" s="47">
        <v>42.139999000000003</v>
      </c>
      <c r="G6752" s="47">
        <v>42.650002000000001</v>
      </c>
      <c r="H6752" s="73">
        <v>41.904373</v>
      </c>
      <c r="I6752" s="73">
        <v>525700</v>
      </c>
    </row>
    <row r="6753" spans="1:9" x14ac:dyDescent="0.3">
      <c r="A6753" s="72" t="str">
        <f t="shared" si="219"/>
        <v>2019</v>
      </c>
      <c r="B6753" s="72" t="str">
        <f t="shared" si="220"/>
        <v>Jul</v>
      </c>
      <c r="C6753" s="74">
        <v>43657</v>
      </c>
      <c r="D6753" s="47">
        <v>42.68</v>
      </c>
      <c r="E6753" s="47">
        <v>43</v>
      </c>
      <c r="F6753" s="47">
        <v>42.119999</v>
      </c>
      <c r="G6753" s="47">
        <v>42.619999</v>
      </c>
      <c r="H6753" s="73">
        <v>41.874896999999997</v>
      </c>
      <c r="I6753" s="73">
        <v>710800</v>
      </c>
    </row>
    <row r="6754" spans="1:9" x14ac:dyDescent="0.3">
      <c r="A6754" s="72" t="str">
        <f t="shared" si="219"/>
        <v>2019</v>
      </c>
      <c r="B6754" s="72" t="str">
        <f t="shared" si="220"/>
        <v>Jul</v>
      </c>
      <c r="C6754" s="74">
        <v>43658</v>
      </c>
      <c r="D6754" s="47">
        <v>42.779998999999997</v>
      </c>
      <c r="E6754" s="47">
        <v>43.240001999999997</v>
      </c>
      <c r="F6754" s="47">
        <v>42.619999</v>
      </c>
      <c r="G6754" s="47">
        <v>42.970001000000003</v>
      </c>
      <c r="H6754" s="73">
        <v>42.218781</v>
      </c>
      <c r="I6754" s="73">
        <v>487900</v>
      </c>
    </row>
    <row r="6755" spans="1:9" x14ac:dyDescent="0.3">
      <c r="A6755" s="72" t="str">
        <f t="shared" si="219"/>
        <v>2019</v>
      </c>
      <c r="B6755" s="72" t="str">
        <f t="shared" si="220"/>
        <v>Jul</v>
      </c>
      <c r="C6755" s="74">
        <v>43661</v>
      </c>
      <c r="D6755" s="47">
        <v>43.040000999999997</v>
      </c>
      <c r="E6755" s="47">
        <v>44.02</v>
      </c>
      <c r="F6755" s="47">
        <v>42.830002</v>
      </c>
      <c r="G6755" s="47">
        <v>43.830002</v>
      </c>
      <c r="H6755" s="73">
        <v>43.063744</v>
      </c>
      <c r="I6755" s="73">
        <v>751100</v>
      </c>
    </row>
    <row r="6756" spans="1:9" x14ac:dyDescent="0.3">
      <c r="A6756" s="72" t="str">
        <f t="shared" si="219"/>
        <v>2019</v>
      </c>
      <c r="B6756" s="72" t="str">
        <f t="shared" si="220"/>
        <v>Jul</v>
      </c>
      <c r="C6756" s="74">
        <v>43662</v>
      </c>
      <c r="D6756" s="47">
        <v>43.73</v>
      </c>
      <c r="E6756" s="47">
        <v>44.189999</v>
      </c>
      <c r="F6756" s="47">
        <v>43.52</v>
      </c>
      <c r="G6756" s="47">
        <v>43.869999</v>
      </c>
      <c r="H6756" s="73">
        <v>43.103043</v>
      </c>
      <c r="I6756" s="73">
        <v>476700</v>
      </c>
    </row>
    <row r="6757" spans="1:9" x14ac:dyDescent="0.3">
      <c r="A6757" s="72" t="str">
        <f t="shared" si="219"/>
        <v>2019</v>
      </c>
      <c r="B6757" s="72" t="str">
        <f t="shared" si="220"/>
        <v>Jul</v>
      </c>
      <c r="C6757" s="74">
        <v>43663</v>
      </c>
      <c r="D6757" s="47">
        <v>43.869999</v>
      </c>
      <c r="E6757" s="47">
        <v>44.279998999999997</v>
      </c>
      <c r="F6757" s="47">
        <v>43.630001</v>
      </c>
      <c r="G6757" s="47">
        <v>44.040000999999997</v>
      </c>
      <c r="H6757" s="73">
        <v>43.270072999999996</v>
      </c>
      <c r="I6757" s="73">
        <v>649300</v>
      </c>
    </row>
    <row r="6758" spans="1:9" x14ac:dyDescent="0.3">
      <c r="A6758" s="72" t="str">
        <f t="shared" si="219"/>
        <v>2019</v>
      </c>
      <c r="B6758" s="72" t="str">
        <f t="shared" si="220"/>
        <v>Jul</v>
      </c>
      <c r="C6758" s="74">
        <v>43664</v>
      </c>
      <c r="D6758" s="47">
        <v>43.900002000000001</v>
      </c>
      <c r="E6758" s="47">
        <v>44.34</v>
      </c>
      <c r="F6758" s="47">
        <v>43.32</v>
      </c>
      <c r="G6758" s="47">
        <v>44.130001</v>
      </c>
      <c r="H6758" s="73">
        <v>43.358500999999997</v>
      </c>
      <c r="I6758" s="73">
        <v>689100</v>
      </c>
    </row>
    <row r="6759" spans="1:9" x14ac:dyDescent="0.3">
      <c r="A6759" s="72" t="str">
        <f t="shared" si="219"/>
        <v>2019</v>
      </c>
      <c r="B6759" s="72" t="str">
        <f t="shared" si="220"/>
        <v>Jul</v>
      </c>
      <c r="C6759" s="74">
        <v>43665</v>
      </c>
      <c r="D6759" s="47">
        <v>44.060001</v>
      </c>
      <c r="E6759" s="47">
        <v>44.290000999999997</v>
      </c>
      <c r="F6759" s="47">
        <v>43.889999000000003</v>
      </c>
      <c r="G6759" s="47">
        <v>43.950001</v>
      </c>
      <c r="H6759" s="73">
        <v>43.181648000000003</v>
      </c>
      <c r="I6759" s="73">
        <v>393000</v>
      </c>
    </row>
    <row r="6760" spans="1:9" x14ac:dyDescent="0.3">
      <c r="A6760" s="72" t="str">
        <f t="shared" si="219"/>
        <v>2019</v>
      </c>
      <c r="B6760" s="72" t="str">
        <f t="shared" si="220"/>
        <v>Jul</v>
      </c>
      <c r="C6760" s="74">
        <v>43668</v>
      </c>
      <c r="D6760" s="47">
        <v>43.610000999999997</v>
      </c>
      <c r="E6760" s="47">
        <v>44.119999</v>
      </c>
      <c r="F6760" s="47">
        <v>43.290000999999997</v>
      </c>
      <c r="G6760" s="47">
        <v>43.380001</v>
      </c>
      <c r="H6760" s="73">
        <v>42.621608999999999</v>
      </c>
      <c r="I6760" s="73">
        <v>916500</v>
      </c>
    </row>
    <row r="6761" spans="1:9" x14ac:dyDescent="0.3">
      <c r="A6761" s="72" t="str">
        <f t="shared" si="219"/>
        <v>2019</v>
      </c>
      <c r="B6761" s="72" t="str">
        <f t="shared" si="220"/>
        <v>Jul</v>
      </c>
      <c r="C6761" s="74">
        <v>43669</v>
      </c>
      <c r="D6761" s="47">
        <v>43.52</v>
      </c>
      <c r="E6761" s="47">
        <v>43.93</v>
      </c>
      <c r="F6761" s="47">
        <v>43.279998999999997</v>
      </c>
      <c r="G6761" s="47">
        <v>43.93</v>
      </c>
      <c r="H6761" s="73">
        <v>43.161994999999997</v>
      </c>
      <c r="I6761" s="73">
        <v>652000</v>
      </c>
    </row>
    <row r="6762" spans="1:9" x14ac:dyDescent="0.3">
      <c r="A6762" s="72" t="str">
        <f t="shared" si="219"/>
        <v>2019</v>
      </c>
      <c r="B6762" s="72" t="str">
        <f t="shared" si="220"/>
        <v>Jul</v>
      </c>
      <c r="C6762" s="74">
        <v>43670</v>
      </c>
      <c r="D6762" s="47">
        <v>43.849997999999999</v>
      </c>
      <c r="E6762" s="47">
        <v>44.48</v>
      </c>
      <c r="F6762" s="47">
        <v>43.799999</v>
      </c>
      <c r="G6762" s="47">
        <v>44.32</v>
      </c>
      <c r="H6762" s="73">
        <v>43.545177000000002</v>
      </c>
      <c r="I6762" s="73">
        <v>626700</v>
      </c>
    </row>
    <row r="6763" spans="1:9" x14ac:dyDescent="0.3">
      <c r="A6763" s="72" t="str">
        <f t="shared" si="219"/>
        <v>2019</v>
      </c>
      <c r="B6763" s="72" t="str">
        <f t="shared" si="220"/>
        <v>Jul</v>
      </c>
      <c r="C6763" s="74">
        <v>43671</v>
      </c>
      <c r="D6763" s="47">
        <v>44.32</v>
      </c>
      <c r="E6763" s="47">
        <v>44.470001000000003</v>
      </c>
      <c r="F6763" s="47">
        <v>43.470001000000003</v>
      </c>
      <c r="G6763" s="47">
        <v>43.700001</v>
      </c>
      <c r="H6763" s="73">
        <v>42.936016000000002</v>
      </c>
      <c r="I6763" s="73">
        <v>638600</v>
      </c>
    </row>
    <row r="6764" spans="1:9" x14ac:dyDescent="0.3">
      <c r="A6764" s="72" t="str">
        <f t="shared" si="219"/>
        <v>2019</v>
      </c>
      <c r="B6764" s="72" t="str">
        <f t="shared" si="220"/>
        <v>Jul</v>
      </c>
      <c r="C6764" s="74">
        <v>43672</v>
      </c>
      <c r="D6764" s="47">
        <v>43.209999000000003</v>
      </c>
      <c r="E6764" s="47">
        <v>43.98</v>
      </c>
      <c r="F6764" s="47">
        <v>42.75</v>
      </c>
      <c r="G6764" s="47">
        <v>43.849997999999999</v>
      </c>
      <c r="H6764" s="73">
        <v>43.083393000000001</v>
      </c>
      <c r="I6764" s="73">
        <v>678500</v>
      </c>
    </row>
    <row r="6765" spans="1:9" x14ac:dyDescent="0.3">
      <c r="A6765" s="72" t="str">
        <f t="shared" si="219"/>
        <v>2019</v>
      </c>
      <c r="B6765" s="72" t="str">
        <f t="shared" si="220"/>
        <v>Jul</v>
      </c>
      <c r="C6765" s="74">
        <v>43675</v>
      </c>
      <c r="D6765" s="47">
        <v>43.82</v>
      </c>
      <c r="E6765" s="47">
        <v>44.610000999999997</v>
      </c>
      <c r="F6765" s="47">
        <v>43.709999000000003</v>
      </c>
      <c r="G6765" s="47">
        <v>44.580002</v>
      </c>
      <c r="H6765" s="73">
        <v>43.800632</v>
      </c>
      <c r="I6765" s="73">
        <v>784000</v>
      </c>
    </row>
    <row r="6766" spans="1:9" x14ac:dyDescent="0.3">
      <c r="A6766" s="72" t="str">
        <f t="shared" si="219"/>
        <v>2019</v>
      </c>
      <c r="B6766" s="72" t="str">
        <f t="shared" si="220"/>
        <v>Jul</v>
      </c>
      <c r="C6766" s="74">
        <v>43676</v>
      </c>
      <c r="D6766" s="47">
        <v>44.48</v>
      </c>
      <c r="E6766" s="47">
        <v>44.779998999999997</v>
      </c>
      <c r="F6766" s="47">
        <v>44.080002</v>
      </c>
      <c r="G6766" s="47">
        <v>44.5</v>
      </c>
      <c r="H6766" s="73">
        <v>43.722031000000001</v>
      </c>
      <c r="I6766" s="73">
        <v>965100</v>
      </c>
    </row>
    <row r="6767" spans="1:9" x14ac:dyDescent="0.3">
      <c r="A6767" s="72" t="str">
        <f t="shared" si="219"/>
        <v>2019</v>
      </c>
      <c r="B6767" s="72" t="str">
        <f t="shared" si="220"/>
        <v>Jul</v>
      </c>
      <c r="C6767" s="74">
        <v>43677</v>
      </c>
      <c r="D6767" s="47">
        <v>44.389999000000003</v>
      </c>
      <c r="E6767" s="47">
        <v>44.459999000000003</v>
      </c>
      <c r="F6767" s="47">
        <v>42.75</v>
      </c>
      <c r="G6767" s="47">
        <v>43.080002</v>
      </c>
      <c r="H6767" s="73">
        <v>42.326858999999999</v>
      </c>
      <c r="I6767" s="73">
        <v>1528700</v>
      </c>
    </row>
    <row r="6768" spans="1:9" x14ac:dyDescent="0.3">
      <c r="A6768" s="72" t="str">
        <f t="shared" si="219"/>
        <v>2019</v>
      </c>
      <c r="B6768" s="72" t="str">
        <f t="shared" si="220"/>
        <v>Aug</v>
      </c>
      <c r="C6768" s="74">
        <v>43678</v>
      </c>
      <c r="D6768" s="47">
        <v>42.939999</v>
      </c>
      <c r="E6768" s="47">
        <v>44.580002</v>
      </c>
      <c r="F6768" s="47">
        <v>40.709999000000003</v>
      </c>
      <c r="G6768" s="47">
        <v>44.240001999999997</v>
      </c>
      <c r="H6768" s="73">
        <v>43.466576000000003</v>
      </c>
      <c r="I6768" s="73">
        <v>1691700</v>
      </c>
    </row>
    <row r="6769" spans="1:9" x14ac:dyDescent="0.3">
      <c r="A6769" s="72" t="str">
        <f t="shared" si="219"/>
        <v>2019</v>
      </c>
      <c r="B6769" s="72" t="str">
        <f t="shared" si="220"/>
        <v>Aug</v>
      </c>
      <c r="C6769" s="74">
        <v>43679</v>
      </c>
      <c r="D6769" s="47">
        <v>44</v>
      </c>
      <c r="E6769" s="47">
        <v>44.330002</v>
      </c>
      <c r="F6769" s="47">
        <v>42.119999</v>
      </c>
      <c r="G6769" s="47">
        <v>42.380001</v>
      </c>
      <c r="H6769" s="73">
        <v>41.639094999999998</v>
      </c>
      <c r="I6769" s="73">
        <v>1115300</v>
      </c>
    </row>
    <row r="6770" spans="1:9" x14ac:dyDescent="0.3">
      <c r="A6770" s="72" t="str">
        <f t="shared" si="219"/>
        <v>2019</v>
      </c>
      <c r="B6770" s="72" t="str">
        <f t="shared" si="220"/>
        <v>Aug</v>
      </c>
      <c r="C6770" s="74">
        <v>43682</v>
      </c>
      <c r="D6770" s="47">
        <v>41.849997999999999</v>
      </c>
      <c r="E6770" s="47">
        <v>42.330002</v>
      </c>
      <c r="F6770" s="47">
        <v>41.610000999999997</v>
      </c>
      <c r="G6770" s="47">
        <v>41.959999000000003</v>
      </c>
      <c r="H6770" s="73">
        <v>41.226436999999997</v>
      </c>
      <c r="I6770" s="73">
        <v>778600</v>
      </c>
    </row>
    <row r="6771" spans="1:9" x14ac:dyDescent="0.3">
      <c r="A6771" s="72" t="str">
        <f t="shared" si="219"/>
        <v>2019</v>
      </c>
      <c r="B6771" s="72" t="str">
        <f t="shared" si="220"/>
        <v>Aug</v>
      </c>
      <c r="C6771" s="74">
        <v>43683</v>
      </c>
      <c r="D6771" s="47">
        <v>42.18</v>
      </c>
      <c r="E6771" s="47">
        <v>42.360000999999997</v>
      </c>
      <c r="F6771" s="47">
        <v>40.889999000000003</v>
      </c>
      <c r="G6771" s="47">
        <v>40.950001</v>
      </c>
      <c r="H6771" s="73">
        <v>40.234096999999998</v>
      </c>
      <c r="I6771" s="73">
        <v>858200</v>
      </c>
    </row>
    <row r="6772" spans="1:9" x14ac:dyDescent="0.3">
      <c r="A6772" s="72" t="str">
        <f t="shared" si="219"/>
        <v>2019</v>
      </c>
      <c r="B6772" s="72" t="str">
        <f t="shared" si="220"/>
        <v>Aug</v>
      </c>
      <c r="C6772" s="74">
        <v>43684</v>
      </c>
      <c r="D6772" s="47">
        <v>40.669998</v>
      </c>
      <c r="E6772" s="47">
        <v>40.869999</v>
      </c>
      <c r="F6772" s="47">
        <v>39.799999</v>
      </c>
      <c r="G6772" s="47">
        <v>40.580002</v>
      </c>
      <c r="H6772" s="73">
        <v>39.870564000000002</v>
      </c>
      <c r="I6772" s="73">
        <v>1427900</v>
      </c>
    </row>
    <row r="6773" spans="1:9" x14ac:dyDescent="0.3">
      <c r="A6773" s="72" t="str">
        <f t="shared" si="219"/>
        <v>2019</v>
      </c>
      <c r="B6773" s="72" t="str">
        <f t="shared" si="220"/>
        <v>Aug</v>
      </c>
      <c r="C6773" s="74">
        <v>43685</v>
      </c>
      <c r="D6773" s="47">
        <v>40.840000000000003</v>
      </c>
      <c r="E6773" s="47">
        <v>41.52</v>
      </c>
      <c r="F6773" s="47">
        <v>40.729999999999997</v>
      </c>
      <c r="G6773" s="47">
        <v>41.25</v>
      </c>
      <c r="H6773" s="73">
        <v>40.528846999999999</v>
      </c>
      <c r="I6773" s="73">
        <v>637000</v>
      </c>
    </row>
    <row r="6774" spans="1:9" x14ac:dyDescent="0.3">
      <c r="A6774" s="72" t="str">
        <f t="shared" si="219"/>
        <v>2019</v>
      </c>
      <c r="B6774" s="72" t="str">
        <f t="shared" si="220"/>
        <v>Aug</v>
      </c>
      <c r="C6774" s="74">
        <v>43686</v>
      </c>
      <c r="D6774" s="47">
        <v>41.540000999999997</v>
      </c>
      <c r="E6774" s="47">
        <v>41.619999</v>
      </c>
      <c r="F6774" s="47">
        <v>40</v>
      </c>
      <c r="G6774" s="47">
        <v>40.049999</v>
      </c>
      <c r="H6774" s="73">
        <v>39.349826999999998</v>
      </c>
      <c r="I6774" s="73">
        <v>618800</v>
      </c>
    </row>
    <row r="6775" spans="1:9" x14ac:dyDescent="0.3">
      <c r="A6775" s="72" t="str">
        <f t="shared" si="219"/>
        <v>2019</v>
      </c>
      <c r="B6775" s="72" t="str">
        <f t="shared" si="220"/>
        <v>Aug</v>
      </c>
      <c r="C6775" s="74">
        <v>43689</v>
      </c>
      <c r="D6775" s="47">
        <v>39.990001999999997</v>
      </c>
      <c r="E6775" s="47">
        <v>40.229999999999997</v>
      </c>
      <c r="F6775" s="47">
        <v>38.799999</v>
      </c>
      <c r="G6775" s="47">
        <v>39.020000000000003</v>
      </c>
      <c r="H6775" s="73">
        <v>38.337833000000003</v>
      </c>
      <c r="I6775" s="73">
        <v>1049900</v>
      </c>
    </row>
    <row r="6776" spans="1:9" x14ac:dyDescent="0.3">
      <c r="A6776" s="72" t="str">
        <f t="shared" si="219"/>
        <v>2019</v>
      </c>
      <c r="B6776" s="72" t="str">
        <f t="shared" si="220"/>
        <v>Aug</v>
      </c>
      <c r="C6776" s="74">
        <v>43690</v>
      </c>
      <c r="D6776" s="47">
        <v>38.869999</v>
      </c>
      <c r="E6776" s="47">
        <v>40.099997999999999</v>
      </c>
      <c r="F6776" s="47">
        <v>38.540000999999997</v>
      </c>
      <c r="G6776" s="47">
        <v>39.169998</v>
      </c>
      <c r="H6776" s="73">
        <v>38.843581999999998</v>
      </c>
      <c r="I6776" s="73">
        <v>848200</v>
      </c>
    </row>
    <row r="6777" spans="1:9" x14ac:dyDescent="0.3">
      <c r="A6777" s="72" t="str">
        <f t="shared" si="219"/>
        <v>2019</v>
      </c>
      <c r="B6777" s="72" t="str">
        <f t="shared" si="220"/>
        <v>Aug</v>
      </c>
      <c r="C6777" s="74">
        <v>43691</v>
      </c>
      <c r="D6777" s="47">
        <v>38.490001999999997</v>
      </c>
      <c r="E6777" s="47">
        <v>38.650002000000001</v>
      </c>
      <c r="F6777" s="47">
        <v>37.310001</v>
      </c>
      <c r="G6777" s="47">
        <v>37.419998</v>
      </c>
      <c r="H6777" s="73">
        <v>37.108165999999997</v>
      </c>
      <c r="I6777" s="73">
        <v>976100</v>
      </c>
    </row>
    <row r="6778" spans="1:9" x14ac:dyDescent="0.3">
      <c r="A6778" s="72" t="str">
        <f t="shared" si="219"/>
        <v>2019</v>
      </c>
      <c r="B6778" s="72" t="str">
        <f t="shared" si="220"/>
        <v>Aug</v>
      </c>
      <c r="C6778" s="74">
        <v>43692</v>
      </c>
      <c r="D6778" s="47">
        <v>37.560001</v>
      </c>
      <c r="E6778" s="47">
        <v>37.560001</v>
      </c>
      <c r="F6778" s="47">
        <v>36.150002000000001</v>
      </c>
      <c r="G6778" s="47">
        <v>36.240001999999997</v>
      </c>
      <c r="H6778" s="73">
        <v>35.938003999999999</v>
      </c>
      <c r="I6778" s="73">
        <v>784900</v>
      </c>
    </row>
    <row r="6779" spans="1:9" x14ac:dyDescent="0.3">
      <c r="A6779" s="72" t="str">
        <f t="shared" si="219"/>
        <v>2019</v>
      </c>
      <c r="B6779" s="72" t="str">
        <f t="shared" si="220"/>
        <v>Aug</v>
      </c>
      <c r="C6779" s="74">
        <v>43693</v>
      </c>
      <c r="D6779" s="47">
        <v>36.229999999999997</v>
      </c>
      <c r="E6779" s="47">
        <v>36.93</v>
      </c>
      <c r="F6779" s="47">
        <v>36.229999999999997</v>
      </c>
      <c r="G6779" s="47">
        <v>36.490001999999997</v>
      </c>
      <c r="H6779" s="73">
        <v>36.185917000000003</v>
      </c>
      <c r="I6779" s="73">
        <v>715300</v>
      </c>
    </row>
    <row r="6780" spans="1:9" x14ac:dyDescent="0.3">
      <c r="A6780" s="72" t="str">
        <f t="shared" si="219"/>
        <v>2019</v>
      </c>
      <c r="B6780" s="72" t="str">
        <f t="shared" si="220"/>
        <v>Aug</v>
      </c>
      <c r="C6780" s="74">
        <v>43696</v>
      </c>
      <c r="D6780" s="47">
        <v>37</v>
      </c>
      <c r="E6780" s="47">
        <v>37.200001</v>
      </c>
      <c r="F6780" s="47">
        <v>36.25</v>
      </c>
      <c r="G6780" s="47">
        <v>36.909999999999997</v>
      </c>
      <c r="H6780" s="73">
        <v>36.602417000000003</v>
      </c>
      <c r="I6780" s="73">
        <v>832500</v>
      </c>
    </row>
    <row r="6781" spans="1:9" x14ac:dyDescent="0.3">
      <c r="A6781" s="72" t="str">
        <f t="shared" si="219"/>
        <v>2019</v>
      </c>
      <c r="B6781" s="72" t="str">
        <f t="shared" si="220"/>
        <v>Aug</v>
      </c>
      <c r="C6781" s="74">
        <v>43697</v>
      </c>
      <c r="D6781" s="47">
        <v>36.970001000000003</v>
      </c>
      <c r="E6781" s="47">
        <v>36.970001000000003</v>
      </c>
      <c r="F6781" s="47">
        <v>36.07</v>
      </c>
      <c r="G6781" s="47">
        <v>36.470001000000003</v>
      </c>
      <c r="H6781" s="73">
        <v>36.166083999999998</v>
      </c>
      <c r="I6781" s="73">
        <v>601100</v>
      </c>
    </row>
    <row r="6782" spans="1:9" x14ac:dyDescent="0.3">
      <c r="A6782" s="72" t="str">
        <f t="shared" si="219"/>
        <v>2019</v>
      </c>
      <c r="B6782" s="72" t="str">
        <f t="shared" si="220"/>
        <v>Aug</v>
      </c>
      <c r="C6782" s="74">
        <v>43698</v>
      </c>
      <c r="D6782" s="47">
        <v>36.909999999999997</v>
      </c>
      <c r="E6782" s="47">
        <v>36.909999999999997</v>
      </c>
      <c r="F6782" s="47">
        <v>35.830002</v>
      </c>
      <c r="G6782" s="47">
        <v>35.900002000000001</v>
      </c>
      <c r="H6782" s="73">
        <v>35.600833999999999</v>
      </c>
      <c r="I6782" s="73">
        <v>855300</v>
      </c>
    </row>
    <row r="6783" spans="1:9" x14ac:dyDescent="0.3">
      <c r="A6783" s="72" t="str">
        <f t="shared" si="219"/>
        <v>2019</v>
      </c>
      <c r="B6783" s="72" t="str">
        <f t="shared" si="220"/>
        <v>Aug</v>
      </c>
      <c r="C6783" s="74">
        <v>43699</v>
      </c>
      <c r="D6783" s="47">
        <v>36.200001</v>
      </c>
      <c r="E6783" s="47">
        <v>37.950001</v>
      </c>
      <c r="F6783" s="47">
        <v>35.849997999999999</v>
      </c>
      <c r="G6783" s="47">
        <v>37.700001</v>
      </c>
      <c r="H6783" s="73">
        <v>37.385834000000003</v>
      </c>
      <c r="I6783" s="73">
        <v>1131600</v>
      </c>
    </row>
    <row r="6784" spans="1:9" x14ac:dyDescent="0.3">
      <c r="A6784" s="72" t="str">
        <f t="shared" si="219"/>
        <v>2019</v>
      </c>
      <c r="B6784" s="72" t="str">
        <f t="shared" si="220"/>
        <v>Aug</v>
      </c>
      <c r="C6784" s="74">
        <v>43700</v>
      </c>
      <c r="D6784" s="47">
        <v>37.509998000000003</v>
      </c>
      <c r="E6784" s="47">
        <v>38.209999000000003</v>
      </c>
      <c r="F6784" s="47">
        <v>37.130001</v>
      </c>
      <c r="G6784" s="47">
        <v>37.259998000000003</v>
      </c>
      <c r="H6784" s="73">
        <v>36.949497000000001</v>
      </c>
      <c r="I6784" s="73">
        <v>939100</v>
      </c>
    </row>
    <row r="6785" spans="1:9" x14ac:dyDescent="0.3">
      <c r="A6785" s="72" t="str">
        <f t="shared" si="219"/>
        <v>2019</v>
      </c>
      <c r="B6785" s="72" t="str">
        <f t="shared" si="220"/>
        <v>Aug</v>
      </c>
      <c r="C6785" s="74">
        <v>43703</v>
      </c>
      <c r="D6785" s="47">
        <v>37.470001000000003</v>
      </c>
      <c r="E6785" s="47">
        <v>37.560001</v>
      </c>
      <c r="F6785" s="47">
        <v>36.630001</v>
      </c>
      <c r="G6785" s="47">
        <v>36.990001999999997</v>
      </c>
      <c r="H6785" s="73">
        <v>36.681750999999998</v>
      </c>
      <c r="I6785" s="73">
        <v>676800</v>
      </c>
    </row>
    <row r="6786" spans="1:9" x14ac:dyDescent="0.3">
      <c r="A6786" s="72" t="str">
        <f t="shared" si="219"/>
        <v>2019</v>
      </c>
      <c r="B6786" s="72" t="str">
        <f t="shared" si="220"/>
        <v>Aug</v>
      </c>
      <c r="C6786" s="74">
        <v>43704</v>
      </c>
      <c r="D6786" s="47">
        <v>37.229999999999997</v>
      </c>
      <c r="E6786" s="47">
        <v>37.240001999999997</v>
      </c>
      <c r="F6786" s="47">
        <v>36.290000999999997</v>
      </c>
      <c r="G6786" s="47">
        <v>36.380001</v>
      </c>
      <c r="H6786" s="73">
        <v>36.076836</v>
      </c>
      <c r="I6786" s="73">
        <v>741100</v>
      </c>
    </row>
    <row r="6787" spans="1:9" x14ac:dyDescent="0.3">
      <c r="A6787" s="72" t="str">
        <f t="shared" ref="A6787:A6850" si="221">TEXT(C6787,"YYYY")</f>
        <v>2019</v>
      </c>
      <c r="B6787" s="72" t="str">
        <f t="shared" ref="B6787:B6850" si="222">TEXT(C6787,"MMM")</f>
        <v>Aug</v>
      </c>
      <c r="C6787" s="74">
        <v>43705</v>
      </c>
      <c r="D6787" s="47">
        <v>36.360000999999997</v>
      </c>
      <c r="E6787" s="47">
        <v>37.709999000000003</v>
      </c>
      <c r="F6787" s="47">
        <v>36.229999999999997</v>
      </c>
      <c r="G6787" s="47">
        <v>37.310001</v>
      </c>
      <c r="H6787" s="73">
        <v>36.999084000000003</v>
      </c>
      <c r="I6787" s="73">
        <v>885800</v>
      </c>
    </row>
    <row r="6788" spans="1:9" x14ac:dyDescent="0.3">
      <c r="A6788" s="72" t="str">
        <f t="shared" si="221"/>
        <v>2019</v>
      </c>
      <c r="B6788" s="72" t="str">
        <f t="shared" si="222"/>
        <v>Aug</v>
      </c>
      <c r="C6788" s="74">
        <v>43706</v>
      </c>
      <c r="D6788" s="47">
        <v>37.689999</v>
      </c>
      <c r="E6788" s="47">
        <v>38.18</v>
      </c>
      <c r="F6788" s="47">
        <v>37.619999</v>
      </c>
      <c r="G6788" s="47">
        <v>37.979999999999997</v>
      </c>
      <c r="H6788" s="73">
        <v>37.663502000000001</v>
      </c>
      <c r="I6788" s="73">
        <v>579300</v>
      </c>
    </row>
    <row r="6789" spans="1:9" x14ac:dyDescent="0.3">
      <c r="A6789" s="72" t="str">
        <f t="shared" si="221"/>
        <v>2019</v>
      </c>
      <c r="B6789" s="72" t="str">
        <f t="shared" si="222"/>
        <v>Aug</v>
      </c>
      <c r="C6789" s="74">
        <v>43707</v>
      </c>
      <c r="D6789" s="47">
        <v>38.259998000000003</v>
      </c>
      <c r="E6789" s="47">
        <v>38.560001</v>
      </c>
      <c r="F6789" s="47">
        <v>37.82</v>
      </c>
      <c r="G6789" s="47">
        <v>37.990001999999997</v>
      </c>
      <c r="H6789" s="73">
        <v>37.67342</v>
      </c>
      <c r="I6789" s="73">
        <v>793900</v>
      </c>
    </row>
    <row r="6790" spans="1:9" x14ac:dyDescent="0.3">
      <c r="A6790" s="72" t="str">
        <f t="shared" si="221"/>
        <v>2019</v>
      </c>
      <c r="B6790" s="72" t="str">
        <f t="shared" si="222"/>
        <v>Sep</v>
      </c>
      <c r="C6790" s="74">
        <v>43711</v>
      </c>
      <c r="D6790" s="47">
        <v>37.840000000000003</v>
      </c>
      <c r="E6790" s="47">
        <v>38.849997999999999</v>
      </c>
      <c r="F6790" s="47">
        <v>37.669998</v>
      </c>
      <c r="G6790" s="47">
        <v>38.700001</v>
      </c>
      <c r="H6790" s="73">
        <v>38.377502</v>
      </c>
      <c r="I6790" s="73">
        <v>829200</v>
      </c>
    </row>
    <row r="6791" spans="1:9" x14ac:dyDescent="0.3">
      <c r="A6791" s="72" t="str">
        <f t="shared" si="221"/>
        <v>2019</v>
      </c>
      <c r="B6791" s="72" t="str">
        <f t="shared" si="222"/>
        <v>Sep</v>
      </c>
      <c r="C6791" s="74">
        <v>43712</v>
      </c>
      <c r="D6791" s="47">
        <v>38.82</v>
      </c>
      <c r="E6791" s="47">
        <v>39.080002</v>
      </c>
      <c r="F6791" s="47">
        <v>38.310001</v>
      </c>
      <c r="G6791" s="47">
        <v>38.759998000000003</v>
      </c>
      <c r="H6791" s="73">
        <v>38.436999999999998</v>
      </c>
      <c r="I6791" s="73">
        <v>604400</v>
      </c>
    </row>
    <row r="6792" spans="1:9" x14ac:dyDescent="0.3">
      <c r="A6792" s="72" t="str">
        <f t="shared" si="221"/>
        <v>2019</v>
      </c>
      <c r="B6792" s="72" t="str">
        <f t="shared" si="222"/>
        <v>Sep</v>
      </c>
      <c r="C6792" s="74">
        <v>43713</v>
      </c>
      <c r="D6792" s="47">
        <v>39.369999</v>
      </c>
      <c r="E6792" s="47">
        <v>40.25</v>
      </c>
      <c r="F6792" s="47">
        <v>39.229999999999997</v>
      </c>
      <c r="G6792" s="47">
        <v>39.639999000000003</v>
      </c>
      <c r="H6792" s="73">
        <v>39.309666</v>
      </c>
      <c r="I6792" s="73">
        <v>709100</v>
      </c>
    </row>
    <row r="6793" spans="1:9" x14ac:dyDescent="0.3">
      <c r="A6793" s="72" t="str">
        <f t="shared" si="221"/>
        <v>2019</v>
      </c>
      <c r="B6793" s="72" t="str">
        <f t="shared" si="222"/>
        <v>Sep</v>
      </c>
      <c r="C6793" s="74">
        <v>43714</v>
      </c>
      <c r="D6793" s="47">
        <v>41.470001000000003</v>
      </c>
      <c r="E6793" s="47">
        <v>41.470001000000003</v>
      </c>
      <c r="F6793" s="47">
        <v>39.950001</v>
      </c>
      <c r="G6793" s="47">
        <v>39.979999999999997</v>
      </c>
      <c r="H6793" s="73">
        <v>39.646832000000003</v>
      </c>
      <c r="I6793" s="73">
        <v>903600</v>
      </c>
    </row>
    <row r="6794" spans="1:9" x14ac:dyDescent="0.3">
      <c r="A6794" s="72" t="str">
        <f t="shared" si="221"/>
        <v>2019</v>
      </c>
      <c r="B6794" s="72" t="str">
        <f t="shared" si="222"/>
        <v>Sep</v>
      </c>
      <c r="C6794" s="74">
        <v>43717</v>
      </c>
      <c r="D6794" s="47">
        <v>40.200001</v>
      </c>
      <c r="E6794" s="47">
        <v>42.110000999999997</v>
      </c>
      <c r="F6794" s="47">
        <v>40.169998</v>
      </c>
      <c r="G6794" s="47">
        <v>42.009998000000003</v>
      </c>
      <c r="H6794" s="73">
        <v>41.659916000000003</v>
      </c>
      <c r="I6794" s="73">
        <v>1197700</v>
      </c>
    </row>
    <row r="6795" spans="1:9" x14ac:dyDescent="0.3">
      <c r="A6795" s="72" t="str">
        <f t="shared" si="221"/>
        <v>2019</v>
      </c>
      <c r="B6795" s="72" t="str">
        <f t="shared" si="222"/>
        <v>Sep</v>
      </c>
      <c r="C6795" s="74">
        <v>43718</v>
      </c>
      <c r="D6795" s="47">
        <v>41.799999</v>
      </c>
      <c r="E6795" s="47">
        <v>43.48</v>
      </c>
      <c r="F6795" s="47">
        <v>41.23</v>
      </c>
      <c r="G6795" s="47">
        <v>43.290000999999997</v>
      </c>
      <c r="H6795" s="73">
        <v>42.929253000000003</v>
      </c>
      <c r="I6795" s="73">
        <v>874100</v>
      </c>
    </row>
    <row r="6796" spans="1:9" x14ac:dyDescent="0.3">
      <c r="A6796" s="72" t="str">
        <f t="shared" si="221"/>
        <v>2019</v>
      </c>
      <c r="B6796" s="72" t="str">
        <f t="shared" si="222"/>
        <v>Sep</v>
      </c>
      <c r="C6796" s="74">
        <v>43719</v>
      </c>
      <c r="D6796" s="47">
        <v>43.259998000000003</v>
      </c>
      <c r="E6796" s="47">
        <v>43.439999</v>
      </c>
      <c r="F6796" s="47">
        <v>42.529998999999997</v>
      </c>
      <c r="G6796" s="47">
        <v>43.310001</v>
      </c>
      <c r="H6796" s="73">
        <v>42.949084999999997</v>
      </c>
      <c r="I6796" s="73">
        <v>774400</v>
      </c>
    </row>
    <row r="6797" spans="1:9" x14ac:dyDescent="0.3">
      <c r="A6797" s="72" t="str">
        <f t="shared" si="221"/>
        <v>2019</v>
      </c>
      <c r="B6797" s="72" t="str">
        <f t="shared" si="222"/>
        <v>Sep</v>
      </c>
      <c r="C6797" s="74">
        <v>43720</v>
      </c>
      <c r="D6797" s="47">
        <v>43.459999000000003</v>
      </c>
      <c r="E6797" s="47">
        <v>43.459999000000003</v>
      </c>
      <c r="F6797" s="47">
        <v>42.080002</v>
      </c>
      <c r="G6797" s="47">
        <v>42.16</v>
      </c>
      <c r="H6797" s="73">
        <v>41.808666000000002</v>
      </c>
      <c r="I6797" s="73">
        <v>965900</v>
      </c>
    </row>
    <row r="6798" spans="1:9" x14ac:dyDescent="0.3">
      <c r="A6798" s="72" t="str">
        <f t="shared" si="221"/>
        <v>2019</v>
      </c>
      <c r="B6798" s="72" t="str">
        <f t="shared" si="222"/>
        <v>Sep</v>
      </c>
      <c r="C6798" s="74">
        <v>43721</v>
      </c>
      <c r="D6798" s="47">
        <v>42.220001000000003</v>
      </c>
      <c r="E6798" s="47">
        <v>43.150002000000001</v>
      </c>
      <c r="F6798" s="47">
        <v>42.080002</v>
      </c>
      <c r="G6798" s="47">
        <v>42.580002</v>
      </c>
      <c r="H6798" s="73">
        <v>42.225169999999999</v>
      </c>
      <c r="I6798" s="73">
        <v>684100</v>
      </c>
    </row>
    <row r="6799" spans="1:9" x14ac:dyDescent="0.3">
      <c r="A6799" s="72" t="str">
        <f t="shared" si="221"/>
        <v>2019</v>
      </c>
      <c r="B6799" s="72" t="str">
        <f t="shared" si="222"/>
        <v>Sep</v>
      </c>
      <c r="C6799" s="74">
        <v>43724</v>
      </c>
      <c r="D6799" s="47">
        <v>42.299999</v>
      </c>
      <c r="E6799" s="47">
        <v>43.259998000000003</v>
      </c>
      <c r="F6799" s="47">
        <v>41.970001000000003</v>
      </c>
      <c r="G6799" s="47">
        <v>43</v>
      </c>
      <c r="H6799" s="73">
        <v>42.641666000000001</v>
      </c>
      <c r="I6799" s="73">
        <v>611700</v>
      </c>
    </row>
    <row r="6800" spans="1:9" x14ac:dyDescent="0.3">
      <c r="A6800" s="72" t="str">
        <f t="shared" si="221"/>
        <v>2019</v>
      </c>
      <c r="B6800" s="72" t="str">
        <f t="shared" si="222"/>
        <v>Sep</v>
      </c>
      <c r="C6800" s="74">
        <v>43725</v>
      </c>
      <c r="D6800" s="47">
        <v>43.07</v>
      </c>
      <c r="E6800" s="47">
        <v>43.349997999999999</v>
      </c>
      <c r="F6800" s="47">
        <v>42.110000999999997</v>
      </c>
      <c r="G6800" s="47">
        <v>42.630001</v>
      </c>
      <c r="H6800" s="73">
        <v>42.274749999999997</v>
      </c>
      <c r="I6800" s="73">
        <v>564800</v>
      </c>
    </row>
    <row r="6801" spans="1:9" x14ac:dyDescent="0.3">
      <c r="A6801" s="72" t="str">
        <f t="shared" si="221"/>
        <v>2019</v>
      </c>
      <c r="B6801" s="72" t="str">
        <f t="shared" si="222"/>
        <v>Sep</v>
      </c>
      <c r="C6801" s="74">
        <v>43726</v>
      </c>
      <c r="D6801" s="47">
        <v>42.75</v>
      </c>
      <c r="E6801" s="47">
        <v>42.75</v>
      </c>
      <c r="F6801" s="47">
        <v>41.919998</v>
      </c>
      <c r="G6801" s="47">
        <v>42.439999</v>
      </c>
      <c r="H6801" s="73">
        <v>42.086329999999997</v>
      </c>
      <c r="I6801" s="73">
        <v>575300</v>
      </c>
    </row>
    <row r="6802" spans="1:9" x14ac:dyDescent="0.3">
      <c r="A6802" s="72" t="str">
        <f t="shared" si="221"/>
        <v>2019</v>
      </c>
      <c r="B6802" s="72" t="str">
        <f t="shared" si="222"/>
        <v>Sep</v>
      </c>
      <c r="C6802" s="74">
        <v>43727</v>
      </c>
      <c r="D6802" s="47">
        <v>41.810001</v>
      </c>
      <c r="E6802" s="47">
        <v>41.959999000000003</v>
      </c>
      <c r="F6802" s="47">
        <v>40.610000999999997</v>
      </c>
      <c r="G6802" s="47">
        <v>40.689999</v>
      </c>
      <c r="H6802" s="73">
        <v>40.350914000000003</v>
      </c>
      <c r="I6802" s="73">
        <v>896600</v>
      </c>
    </row>
    <row r="6803" spans="1:9" x14ac:dyDescent="0.3">
      <c r="A6803" s="72" t="str">
        <f t="shared" si="221"/>
        <v>2019</v>
      </c>
      <c r="B6803" s="72" t="str">
        <f t="shared" si="222"/>
        <v>Sep</v>
      </c>
      <c r="C6803" s="74">
        <v>43728</v>
      </c>
      <c r="D6803" s="47">
        <v>40.630001</v>
      </c>
      <c r="E6803" s="47">
        <v>41</v>
      </c>
      <c r="F6803" s="47">
        <v>39.470001000000003</v>
      </c>
      <c r="G6803" s="47">
        <v>40.029998999999997</v>
      </c>
      <c r="H6803" s="73">
        <v>39.696415000000002</v>
      </c>
      <c r="I6803" s="73">
        <v>941600</v>
      </c>
    </row>
    <row r="6804" spans="1:9" x14ac:dyDescent="0.3">
      <c r="A6804" s="72" t="str">
        <f t="shared" si="221"/>
        <v>2019</v>
      </c>
      <c r="B6804" s="72" t="str">
        <f t="shared" si="222"/>
        <v>Sep</v>
      </c>
      <c r="C6804" s="74">
        <v>43731</v>
      </c>
      <c r="D6804" s="47">
        <v>39.869999</v>
      </c>
      <c r="E6804" s="47">
        <v>40.409999999999997</v>
      </c>
      <c r="F6804" s="47">
        <v>39.82</v>
      </c>
      <c r="G6804" s="47">
        <v>40.090000000000003</v>
      </c>
      <c r="H6804" s="73">
        <v>39.755916999999997</v>
      </c>
      <c r="I6804" s="73">
        <v>458800</v>
      </c>
    </row>
    <row r="6805" spans="1:9" x14ac:dyDescent="0.3">
      <c r="A6805" s="72" t="str">
        <f t="shared" si="221"/>
        <v>2019</v>
      </c>
      <c r="B6805" s="72" t="str">
        <f t="shared" si="222"/>
        <v>Sep</v>
      </c>
      <c r="C6805" s="74">
        <v>43732</v>
      </c>
      <c r="D6805" s="47">
        <v>40.330002</v>
      </c>
      <c r="E6805" s="47">
        <v>40.389999000000003</v>
      </c>
      <c r="F6805" s="47">
        <v>39.830002</v>
      </c>
      <c r="G6805" s="47">
        <v>40.049999</v>
      </c>
      <c r="H6805" s="73">
        <v>39.716251</v>
      </c>
      <c r="I6805" s="73">
        <v>502300</v>
      </c>
    </row>
    <row r="6806" spans="1:9" x14ac:dyDescent="0.3">
      <c r="A6806" s="72" t="str">
        <f t="shared" si="221"/>
        <v>2019</v>
      </c>
      <c r="B6806" s="72" t="str">
        <f t="shared" si="222"/>
        <v>Sep</v>
      </c>
      <c r="C6806" s="74">
        <v>43733</v>
      </c>
      <c r="D6806" s="47">
        <v>39.909999999999997</v>
      </c>
      <c r="E6806" s="47">
        <v>40.740001999999997</v>
      </c>
      <c r="F6806" s="47">
        <v>39.909999999999997</v>
      </c>
      <c r="G6806" s="47">
        <v>40.369999</v>
      </c>
      <c r="H6806" s="73">
        <v>40.033580999999998</v>
      </c>
      <c r="I6806" s="73">
        <v>722400</v>
      </c>
    </row>
    <row r="6807" spans="1:9" x14ac:dyDescent="0.3">
      <c r="A6807" s="72" t="str">
        <f t="shared" si="221"/>
        <v>2019</v>
      </c>
      <c r="B6807" s="72" t="str">
        <f t="shared" si="222"/>
        <v>Sep</v>
      </c>
      <c r="C6807" s="74">
        <v>43734</v>
      </c>
      <c r="D6807" s="47">
        <v>40.439999</v>
      </c>
      <c r="E6807" s="47">
        <v>40.93</v>
      </c>
      <c r="F6807" s="47">
        <v>40.290000999999997</v>
      </c>
      <c r="G6807" s="47">
        <v>40.849997999999999</v>
      </c>
      <c r="H6807" s="73">
        <v>40.509582999999999</v>
      </c>
      <c r="I6807" s="73">
        <v>606600</v>
      </c>
    </row>
    <row r="6808" spans="1:9" x14ac:dyDescent="0.3">
      <c r="A6808" s="72" t="str">
        <f t="shared" si="221"/>
        <v>2019</v>
      </c>
      <c r="B6808" s="72" t="str">
        <f t="shared" si="222"/>
        <v>Sep</v>
      </c>
      <c r="C6808" s="74">
        <v>43735</v>
      </c>
      <c r="D6808" s="47">
        <v>40.880001</v>
      </c>
      <c r="E6808" s="47">
        <v>41.32</v>
      </c>
      <c r="F6808" s="47">
        <v>40.630001</v>
      </c>
      <c r="G6808" s="47">
        <v>40.889999000000003</v>
      </c>
      <c r="H6808" s="73">
        <v>40.549252000000003</v>
      </c>
      <c r="I6808" s="73">
        <v>596800</v>
      </c>
    </row>
    <row r="6809" spans="1:9" x14ac:dyDescent="0.3">
      <c r="A6809" s="72" t="str">
        <f t="shared" si="221"/>
        <v>2019</v>
      </c>
      <c r="B6809" s="72" t="str">
        <f t="shared" si="222"/>
        <v>Sep</v>
      </c>
      <c r="C6809" s="74">
        <v>43738</v>
      </c>
      <c r="D6809" s="47">
        <v>41.099997999999999</v>
      </c>
      <c r="E6809" s="47">
        <v>41.849997999999999</v>
      </c>
      <c r="F6809" s="47">
        <v>40.790000999999997</v>
      </c>
      <c r="G6809" s="47">
        <v>41.68</v>
      </c>
      <c r="H6809" s="73">
        <v>41.332667999999998</v>
      </c>
      <c r="I6809" s="73">
        <v>855300</v>
      </c>
    </row>
    <row r="6810" spans="1:9" x14ac:dyDescent="0.3">
      <c r="A6810" s="72" t="str">
        <f t="shared" si="221"/>
        <v>2019</v>
      </c>
      <c r="B6810" s="72" t="str">
        <f t="shared" si="222"/>
        <v>Oct</v>
      </c>
      <c r="C6810" s="74">
        <v>43739</v>
      </c>
      <c r="D6810" s="47">
        <v>41.860000999999997</v>
      </c>
      <c r="E6810" s="47">
        <v>42.349997999999999</v>
      </c>
      <c r="F6810" s="47">
        <v>41.360000999999997</v>
      </c>
      <c r="G6810" s="47">
        <v>41.419998</v>
      </c>
      <c r="H6810" s="73">
        <v>41.074832999999998</v>
      </c>
      <c r="I6810" s="73">
        <v>840600</v>
      </c>
    </row>
    <row r="6811" spans="1:9" x14ac:dyDescent="0.3">
      <c r="A6811" s="72" t="str">
        <f t="shared" si="221"/>
        <v>2019</v>
      </c>
      <c r="B6811" s="72" t="str">
        <f t="shared" si="222"/>
        <v>Oct</v>
      </c>
      <c r="C6811" s="74">
        <v>43740</v>
      </c>
      <c r="D6811" s="47">
        <v>41</v>
      </c>
      <c r="E6811" s="47">
        <v>41.16</v>
      </c>
      <c r="F6811" s="47">
        <v>40.209999000000003</v>
      </c>
      <c r="G6811" s="47">
        <v>40.98</v>
      </c>
      <c r="H6811" s="73">
        <v>40.638500000000001</v>
      </c>
      <c r="I6811" s="73">
        <v>1463700</v>
      </c>
    </row>
    <row r="6812" spans="1:9" x14ac:dyDescent="0.3">
      <c r="A6812" s="72" t="str">
        <f t="shared" si="221"/>
        <v>2019</v>
      </c>
      <c r="B6812" s="72" t="str">
        <f t="shared" si="222"/>
        <v>Oct</v>
      </c>
      <c r="C6812" s="74">
        <v>43741</v>
      </c>
      <c r="D6812" s="47">
        <v>40.950001</v>
      </c>
      <c r="E6812" s="47">
        <v>41.049999</v>
      </c>
      <c r="F6812" s="47">
        <v>40.049999</v>
      </c>
      <c r="G6812" s="47">
        <v>40.689999</v>
      </c>
      <c r="H6812" s="73">
        <v>40.350914000000003</v>
      </c>
      <c r="I6812" s="73">
        <v>695600</v>
      </c>
    </row>
    <row r="6813" spans="1:9" x14ac:dyDescent="0.3">
      <c r="A6813" s="72" t="str">
        <f t="shared" si="221"/>
        <v>2019</v>
      </c>
      <c r="B6813" s="72" t="str">
        <f t="shared" si="222"/>
        <v>Oct</v>
      </c>
      <c r="C6813" s="74">
        <v>43742</v>
      </c>
      <c r="D6813" s="47">
        <v>40.68</v>
      </c>
      <c r="E6813" s="47">
        <v>40.869999</v>
      </c>
      <c r="F6813" s="47">
        <v>39.150002000000001</v>
      </c>
      <c r="G6813" s="47">
        <v>39.639999000000003</v>
      </c>
      <c r="H6813" s="73">
        <v>39.309666</v>
      </c>
      <c r="I6813" s="73">
        <v>963800</v>
      </c>
    </row>
    <row r="6814" spans="1:9" x14ac:dyDescent="0.3">
      <c r="A6814" s="72" t="str">
        <f t="shared" si="221"/>
        <v>2019</v>
      </c>
      <c r="B6814" s="72" t="str">
        <f t="shared" si="222"/>
        <v>Oct</v>
      </c>
      <c r="C6814" s="74">
        <v>43745</v>
      </c>
      <c r="D6814" s="47">
        <v>39.650002000000001</v>
      </c>
      <c r="E6814" s="47">
        <v>39.869999</v>
      </c>
      <c r="F6814" s="47">
        <v>39.369999</v>
      </c>
      <c r="G6814" s="47">
        <v>39.490001999999997</v>
      </c>
      <c r="H6814" s="73">
        <v>39.160919</v>
      </c>
      <c r="I6814" s="73">
        <v>925500</v>
      </c>
    </row>
    <row r="6815" spans="1:9" x14ac:dyDescent="0.3">
      <c r="A6815" s="72" t="str">
        <f t="shared" si="221"/>
        <v>2019</v>
      </c>
      <c r="B6815" s="72" t="str">
        <f t="shared" si="222"/>
        <v>Oct</v>
      </c>
      <c r="C6815" s="74">
        <v>43746</v>
      </c>
      <c r="D6815" s="47">
        <v>39.020000000000003</v>
      </c>
      <c r="E6815" s="47">
        <v>39.209999000000003</v>
      </c>
      <c r="F6815" s="47">
        <v>38.340000000000003</v>
      </c>
      <c r="G6815" s="47">
        <v>38.490001999999997</v>
      </c>
      <c r="H6815" s="73">
        <v>38.169249999999998</v>
      </c>
      <c r="I6815" s="73">
        <v>947300</v>
      </c>
    </row>
    <row r="6816" spans="1:9" x14ac:dyDescent="0.3">
      <c r="A6816" s="72" t="str">
        <f t="shared" si="221"/>
        <v>2019</v>
      </c>
      <c r="B6816" s="72" t="str">
        <f t="shared" si="222"/>
        <v>Oct</v>
      </c>
      <c r="C6816" s="74">
        <v>43747</v>
      </c>
      <c r="D6816" s="47">
        <v>38.770000000000003</v>
      </c>
      <c r="E6816" s="47">
        <v>38.860000999999997</v>
      </c>
      <c r="F6816" s="47">
        <v>38.110000999999997</v>
      </c>
      <c r="G6816" s="47">
        <v>38.43</v>
      </c>
      <c r="H6816" s="73">
        <v>38.109749000000001</v>
      </c>
      <c r="I6816" s="73">
        <v>736300</v>
      </c>
    </row>
    <row r="6817" spans="1:9" x14ac:dyDescent="0.3">
      <c r="A6817" s="72" t="str">
        <f t="shared" si="221"/>
        <v>2019</v>
      </c>
      <c r="B6817" s="72" t="str">
        <f t="shared" si="222"/>
        <v>Oct</v>
      </c>
      <c r="C6817" s="74">
        <v>43748</v>
      </c>
      <c r="D6817" s="47">
        <v>38.659999999999997</v>
      </c>
      <c r="E6817" s="47">
        <v>39.57</v>
      </c>
      <c r="F6817" s="47">
        <v>38.389999000000003</v>
      </c>
      <c r="G6817" s="47">
        <v>38.57</v>
      </c>
      <c r="H6817" s="73">
        <v>38.248584999999999</v>
      </c>
      <c r="I6817" s="73">
        <v>654900</v>
      </c>
    </row>
    <row r="6818" spans="1:9" x14ac:dyDescent="0.3">
      <c r="A6818" s="72" t="str">
        <f t="shared" si="221"/>
        <v>2019</v>
      </c>
      <c r="B6818" s="72" t="str">
        <f t="shared" si="222"/>
        <v>Oct</v>
      </c>
      <c r="C6818" s="74">
        <v>43749</v>
      </c>
      <c r="D6818" s="47">
        <v>39.07</v>
      </c>
      <c r="E6818" s="47">
        <v>39.57</v>
      </c>
      <c r="F6818" s="47">
        <v>38.860000999999997</v>
      </c>
      <c r="G6818" s="47">
        <v>39.07</v>
      </c>
      <c r="H6818" s="73">
        <v>38.744414999999996</v>
      </c>
      <c r="I6818" s="73">
        <v>669000</v>
      </c>
    </row>
    <row r="6819" spans="1:9" x14ac:dyDescent="0.3">
      <c r="A6819" s="72" t="str">
        <f t="shared" si="221"/>
        <v>2019</v>
      </c>
      <c r="B6819" s="72" t="str">
        <f t="shared" si="222"/>
        <v>Oct</v>
      </c>
      <c r="C6819" s="74">
        <v>43752</v>
      </c>
      <c r="D6819" s="47">
        <v>39.049999</v>
      </c>
      <c r="E6819" s="47">
        <v>39.220001000000003</v>
      </c>
      <c r="F6819" s="47">
        <v>37.779998999999997</v>
      </c>
      <c r="G6819" s="47">
        <v>37.950001</v>
      </c>
      <c r="H6819" s="73">
        <v>37.633750999999997</v>
      </c>
      <c r="I6819" s="73">
        <v>610700</v>
      </c>
    </row>
    <row r="6820" spans="1:9" x14ac:dyDescent="0.3">
      <c r="A6820" s="72" t="str">
        <f t="shared" si="221"/>
        <v>2019</v>
      </c>
      <c r="B6820" s="72" t="str">
        <f t="shared" si="222"/>
        <v>Oct</v>
      </c>
      <c r="C6820" s="74">
        <v>43753</v>
      </c>
      <c r="D6820" s="47">
        <v>38.240001999999997</v>
      </c>
      <c r="E6820" s="47">
        <v>38.529998999999997</v>
      </c>
      <c r="F6820" s="47">
        <v>37.75</v>
      </c>
      <c r="G6820" s="47">
        <v>38.310001</v>
      </c>
      <c r="H6820" s="73">
        <v>37.990752999999998</v>
      </c>
      <c r="I6820" s="73">
        <v>476700</v>
      </c>
    </row>
    <row r="6821" spans="1:9" x14ac:dyDescent="0.3">
      <c r="A6821" s="72" t="str">
        <f t="shared" si="221"/>
        <v>2019</v>
      </c>
      <c r="B6821" s="72" t="str">
        <f t="shared" si="222"/>
        <v>Oct</v>
      </c>
      <c r="C6821" s="74">
        <v>43754</v>
      </c>
      <c r="D6821" s="47">
        <v>38.450001</v>
      </c>
      <c r="E6821" s="47">
        <v>38.68</v>
      </c>
      <c r="F6821" s="47">
        <v>38.189999</v>
      </c>
      <c r="G6821" s="47">
        <v>38.400002000000001</v>
      </c>
      <c r="H6821" s="73">
        <v>38.080002</v>
      </c>
      <c r="I6821" s="73">
        <v>604400</v>
      </c>
    </row>
    <row r="6822" spans="1:9" x14ac:dyDescent="0.3">
      <c r="A6822" s="72" t="str">
        <f t="shared" si="221"/>
        <v>2019</v>
      </c>
      <c r="B6822" s="72" t="str">
        <f t="shared" si="222"/>
        <v>Oct</v>
      </c>
      <c r="C6822" s="74">
        <v>43755</v>
      </c>
      <c r="D6822" s="47">
        <v>37.779998999999997</v>
      </c>
      <c r="E6822" s="47">
        <v>38.630001</v>
      </c>
      <c r="F6822" s="47">
        <v>37.779998999999997</v>
      </c>
      <c r="G6822" s="47">
        <v>38.459999000000003</v>
      </c>
      <c r="H6822" s="73">
        <v>38.139499999999998</v>
      </c>
      <c r="I6822" s="73">
        <v>712300</v>
      </c>
    </row>
    <row r="6823" spans="1:9" x14ac:dyDescent="0.3">
      <c r="A6823" s="72" t="str">
        <f t="shared" si="221"/>
        <v>2019</v>
      </c>
      <c r="B6823" s="72" t="str">
        <f t="shared" si="222"/>
        <v>Oct</v>
      </c>
      <c r="C6823" s="74">
        <v>43756</v>
      </c>
      <c r="D6823" s="47">
        <v>38.220001000000003</v>
      </c>
      <c r="E6823" s="47">
        <v>38.68</v>
      </c>
      <c r="F6823" s="47">
        <v>38.060001</v>
      </c>
      <c r="G6823" s="47">
        <v>38.549999</v>
      </c>
      <c r="H6823" s="73">
        <v>38.228748000000003</v>
      </c>
      <c r="I6823" s="73">
        <v>708900</v>
      </c>
    </row>
    <row r="6824" spans="1:9" x14ac:dyDescent="0.3">
      <c r="A6824" s="72" t="str">
        <f t="shared" si="221"/>
        <v>2019</v>
      </c>
      <c r="B6824" s="72" t="str">
        <f t="shared" si="222"/>
        <v>Oct</v>
      </c>
      <c r="C6824" s="74">
        <v>43759</v>
      </c>
      <c r="D6824" s="47">
        <v>38.970001000000003</v>
      </c>
      <c r="E6824" s="47">
        <v>39.990001999999997</v>
      </c>
      <c r="F6824" s="47">
        <v>38.590000000000003</v>
      </c>
      <c r="G6824" s="47">
        <v>39.479999999999997</v>
      </c>
      <c r="H6824" s="73">
        <v>39.151001000000001</v>
      </c>
      <c r="I6824" s="73">
        <v>829300</v>
      </c>
    </row>
    <row r="6825" spans="1:9" x14ac:dyDescent="0.3">
      <c r="A6825" s="72" t="str">
        <f t="shared" si="221"/>
        <v>2019</v>
      </c>
      <c r="B6825" s="72" t="str">
        <f t="shared" si="222"/>
        <v>Oct</v>
      </c>
      <c r="C6825" s="74">
        <v>43760</v>
      </c>
      <c r="D6825" s="47">
        <v>39.560001</v>
      </c>
      <c r="E6825" s="47">
        <v>40.340000000000003</v>
      </c>
      <c r="F6825" s="47">
        <v>39.029998999999997</v>
      </c>
      <c r="G6825" s="47">
        <v>40.25</v>
      </c>
      <c r="H6825" s="73">
        <v>39.914585000000002</v>
      </c>
      <c r="I6825" s="73">
        <v>576600</v>
      </c>
    </row>
    <row r="6826" spans="1:9" x14ac:dyDescent="0.3">
      <c r="A6826" s="72" t="str">
        <f t="shared" si="221"/>
        <v>2019</v>
      </c>
      <c r="B6826" s="72" t="str">
        <f t="shared" si="222"/>
        <v>Oct</v>
      </c>
      <c r="C6826" s="74">
        <v>43761</v>
      </c>
      <c r="D6826" s="47">
        <v>40.340000000000003</v>
      </c>
      <c r="E6826" s="47">
        <v>41.209999000000003</v>
      </c>
      <c r="F6826" s="47">
        <v>40.189999</v>
      </c>
      <c r="G6826" s="47">
        <v>40.970001000000003</v>
      </c>
      <c r="H6826" s="73">
        <v>40.628585999999999</v>
      </c>
      <c r="I6826" s="73">
        <v>957500</v>
      </c>
    </row>
    <row r="6827" spans="1:9" x14ac:dyDescent="0.3">
      <c r="A6827" s="72" t="str">
        <f t="shared" si="221"/>
        <v>2019</v>
      </c>
      <c r="B6827" s="72" t="str">
        <f t="shared" si="222"/>
        <v>Oct</v>
      </c>
      <c r="C6827" s="74">
        <v>43762</v>
      </c>
      <c r="D6827" s="47">
        <v>41.080002</v>
      </c>
      <c r="E6827" s="47">
        <v>41.279998999999997</v>
      </c>
      <c r="F6827" s="47">
        <v>40.029998999999997</v>
      </c>
      <c r="G6827" s="47">
        <v>40.049999</v>
      </c>
      <c r="H6827" s="73">
        <v>39.716251</v>
      </c>
      <c r="I6827" s="73">
        <v>969900</v>
      </c>
    </row>
    <row r="6828" spans="1:9" x14ac:dyDescent="0.3">
      <c r="A6828" s="72" t="str">
        <f t="shared" si="221"/>
        <v>2019</v>
      </c>
      <c r="B6828" s="72" t="str">
        <f t="shared" si="222"/>
        <v>Oct</v>
      </c>
      <c r="C6828" s="74">
        <v>43763</v>
      </c>
      <c r="D6828" s="47">
        <v>40</v>
      </c>
      <c r="E6828" s="47">
        <v>42.07</v>
      </c>
      <c r="F6828" s="47">
        <v>39.720001000000003</v>
      </c>
      <c r="G6828" s="47">
        <v>41.970001000000003</v>
      </c>
      <c r="H6828" s="73">
        <v>41.620251000000003</v>
      </c>
      <c r="I6828" s="73">
        <v>1199600</v>
      </c>
    </row>
    <row r="6829" spans="1:9" x14ac:dyDescent="0.3">
      <c r="A6829" s="72" t="str">
        <f t="shared" si="221"/>
        <v>2019</v>
      </c>
      <c r="B6829" s="72" t="str">
        <f t="shared" si="222"/>
        <v>Oct</v>
      </c>
      <c r="C6829" s="74">
        <v>43766</v>
      </c>
      <c r="D6829" s="47">
        <v>42.099997999999999</v>
      </c>
      <c r="E6829" s="47">
        <v>42.400002000000001</v>
      </c>
      <c r="F6829" s="47">
        <v>41.48</v>
      </c>
      <c r="G6829" s="47">
        <v>42.040000999999997</v>
      </c>
      <c r="H6829" s="73">
        <v>41.689667</v>
      </c>
      <c r="I6829" s="73">
        <v>1193700</v>
      </c>
    </row>
    <row r="6830" spans="1:9" x14ac:dyDescent="0.3">
      <c r="A6830" s="72" t="str">
        <f t="shared" si="221"/>
        <v>2019</v>
      </c>
      <c r="B6830" s="72" t="str">
        <f t="shared" si="222"/>
        <v>Oct</v>
      </c>
      <c r="C6830" s="74">
        <v>43767</v>
      </c>
      <c r="D6830" s="47">
        <v>42.43</v>
      </c>
      <c r="E6830" s="47">
        <v>44.139999000000003</v>
      </c>
      <c r="F6830" s="47">
        <v>42.25</v>
      </c>
      <c r="G6830" s="47">
        <v>43.779998999999997</v>
      </c>
      <c r="H6830" s="73">
        <v>43.415165000000002</v>
      </c>
      <c r="I6830" s="73">
        <v>2025100</v>
      </c>
    </row>
    <row r="6831" spans="1:9" x14ac:dyDescent="0.3">
      <c r="A6831" s="72" t="str">
        <f t="shared" si="221"/>
        <v>2019</v>
      </c>
      <c r="B6831" s="72" t="str">
        <f t="shared" si="222"/>
        <v>Oct</v>
      </c>
      <c r="C6831" s="74">
        <v>43768</v>
      </c>
      <c r="D6831" s="47">
        <v>44.630001</v>
      </c>
      <c r="E6831" s="47">
        <v>44.740001999999997</v>
      </c>
      <c r="F6831" s="47">
        <v>40.509998000000003</v>
      </c>
      <c r="G6831" s="47">
        <v>41.700001</v>
      </c>
      <c r="H6831" s="73">
        <v>41.352500999999997</v>
      </c>
      <c r="I6831" s="73">
        <v>2115800</v>
      </c>
    </row>
    <row r="6832" spans="1:9" x14ac:dyDescent="0.3">
      <c r="A6832" s="72" t="str">
        <f t="shared" si="221"/>
        <v>2019</v>
      </c>
      <c r="B6832" s="72" t="str">
        <f t="shared" si="222"/>
        <v>Oct</v>
      </c>
      <c r="C6832" s="74">
        <v>43769</v>
      </c>
      <c r="D6832" s="47">
        <v>41.860000999999997</v>
      </c>
      <c r="E6832" s="47">
        <v>42.869999</v>
      </c>
      <c r="F6832" s="47">
        <v>41.52</v>
      </c>
      <c r="G6832" s="47">
        <v>41.790000999999997</v>
      </c>
      <c r="H6832" s="73">
        <v>41.441749999999999</v>
      </c>
      <c r="I6832" s="73">
        <v>1008000</v>
      </c>
    </row>
    <row r="6833" spans="1:9" x14ac:dyDescent="0.3">
      <c r="A6833" s="72" t="str">
        <f t="shared" si="221"/>
        <v>2019</v>
      </c>
      <c r="B6833" s="72" t="str">
        <f t="shared" si="222"/>
        <v>Nov</v>
      </c>
      <c r="C6833" s="74">
        <v>43770</v>
      </c>
      <c r="D6833" s="47">
        <v>42.07</v>
      </c>
      <c r="E6833" s="47">
        <v>42.560001</v>
      </c>
      <c r="F6833" s="47">
        <v>41.41</v>
      </c>
      <c r="G6833" s="47">
        <v>41.959999000000003</v>
      </c>
      <c r="H6833" s="73">
        <v>41.610332</v>
      </c>
      <c r="I6833" s="73">
        <v>742300</v>
      </c>
    </row>
    <row r="6834" spans="1:9" x14ac:dyDescent="0.3">
      <c r="A6834" s="72" t="str">
        <f t="shared" si="221"/>
        <v>2019</v>
      </c>
      <c r="B6834" s="72" t="str">
        <f t="shared" si="222"/>
        <v>Nov</v>
      </c>
      <c r="C6834" s="74">
        <v>43773</v>
      </c>
      <c r="D6834" s="47">
        <v>42</v>
      </c>
      <c r="E6834" s="47">
        <v>43.419998</v>
      </c>
      <c r="F6834" s="47">
        <v>41.759998000000003</v>
      </c>
      <c r="G6834" s="47">
        <v>43.25</v>
      </c>
      <c r="H6834" s="73">
        <v>42.889583999999999</v>
      </c>
      <c r="I6834" s="73">
        <v>678900</v>
      </c>
    </row>
    <row r="6835" spans="1:9" x14ac:dyDescent="0.3">
      <c r="A6835" s="72" t="str">
        <f t="shared" si="221"/>
        <v>2019</v>
      </c>
      <c r="B6835" s="72" t="str">
        <f t="shared" si="222"/>
        <v>Nov</v>
      </c>
      <c r="C6835" s="74">
        <v>43774</v>
      </c>
      <c r="D6835" s="47">
        <v>43.450001</v>
      </c>
      <c r="E6835" s="47">
        <v>45.220001000000003</v>
      </c>
      <c r="F6835" s="47">
        <v>43.240001999999997</v>
      </c>
      <c r="G6835" s="47">
        <v>44.919998</v>
      </c>
      <c r="H6835" s="73">
        <v>44.545665999999997</v>
      </c>
      <c r="I6835" s="73">
        <v>1230700</v>
      </c>
    </row>
    <row r="6836" spans="1:9" x14ac:dyDescent="0.3">
      <c r="A6836" s="72" t="str">
        <f t="shared" si="221"/>
        <v>2019</v>
      </c>
      <c r="B6836" s="72" t="str">
        <f t="shared" si="222"/>
        <v>Nov</v>
      </c>
      <c r="C6836" s="74">
        <v>43775</v>
      </c>
      <c r="D6836" s="47">
        <v>45.060001</v>
      </c>
      <c r="E6836" s="47">
        <v>45.240001999999997</v>
      </c>
      <c r="F6836" s="47">
        <v>42.830002</v>
      </c>
      <c r="G6836" s="47">
        <v>43.150002000000001</v>
      </c>
      <c r="H6836" s="73">
        <v>42.790416999999998</v>
      </c>
      <c r="I6836" s="73">
        <v>1168900</v>
      </c>
    </row>
    <row r="6837" spans="1:9" x14ac:dyDescent="0.3">
      <c r="A6837" s="72" t="str">
        <f t="shared" si="221"/>
        <v>2019</v>
      </c>
      <c r="B6837" s="72" t="str">
        <f t="shared" si="222"/>
        <v>Nov</v>
      </c>
      <c r="C6837" s="74">
        <v>43776</v>
      </c>
      <c r="D6837" s="47">
        <v>43.709999000000003</v>
      </c>
      <c r="E6837" s="47">
        <v>43.93</v>
      </c>
      <c r="F6837" s="47">
        <v>42.91</v>
      </c>
      <c r="G6837" s="47">
        <v>43.200001</v>
      </c>
      <c r="H6837" s="73">
        <v>42.84</v>
      </c>
      <c r="I6837" s="73">
        <v>966600</v>
      </c>
    </row>
    <row r="6838" spans="1:9" x14ac:dyDescent="0.3">
      <c r="A6838" s="72" t="str">
        <f t="shared" si="221"/>
        <v>2019</v>
      </c>
      <c r="B6838" s="72" t="str">
        <f t="shared" si="222"/>
        <v>Nov</v>
      </c>
      <c r="C6838" s="74">
        <v>43777</v>
      </c>
      <c r="D6838" s="47">
        <v>43.360000999999997</v>
      </c>
      <c r="E6838" s="47">
        <v>43.389999000000003</v>
      </c>
      <c r="F6838" s="47">
        <v>42.560001</v>
      </c>
      <c r="G6838" s="47">
        <v>43.060001</v>
      </c>
      <c r="H6838" s="73">
        <v>43.060001</v>
      </c>
      <c r="I6838" s="73">
        <v>663500</v>
      </c>
    </row>
    <row r="6839" spans="1:9" x14ac:dyDescent="0.3">
      <c r="A6839" s="72" t="str">
        <f t="shared" si="221"/>
        <v>2019</v>
      </c>
      <c r="B6839" s="72" t="str">
        <f t="shared" si="222"/>
        <v>Nov</v>
      </c>
      <c r="C6839" s="74">
        <v>43780</v>
      </c>
      <c r="D6839" s="47">
        <v>42.93</v>
      </c>
      <c r="E6839" s="47">
        <v>42.93</v>
      </c>
      <c r="F6839" s="47">
        <v>42.099997999999999</v>
      </c>
      <c r="G6839" s="47">
        <v>42.400002000000001</v>
      </c>
      <c r="H6839" s="73">
        <v>42.400002000000001</v>
      </c>
      <c r="I6839" s="73">
        <v>495700</v>
      </c>
    </row>
    <row r="6840" spans="1:9" x14ac:dyDescent="0.3">
      <c r="A6840" s="72" t="str">
        <f t="shared" si="221"/>
        <v>2019</v>
      </c>
      <c r="B6840" s="72" t="str">
        <f t="shared" si="222"/>
        <v>Nov</v>
      </c>
      <c r="C6840" s="74">
        <v>43781</v>
      </c>
      <c r="D6840" s="47">
        <v>42.5</v>
      </c>
      <c r="E6840" s="47">
        <v>42.77</v>
      </c>
      <c r="F6840" s="47">
        <v>41.709999000000003</v>
      </c>
      <c r="G6840" s="47">
        <v>42.540000999999997</v>
      </c>
      <c r="H6840" s="73">
        <v>42.540000999999997</v>
      </c>
      <c r="I6840" s="73">
        <v>626500</v>
      </c>
    </row>
    <row r="6841" spans="1:9" x14ac:dyDescent="0.3">
      <c r="A6841" s="72" t="str">
        <f t="shared" si="221"/>
        <v>2019</v>
      </c>
      <c r="B6841" s="72" t="str">
        <f t="shared" si="222"/>
        <v>Nov</v>
      </c>
      <c r="C6841" s="74">
        <v>43782</v>
      </c>
      <c r="D6841" s="47">
        <v>42.130001</v>
      </c>
      <c r="E6841" s="47">
        <v>42.919998</v>
      </c>
      <c r="F6841" s="47">
        <v>41.790000999999997</v>
      </c>
      <c r="G6841" s="47">
        <v>42.66</v>
      </c>
      <c r="H6841" s="73">
        <v>42.66</v>
      </c>
      <c r="I6841" s="73">
        <v>482200</v>
      </c>
    </row>
    <row r="6842" spans="1:9" x14ac:dyDescent="0.3">
      <c r="A6842" s="72" t="str">
        <f t="shared" si="221"/>
        <v>2019</v>
      </c>
      <c r="B6842" s="72" t="str">
        <f t="shared" si="222"/>
        <v>Nov</v>
      </c>
      <c r="C6842" s="74">
        <v>43783</v>
      </c>
      <c r="D6842" s="47">
        <v>42.830002</v>
      </c>
      <c r="E6842" s="47">
        <v>43.43</v>
      </c>
      <c r="F6842" s="47">
        <v>42.5</v>
      </c>
      <c r="G6842" s="47">
        <v>43.400002000000001</v>
      </c>
      <c r="H6842" s="73">
        <v>43.400002000000001</v>
      </c>
      <c r="I6842" s="73">
        <v>732600</v>
      </c>
    </row>
    <row r="6843" spans="1:9" x14ac:dyDescent="0.3">
      <c r="A6843" s="72" t="str">
        <f t="shared" si="221"/>
        <v>2019</v>
      </c>
      <c r="B6843" s="72" t="str">
        <f t="shared" si="222"/>
        <v>Nov</v>
      </c>
      <c r="C6843" s="74">
        <v>43784</v>
      </c>
      <c r="D6843" s="47">
        <v>43.580002</v>
      </c>
      <c r="E6843" s="47">
        <v>44.189999</v>
      </c>
      <c r="F6843" s="47">
        <v>43.09</v>
      </c>
      <c r="G6843" s="47">
        <v>44.049999</v>
      </c>
      <c r="H6843" s="73">
        <v>44.049999</v>
      </c>
      <c r="I6843" s="73">
        <v>800900</v>
      </c>
    </row>
    <row r="6844" spans="1:9" x14ac:dyDescent="0.3">
      <c r="A6844" s="72" t="str">
        <f t="shared" si="221"/>
        <v>2019</v>
      </c>
      <c r="B6844" s="72" t="str">
        <f t="shared" si="222"/>
        <v>Nov</v>
      </c>
      <c r="C6844" s="74">
        <v>43787</v>
      </c>
      <c r="D6844" s="47">
        <v>43.939999</v>
      </c>
      <c r="E6844" s="47">
        <v>44.240001999999997</v>
      </c>
      <c r="F6844" s="47">
        <v>43.41</v>
      </c>
      <c r="G6844" s="47">
        <v>43.939999</v>
      </c>
      <c r="H6844" s="73">
        <v>43.939999</v>
      </c>
      <c r="I6844" s="73">
        <v>597600</v>
      </c>
    </row>
    <row r="6845" spans="1:9" x14ac:dyDescent="0.3">
      <c r="A6845" s="72" t="str">
        <f t="shared" si="221"/>
        <v>2019</v>
      </c>
      <c r="B6845" s="72" t="str">
        <f t="shared" si="222"/>
        <v>Nov</v>
      </c>
      <c r="C6845" s="74">
        <v>43788</v>
      </c>
      <c r="D6845" s="47">
        <v>43.98</v>
      </c>
      <c r="E6845" s="47">
        <v>44.040000999999997</v>
      </c>
      <c r="F6845" s="47">
        <v>42.59</v>
      </c>
      <c r="G6845" s="47">
        <v>42.639999000000003</v>
      </c>
      <c r="H6845" s="73">
        <v>42.639999000000003</v>
      </c>
      <c r="I6845" s="73">
        <v>583100</v>
      </c>
    </row>
    <row r="6846" spans="1:9" x14ac:dyDescent="0.3">
      <c r="A6846" s="72" t="str">
        <f t="shared" si="221"/>
        <v>2019</v>
      </c>
      <c r="B6846" s="72" t="str">
        <f t="shared" si="222"/>
        <v>Nov</v>
      </c>
      <c r="C6846" s="74">
        <v>43789</v>
      </c>
      <c r="D6846" s="47">
        <v>42.689999</v>
      </c>
      <c r="E6846" s="47">
        <v>42.799999</v>
      </c>
      <c r="F6846" s="47">
        <v>41.939999</v>
      </c>
      <c r="G6846" s="47">
        <v>42.549999</v>
      </c>
      <c r="H6846" s="73">
        <v>42.549999</v>
      </c>
      <c r="I6846" s="73">
        <v>793200</v>
      </c>
    </row>
    <row r="6847" spans="1:9" x14ac:dyDescent="0.3">
      <c r="A6847" s="72" t="str">
        <f t="shared" si="221"/>
        <v>2019</v>
      </c>
      <c r="B6847" s="72" t="str">
        <f t="shared" si="222"/>
        <v>Nov</v>
      </c>
      <c r="C6847" s="74">
        <v>43790</v>
      </c>
      <c r="D6847" s="47">
        <v>42.759998000000003</v>
      </c>
      <c r="E6847" s="47">
        <v>43.16</v>
      </c>
      <c r="F6847" s="47">
        <v>42.459999000000003</v>
      </c>
      <c r="G6847" s="47">
        <v>42.889999000000003</v>
      </c>
      <c r="H6847" s="73">
        <v>42.889999000000003</v>
      </c>
      <c r="I6847" s="73">
        <v>428900</v>
      </c>
    </row>
    <row r="6848" spans="1:9" x14ac:dyDescent="0.3">
      <c r="A6848" s="72" t="str">
        <f t="shared" si="221"/>
        <v>2019</v>
      </c>
      <c r="B6848" s="72" t="str">
        <f t="shared" si="222"/>
        <v>Nov</v>
      </c>
      <c r="C6848" s="74">
        <v>43791</v>
      </c>
      <c r="D6848" s="47">
        <v>43.200001</v>
      </c>
      <c r="E6848" s="47">
        <v>43.59</v>
      </c>
      <c r="F6848" s="47">
        <v>42.900002000000001</v>
      </c>
      <c r="G6848" s="47">
        <v>43.259998000000003</v>
      </c>
      <c r="H6848" s="73">
        <v>43.259998000000003</v>
      </c>
      <c r="I6848" s="73">
        <v>453200</v>
      </c>
    </row>
    <row r="6849" spans="1:9" x14ac:dyDescent="0.3">
      <c r="A6849" s="72" t="str">
        <f t="shared" si="221"/>
        <v>2019</v>
      </c>
      <c r="B6849" s="72" t="str">
        <f t="shared" si="222"/>
        <v>Nov</v>
      </c>
      <c r="C6849" s="74">
        <v>43794</v>
      </c>
      <c r="D6849" s="47">
        <v>43.560001</v>
      </c>
      <c r="E6849" s="47">
        <v>44.66</v>
      </c>
      <c r="F6849" s="47">
        <v>43.490001999999997</v>
      </c>
      <c r="G6849" s="47">
        <v>44.509998000000003</v>
      </c>
      <c r="H6849" s="73">
        <v>44.509998000000003</v>
      </c>
      <c r="I6849" s="73">
        <v>607600</v>
      </c>
    </row>
    <row r="6850" spans="1:9" x14ac:dyDescent="0.3">
      <c r="A6850" s="72" t="str">
        <f t="shared" si="221"/>
        <v>2019</v>
      </c>
      <c r="B6850" s="72" t="str">
        <f t="shared" si="222"/>
        <v>Nov</v>
      </c>
      <c r="C6850" s="74">
        <v>43795</v>
      </c>
      <c r="D6850" s="47">
        <v>44.349997999999999</v>
      </c>
      <c r="E6850" s="47">
        <v>44.630001</v>
      </c>
      <c r="F6850" s="47">
        <v>43.279998999999997</v>
      </c>
      <c r="G6850" s="47">
        <v>43.509998000000003</v>
      </c>
      <c r="H6850" s="73">
        <v>43.509998000000003</v>
      </c>
      <c r="I6850" s="73">
        <v>620300</v>
      </c>
    </row>
    <row r="6851" spans="1:9" x14ac:dyDescent="0.3">
      <c r="A6851" s="72" t="str">
        <f t="shared" ref="A6851:A6871" si="223">TEXT(C6851,"YYYY")</f>
        <v>2019</v>
      </c>
      <c r="B6851" s="72" t="str">
        <f t="shared" ref="B6851:B6871" si="224">TEXT(C6851,"MMM")</f>
        <v>Nov</v>
      </c>
      <c r="C6851" s="74">
        <v>43796</v>
      </c>
      <c r="D6851" s="47">
        <v>43.740001999999997</v>
      </c>
      <c r="E6851" s="47">
        <v>43.860000999999997</v>
      </c>
      <c r="F6851" s="47">
        <v>43.23</v>
      </c>
      <c r="G6851" s="47">
        <v>43.57</v>
      </c>
      <c r="H6851" s="73">
        <v>43.57</v>
      </c>
      <c r="I6851" s="73">
        <v>744300</v>
      </c>
    </row>
    <row r="6852" spans="1:9" x14ac:dyDescent="0.3">
      <c r="A6852" s="72" t="str">
        <f t="shared" si="223"/>
        <v>2019</v>
      </c>
      <c r="B6852" s="72" t="str">
        <f t="shared" si="224"/>
        <v>Nov</v>
      </c>
      <c r="C6852" s="74">
        <v>43798</v>
      </c>
      <c r="D6852" s="47">
        <v>43.580002</v>
      </c>
      <c r="E6852" s="47">
        <v>44.060001</v>
      </c>
      <c r="F6852" s="47">
        <v>43.400002000000001</v>
      </c>
      <c r="G6852" s="47">
        <v>43.610000999999997</v>
      </c>
      <c r="H6852" s="73">
        <v>43.610000999999997</v>
      </c>
      <c r="I6852" s="73">
        <v>241700</v>
      </c>
    </row>
    <row r="6853" spans="1:9" x14ac:dyDescent="0.3">
      <c r="A6853" s="72" t="str">
        <f t="shared" si="223"/>
        <v>2019</v>
      </c>
      <c r="B6853" s="72" t="str">
        <f t="shared" si="224"/>
        <v>Dec</v>
      </c>
      <c r="C6853" s="74">
        <v>43801</v>
      </c>
      <c r="D6853" s="47">
        <v>43.560001</v>
      </c>
      <c r="E6853" s="47">
        <v>44.169998</v>
      </c>
      <c r="F6853" s="47">
        <v>43.41</v>
      </c>
      <c r="G6853" s="47">
        <v>43.939999</v>
      </c>
      <c r="H6853" s="73">
        <v>43.939999</v>
      </c>
      <c r="I6853" s="73">
        <v>503600</v>
      </c>
    </row>
    <row r="6854" spans="1:9" x14ac:dyDescent="0.3">
      <c r="A6854" s="72" t="str">
        <f t="shared" si="223"/>
        <v>2019</v>
      </c>
      <c r="B6854" s="72" t="str">
        <f t="shared" si="224"/>
        <v>Dec</v>
      </c>
      <c r="C6854" s="74">
        <v>43802</v>
      </c>
      <c r="D6854" s="47">
        <v>43.450001</v>
      </c>
      <c r="E6854" s="47">
        <v>43.450001</v>
      </c>
      <c r="F6854" s="47">
        <v>42.48</v>
      </c>
      <c r="G6854" s="47">
        <v>42.759998000000003</v>
      </c>
      <c r="H6854" s="73">
        <v>42.759998000000003</v>
      </c>
      <c r="I6854" s="73">
        <v>519500</v>
      </c>
    </row>
    <row r="6855" spans="1:9" x14ac:dyDescent="0.3">
      <c r="A6855" s="72" t="str">
        <f t="shared" si="223"/>
        <v>2019</v>
      </c>
      <c r="B6855" s="72" t="str">
        <f t="shared" si="224"/>
        <v>Dec</v>
      </c>
      <c r="C6855" s="74">
        <v>43803</v>
      </c>
      <c r="D6855" s="47">
        <v>43.110000999999997</v>
      </c>
      <c r="E6855" s="47">
        <v>43.43</v>
      </c>
      <c r="F6855" s="47">
        <v>42.810001</v>
      </c>
      <c r="G6855" s="47">
        <v>42.93</v>
      </c>
      <c r="H6855" s="73">
        <v>42.93</v>
      </c>
      <c r="I6855" s="73">
        <v>526200</v>
      </c>
    </row>
    <row r="6856" spans="1:9" x14ac:dyDescent="0.3">
      <c r="A6856" s="72" t="str">
        <f t="shared" si="223"/>
        <v>2019</v>
      </c>
      <c r="B6856" s="72" t="str">
        <f t="shared" si="224"/>
        <v>Dec</v>
      </c>
      <c r="C6856" s="74">
        <v>43804</v>
      </c>
      <c r="D6856" s="47">
        <v>43.209999000000003</v>
      </c>
      <c r="E6856" s="47">
        <v>43.240001999999997</v>
      </c>
      <c r="F6856" s="47">
        <v>42.5</v>
      </c>
      <c r="G6856" s="47">
        <v>42.549999</v>
      </c>
      <c r="H6856" s="73">
        <v>42.549999</v>
      </c>
      <c r="I6856" s="73">
        <v>599900</v>
      </c>
    </row>
    <row r="6857" spans="1:9" x14ac:dyDescent="0.3">
      <c r="A6857" s="72" t="str">
        <f t="shared" si="223"/>
        <v>2019</v>
      </c>
      <c r="B6857" s="72" t="str">
        <f t="shared" si="224"/>
        <v>Dec</v>
      </c>
      <c r="C6857" s="74">
        <v>43805</v>
      </c>
      <c r="D6857" s="47">
        <v>42.98</v>
      </c>
      <c r="E6857" s="47">
        <v>43.439999</v>
      </c>
      <c r="F6857" s="47">
        <v>42.799999</v>
      </c>
      <c r="G6857" s="47">
        <v>43.220001000000003</v>
      </c>
      <c r="H6857" s="73">
        <v>43.220001000000003</v>
      </c>
      <c r="I6857" s="73">
        <v>610700</v>
      </c>
    </row>
    <row r="6858" spans="1:9" x14ac:dyDescent="0.3">
      <c r="A6858" s="72" t="str">
        <f t="shared" si="223"/>
        <v>2019</v>
      </c>
      <c r="B6858" s="72" t="str">
        <f t="shared" si="224"/>
        <v>Dec</v>
      </c>
      <c r="C6858" s="74">
        <v>43808</v>
      </c>
      <c r="D6858" s="47">
        <v>43.130001</v>
      </c>
      <c r="E6858" s="47">
        <v>43.220001000000003</v>
      </c>
      <c r="F6858" s="47">
        <v>41.990001999999997</v>
      </c>
      <c r="G6858" s="47">
        <v>42.009998000000003</v>
      </c>
      <c r="H6858" s="73">
        <v>42.009998000000003</v>
      </c>
      <c r="I6858" s="73">
        <v>594000</v>
      </c>
    </row>
    <row r="6859" spans="1:9" x14ac:dyDescent="0.3">
      <c r="A6859" s="72" t="str">
        <f t="shared" si="223"/>
        <v>2019</v>
      </c>
      <c r="B6859" s="72" t="str">
        <f t="shared" si="224"/>
        <v>Dec</v>
      </c>
      <c r="C6859" s="74">
        <v>43809</v>
      </c>
      <c r="D6859" s="47">
        <v>42.080002</v>
      </c>
      <c r="E6859" s="47">
        <v>42.080002</v>
      </c>
      <c r="F6859" s="47">
        <v>41.080002</v>
      </c>
      <c r="G6859" s="47">
        <v>41.5</v>
      </c>
      <c r="H6859" s="73">
        <v>41.5</v>
      </c>
      <c r="I6859" s="73">
        <v>578400</v>
      </c>
    </row>
    <row r="6860" spans="1:9" x14ac:dyDescent="0.3">
      <c r="A6860" s="72" t="str">
        <f t="shared" si="223"/>
        <v>2019</v>
      </c>
      <c r="B6860" s="72" t="str">
        <f t="shared" si="224"/>
        <v>Dec</v>
      </c>
      <c r="C6860" s="74">
        <v>43810</v>
      </c>
      <c r="D6860" s="47">
        <v>41.689999</v>
      </c>
      <c r="E6860" s="47">
        <v>41.970001000000003</v>
      </c>
      <c r="F6860" s="47">
        <v>40.279998999999997</v>
      </c>
      <c r="G6860" s="47">
        <v>40.740001999999997</v>
      </c>
      <c r="H6860" s="73">
        <v>40.740001999999997</v>
      </c>
      <c r="I6860" s="73">
        <v>734000</v>
      </c>
    </row>
    <row r="6861" spans="1:9" x14ac:dyDescent="0.3">
      <c r="A6861" s="72" t="str">
        <f t="shared" si="223"/>
        <v>2019</v>
      </c>
      <c r="B6861" s="72" t="str">
        <f t="shared" si="224"/>
        <v>Dec</v>
      </c>
      <c r="C6861" s="74">
        <v>43811</v>
      </c>
      <c r="D6861" s="47">
        <v>40.689999</v>
      </c>
      <c r="E6861" s="47">
        <v>41.07</v>
      </c>
      <c r="F6861" s="47">
        <v>40.099997999999999</v>
      </c>
      <c r="G6861" s="47">
        <v>40.189999</v>
      </c>
      <c r="H6861" s="73">
        <v>40.189999</v>
      </c>
      <c r="I6861" s="73">
        <v>831900</v>
      </c>
    </row>
    <row r="6862" spans="1:9" x14ac:dyDescent="0.3">
      <c r="A6862" s="72" t="str">
        <f t="shared" si="223"/>
        <v>2019</v>
      </c>
      <c r="B6862" s="72" t="str">
        <f t="shared" si="224"/>
        <v>Dec</v>
      </c>
      <c r="C6862" s="74">
        <v>43812</v>
      </c>
      <c r="D6862" s="47">
        <v>40.310001</v>
      </c>
      <c r="E6862" s="47">
        <v>40.439999</v>
      </c>
      <c r="F6862" s="47">
        <v>39</v>
      </c>
      <c r="G6862" s="47">
        <v>39.849997999999999</v>
      </c>
      <c r="H6862" s="73">
        <v>39.849997999999999</v>
      </c>
      <c r="I6862" s="73">
        <v>792600</v>
      </c>
    </row>
    <row r="6863" spans="1:9" x14ac:dyDescent="0.3">
      <c r="A6863" s="72" t="str">
        <f t="shared" si="223"/>
        <v>2019</v>
      </c>
      <c r="B6863" s="72" t="str">
        <f t="shared" si="224"/>
        <v>Dec</v>
      </c>
      <c r="C6863" s="74">
        <v>43815</v>
      </c>
      <c r="D6863" s="47">
        <v>40.049999</v>
      </c>
      <c r="E6863" s="47">
        <v>40.540000999999997</v>
      </c>
      <c r="F6863" s="47">
        <v>39.869999</v>
      </c>
      <c r="G6863" s="47">
        <v>39.900002000000001</v>
      </c>
      <c r="H6863" s="73">
        <v>39.900002000000001</v>
      </c>
      <c r="I6863" s="73">
        <v>734200</v>
      </c>
    </row>
    <row r="6864" spans="1:9" x14ac:dyDescent="0.3">
      <c r="A6864" s="72" t="str">
        <f t="shared" si="223"/>
        <v>2019</v>
      </c>
      <c r="B6864" s="72" t="str">
        <f t="shared" si="224"/>
        <v>Dec</v>
      </c>
      <c r="C6864" s="74">
        <v>43816</v>
      </c>
      <c r="D6864" s="47">
        <v>39.889999000000003</v>
      </c>
      <c r="E6864" s="47">
        <v>40.529998999999997</v>
      </c>
      <c r="F6864" s="47">
        <v>39.020000000000003</v>
      </c>
      <c r="G6864" s="47">
        <v>40.470001000000003</v>
      </c>
      <c r="H6864" s="73">
        <v>40.470001000000003</v>
      </c>
      <c r="I6864" s="73">
        <v>750900</v>
      </c>
    </row>
    <row r="6865" spans="1:9" x14ac:dyDescent="0.3">
      <c r="A6865" s="72" t="str">
        <f t="shared" si="223"/>
        <v>2019</v>
      </c>
      <c r="B6865" s="72" t="str">
        <f t="shared" si="224"/>
        <v>Dec</v>
      </c>
      <c r="C6865" s="74">
        <v>43817</v>
      </c>
      <c r="D6865" s="47">
        <v>40.590000000000003</v>
      </c>
      <c r="E6865" s="47">
        <v>40.590000000000003</v>
      </c>
      <c r="F6865" s="47">
        <v>39.720001000000003</v>
      </c>
      <c r="G6865" s="47">
        <v>40.009998000000003</v>
      </c>
      <c r="H6865" s="73">
        <v>40.009998000000003</v>
      </c>
      <c r="I6865" s="73">
        <v>679500</v>
      </c>
    </row>
    <row r="6866" spans="1:9" x14ac:dyDescent="0.3">
      <c r="A6866" s="72" t="str">
        <f t="shared" si="223"/>
        <v>2019</v>
      </c>
      <c r="B6866" s="72" t="str">
        <f t="shared" si="224"/>
        <v>Dec</v>
      </c>
      <c r="C6866" s="74">
        <v>43818</v>
      </c>
      <c r="D6866" s="47">
        <v>39.860000999999997</v>
      </c>
      <c r="E6866" s="47">
        <v>40.110000999999997</v>
      </c>
      <c r="F6866" s="47">
        <v>38.599997999999999</v>
      </c>
      <c r="G6866" s="47">
        <v>39.479999999999997</v>
      </c>
      <c r="H6866" s="73">
        <v>39.479999999999997</v>
      </c>
      <c r="I6866" s="73">
        <v>800000</v>
      </c>
    </row>
    <row r="6867" spans="1:9" x14ac:dyDescent="0.3">
      <c r="A6867" s="72" t="str">
        <f t="shared" si="223"/>
        <v>2019</v>
      </c>
      <c r="B6867" s="72" t="str">
        <f t="shared" si="224"/>
        <v>Dec</v>
      </c>
      <c r="C6867" s="74">
        <v>43819</v>
      </c>
      <c r="D6867" s="47">
        <v>39.540000999999997</v>
      </c>
      <c r="E6867" s="47">
        <v>40.169998</v>
      </c>
      <c r="F6867" s="47">
        <v>39.18</v>
      </c>
      <c r="G6867" s="47">
        <v>39.68</v>
      </c>
      <c r="H6867" s="73">
        <v>39.68</v>
      </c>
      <c r="I6867" s="73">
        <v>1396200</v>
      </c>
    </row>
    <row r="6868" spans="1:9" x14ac:dyDescent="0.3">
      <c r="A6868" s="72" t="str">
        <f t="shared" si="223"/>
        <v>2019</v>
      </c>
      <c r="B6868" s="72" t="str">
        <f t="shared" si="224"/>
        <v>Dec</v>
      </c>
      <c r="C6868" s="74">
        <v>43822</v>
      </c>
      <c r="D6868" s="47">
        <v>39.689999</v>
      </c>
      <c r="E6868" s="47">
        <v>39.950001</v>
      </c>
      <c r="F6868" s="47">
        <v>39.080002</v>
      </c>
      <c r="G6868" s="47">
        <v>39.650002000000001</v>
      </c>
      <c r="H6868" s="73">
        <v>39.650002000000001</v>
      </c>
      <c r="I6868" s="73">
        <v>1707100</v>
      </c>
    </row>
    <row r="6869" spans="1:9" x14ac:dyDescent="0.3">
      <c r="A6869" s="72" t="str">
        <f t="shared" si="223"/>
        <v>2019</v>
      </c>
      <c r="B6869" s="72" t="str">
        <f t="shared" si="224"/>
        <v>Dec</v>
      </c>
      <c r="C6869" s="74">
        <v>43823</v>
      </c>
      <c r="D6869" s="47">
        <v>39.840000000000003</v>
      </c>
      <c r="E6869" s="47">
        <v>39.970001000000003</v>
      </c>
      <c r="F6869" s="47">
        <v>38.82</v>
      </c>
      <c r="G6869" s="47">
        <v>39.049999</v>
      </c>
      <c r="H6869" s="73">
        <v>39.049999</v>
      </c>
      <c r="I6869" s="73">
        <v>612300</v>
      </c>
    </row>
    <row r="6870" spans="1:9" x14ac:dyDescent="0.3">
      <c r="A6870" s="72" t="str">
        <f t="shared" si="223"/>
        <v>2019</v>
      </c>
      <c r="B6870" s="72" t="str">
        <f t="shared" si="224"/>
        <v>Dec</v>
      </c>
      <c r="C6870" s="74">
        <v>43825</v>
      </c>
      <c r="D6870" s="47">
        <v>39.270000000000003</v>
      </c>
      <c r="E6870" s="47">
        <v>39.369999</v>
      </c>
      <c r="F6870" s="47">
        <v>38.82</v>
      </c>
      <c r="G6870" s="47">
        <v>39.130001</v>
      </c>
      <c r="H6870" s="73">
        <v>39.130001</v>
      </c>
      <c r="I6870" s="73">
        <v>902800</v>
      </c>
    </row>
    <row r="6871" spans="1:9" x14ac:dyDescent="0.3">
      <c r="A6871" s="72" t="str">
        <f t="shared" si="223"/>
        <v>2019</v>
      </c>
      <c r="B6871" s="72" t="str">
        <f t="shared" si="224"/>
        <v>Dec</v>
      </c>
      <c r="C6871" s="74">
        <v>43826</v>
      </c>
      <c r="D6871" s="47">
        <v>39.18</v>
      </c>
      <c r="E6871" s="47">
        <v>39.220001000000003</v>
      </c>
      <c r="F6871" s="47">
        <v>38.310001</v>
      </c>
      <c r="G6871" s="47">
        <v>38.360000999999997</v>
      </c>
      <c r="H6871" s="73">
        <v>38.360000999999997</v>
      </c>
      <c r="I6871" s="73">
        <v>865200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13"/>
  <sheetViews>
    <sheetView workbookViewId="0">
      <selection activeCell="D26" sqref="D26"/>
    </sheetView>
  </sheetViews>
  <sheetFormatPr defaultColWidth="9.109375" defaultRowHeight="14.4" x14ac:dyDescent="0.3"/>
  <cols>
    <col min="1" max="1" width="17.33203125" style="5" bestFit="1" customWidth="1"/>
    <col min="2" max="2" width="18.33203125" style="5" bestFit="1" customWidth="1"/>
    <col min="3" max="3" width="21.5546875" style="5" customWidth="1"/>
    <col min="4" max="4" width="9.109375" style="5"/>
    <col min="5" max="5" width="12.5546875" style="5" bestFit="1" customWidth="1"/>
    <col min="6" max="6" width="9.109375" style="5"/>
    <col min="7" max="7" width="10.5546875" style="5" bestFit="1" customWidth="1"/>
    <col min="8" max="16384" width="9.109375" style="5"/>
  </cols>
  <sheetData>
    <row r="2" spans="1:7" x14ac:dyDescent="0.3">
      <c r="A2" s="5" t="s">
        <v>275</v>
      </c>
    </row>
    <row r="3" spans="1:7" ht="28.8" x14ac:dyDescent="0.3">
      <c r="A3" s="49" t="s">
        <v>270</v>
      </c>
      <c r="B3" s="50" t="s">
        <v>269</v>
      </c>
      <c r="C3" s="50" t="s">
        <v>273</v>
      </c>
      <c r="D3" s="50" t="s">
        <v>274</v>
      </c>
    </row>
    <row r="8" spans="1:7" x14ac:dyDescent="0.3">
      <c r="A8" s="5" t="s">
        <v>279</v>
      </c>
      <c r="B8" s="5" t="s">
        <v>278</v>
      </c>
      <c r="C8" s="21">
        <v>197000</v>
      </c>
      <c r="D8" s="43">
        <v>48.32</v>
      </c>
    </row>
    <row r="9" spans="1:7" x14ac:dyDescent="0.3">
      <c r="A9" s="5" t="s">
        <v>279</v>
      </c>
      <c r="B9" s="5" t="s">
        <v>280</v>
      </c>
      <c r="C9" s="21">
        <v>187000</v>
      </c>
      <c r="D9" s="43">
        <v>46.46</v>
      </c>
    </row>
    <row r="10" spans="1:7" x14ac:dyDescent="0.3">
      <c r="A10" s="5" t="s">
        <v>279</v>
      </c>
      <c r="B10" s="5" t="s">
        <v>281</v>
      </c>
      <c r="C10" s="21">
        <v>222000</v>
      </c>
      <c r="D10" s="43">
        <v>44.6</v>
      </c>
      <c r="E10" s="48"/>
      <c r="F10" s="48"/>
      <c r="G10" s="43"/>
    </row>
    <row r="11" spans="1:7" x14ac:dyDescent="0.3">
      <c r="A11" s="5" t="s">
        <v>271</v>
      </c>
      <c r="B11" s="5" t="s">
        <v>272</v>
      </c>
      <c r="C11" s="21">
        <v>249000</v>
      </c>
      <c r="D11" s="47">
        <v>43.54</v>
      </c>
    </row>
    <row r="12" spans="1:7" x14ac:dyDescent="0.3">
      <c r="A12" s="5" t="s">
        <v>271</v>
      </c>
      <c r="B12" s="5" t="s">
        <v>277</v>
      </c>
      <c r="C12" s="21">
        <v>9000</v>
      </c>
      <c r="D12" s="47">
        <v>38.020000000000003</v>
      </c>
    </row>
    <row r="13" spans="1:7" x14ac:dyDescent="0.3">
      <c r="A13" s="5" t="s">
        <v>271</v>
      </c>
      <c r="B13" s="5" t="s">
        <v>276</v>
      </c>
      <c r="C13" s="21">
        <v>5000</v>
      </c>
      <c r="D13" s="47">
        <v>38.76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28"/>
  <sheetViews>
    <sheetView topLeftCell="A11" workbookViewId="0">
      <selection activeCell="L33" sqref="L33"/>
    </sheetView>
  </sheetViews>
  <sheetFormatPr defaultColWidth="9.109375" defaultRowHeight="14.4" x14ac:dyDescent="0.3"/>
  <cols>
    <col min="1" max="1" width="27" style="52" bestFit="1" customWidth="1"/>
    <col min="2" max="16384" width="9.109375" style="52"/>
  </cols>
  <sheetData>
    <row r="1" spans="1:17" ht="15" thickBot="1" x14ac:dyDescent="0.35">
      <c r="A1" s="58"/>
      <c r="B1" s="40" t="s">
        <v>249</v>
      </c>
      <c r="C1" s="60">
        <v>2020</v>
      </c>
      <c r="D1" s="104" t="s">
        <v>254</v>
      </c>
      <c r="E1" s="105"/>
      <c r="F1" s="105"/>
      <c r="G1" s="105"/>
      <c r="H1" s="105"/>
      <c r="I1" s="105"/>
      <c r="J1" s="106"/>
      <c r="K1" s="104" t="s">
        <v>256</v>
      </c>
      <c r="L1" s="105"/>
      <c r="M1" s="105"/>
      <c r="N1" s="105"/>
      <c r="O1" s="105"/>
      <c r="P1" s="105"/>
      <c r="Q1" s="106"/>
    </row>
    <row r="2" spans="1:17" x14ac:dyDescent="0.3">
      <c r="A2" s="14" t="s">
        <v>251</v>
      </c>
      <c r="B2" s="7"/>
    </row>
    <row r="3" spans="1:17" x14ac:dyDescent="0.3">
      <c r="A3" s="52" t="s">
        <v>250</v>
      </c>
      <c r="B3" s="7">
        <v>3</v>
      </c>
      <c r="C3" s="7">
        <v>6</v>
      </c>
    </row>
    <row r="4" spans="1:17" x14ac:dyDescent="0.3">
      <c r="A4" s="15" t="s">
        <v>215</v>
      </c>
      <c r="B4" s="7">
        <v>1</v>
      </c>
      <c r="C4" s="7">
        <v>6</v>
      </c>
    </row>
    <row r="5" spans="1:17" x14ac:dyDescent="0.3">
      <c r="A5" s="15" t="s">
        <v>216</v>
      </c>
      <c r="B5" s="7">
        <v>1</v>
      </c>
      <c r="C5" s="7">
        <v>5</v>
      </c>
    </row>
    <row r="6" spans="1:17" x14ac:dyDescent="0.3">
      <c r="A6" s="15" t="s">
        <v>252</v>
      </c>
      <c r="B6" s="7">
        <v>2</v>
      </c>
      <c r="C6" s="7">
        <v>4</v>
      </c>
    </row>
    <row r="7" spans="1:17" x14ac:dyDescent="0.3">
      <c r="A7" s="15" t="s">
        <v>253</v>
      </c>
    </row>
    <row r="11" spans="1:17" ht="15" thickBot="1" x14ac:dyDescent="0.35"/>
    <row r="12" spans="1:17" ht="15" thickBot="1" x14ac:dyDescent="0.35">
      <c r="D12" s="104" t="s">
        <v>255</v>
      </c>
      <c r="E12" s="105"/>
      <c r="F12" s="105"/>
      <c r="G12" s="105"/>
      <c r="H12" s="105"/>
      <c r="I12" s="105"/>
      <c r="J12" s="106"/>
    </row>
    <row r="21" spans="4:13" ht="16.2" x14ac:dyDescent="0.3">
      <c r="M21" s="59"/>
    </row>
    <row r="28" spans="4:13" x14ac:dyDescent="0.3">
      <c r="D28" s="161" t="s">
        <v>329</v>
      </c>
      <c r="E28" s="160"/>
      <c r="F28" s="160"/>
      <c r="G28" s="160"/>
      <c r="H28" s="160"/>
      <c r="I28" s="160"/>
      <c r="J28" s="159"/>
    </row>
  </sheetData>
  <mergeCells count="4">
    <mergeCell ref="D1:J1"/>
    <mergeCell ref="D12:J12"/>
    <mergeCell ref="K1:Q1"/>
    <mergeCell ref="D28:J2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4:Q50"/>
  <sheetViews>
    <sheetView workbookViewId="0">
      <selection activeCell="H48" sqref="H48"/>
    </sheetView>
  </sheetViews>
  <sheetFormatPr defaultColWidth="9.109375" defaultRowHeight="14.4" x14ac:dyDescent="0.3"/>
  <cols>
    <col min="1" max="1" width="9.109375" style="52"/>
    <col min="2" max="2" width="31.5546875" style="52" customWidth="1"/>
    <col min="3" max="3" width="14.33203125" style="52" bestFit="1" customWidth="1"/>
    <col min="4" max="16384" width="9.109375" style="52"/>
  </cols>
  <sheetData>
    <row r="4" spans="2:17" x14ac:dyDescent="0.3">
      <c r="B4" s="52" t="str">
        <f>'Raw Data'!A5</f>
        <v>fiscal_year</v>
      </c>
      <c r="C4" s="7">
        <f>'Raw Data'!B5</f>
        <v>2009</v>
      </c>
      <c r="D4" s="7">
        <f>'Raw Data'!C5</f>
        <v>2010</v>
      </c>
      <c r="E4" s="7">
        <f>'Raw Data'!D5</f>
        <v>2011</v>
      </c>
      <c r="F4" s="7">
        <f>'Raw Data'!E5</f>
        <v>2012</v>
      </c>
      <c r="G4" s="7">
        <f>'Raw Data'!F5</f>
        <v>2013</v>
      </c>
      <c r="H4" s="7">
        <f>'Raw Data'!G5</f>
        <v>2014</v>
      </c>
      <c r="I4" s="7">
        <f>'Raw Data'!H5</f>
        <v>2015</v>
      </c>
      <c r="J4" s="7">
        <f>'Raw Data'!I5</f>
        <v>2016</v>
      </c>
      <c r="K4" s="7">
        <f>'Raw Data'!J5</f>
        <v>2017</v>
      </c>
      <c r="L4" s="7">
        <f>'Raw Data'!K5</f>
        <v>2018</v>
      </c>
      <c r="M4" s="71">
        <f>L4+1</f>
        <v>2019</v>
      </c>
      <c r="N4" s="71">
        <f>M4+1</f>
        <v>2020</v>
      </c>
      <c r="O4" s="71">
        <f>N4+1</f>
        <v>2021</v>
      </c>
      <c r="P4" s="71">
        <f>O4+1</f>
        <v>2022</v>
      </c>
      <c r="Q4" s="71">
        <f>P4+1</f>
        <v>2023</v>
      </c>
    </row>
    <row r="5" spans="2:17" x14ac:dyDescent="0.3">
      <c r="B5" s="52" t="str">
        <f>'Raw Data'!A6</f>
        <v>OperatingRevenue</v>
      </c>
      <c r="C5" s="6">
        <f>'Raw Data'!B6/1000000</f>
        <v>0</v>
      </c>
      <c r="D5" s="6">
        <f>'Raw Data'!C6/1000000</f>
        <v>0</v>
      </c>
      <c r="E5" s="6">
        <f>'Raw Data'!D6/1000000</f>
        <v>0</v>
      </c>
      <c r="F5" s="6">
        <f>'Raw Data'!E6/1000000</f>
        <v>0</v>
      </c>
      <c r="G5" s="6">
        <f>'Raw Data'!F6/1000000</f>
        <v>0</v>
      </c>
      <c r="H5" s="6">
        <f>'Raw Data'!G6/1000000</f>
        <v>0</v>
      </c>
      <c r="I5" s="6">
        <f>'Raw Data'!H6/1000000</f>
        <v>0</v>
      </c>
      <c r="J5" s="6">
        <f>'Raw Data'!I6/1000000</f>
        <v>0</v>
      </c>
      <c r="K5" s="6">
        <f>'Raw Data'!J6/1000000</f>
        <v>0</v>
      </c>
      <c r="L5" s="6">
        <f>'Raw Data'!K6/1000000</f>
        <v>0</v>
      </c>
    </row>
    <row r="6" spans="2:17" x14ac:dyDescent="0.3">
      <c r="B6" s="52" t="str">
        <f>'Raw Data'!A7</f>
        <v>OtherRevenue</v>
      </c>
      <c r="C6" s="6">
        <f>'Raw Data'!B7/1000000</f>
        <v>1602.02</v>
      </c>
      <c r="D6" s="6">
        <f>'Raw Data'!C7/1000000</f>
        <v>1659.404</v>
      </c>
      <c r="E6" s="6">
        <f>'Raw Data'!D7/1000000</f>
        <v>1757.624</v>
      </c>
      <c r="F6" s="6">
        <f>'Raw Data'!E7/1000000</f>
        <v>1809.0170000000001</v>
      </c>
      <c r="G6" s="6">
        <f>'Raw Data'!F7/1000000</f>
        <v>1877.91</v>
      </c>
      <c r="H6" s="6">
        <f>'Raw Data'!G7/1000000</f>
        <v>1976.624</v>
      </c>
      <c r="I6" s="6">
        <f>'Raw Data'!H7/1000000</f>
        <v>2100.6089999999999</v>
      </c>
      <c r="J6" s="6">
        <f>'Raw Data'!I7/1000000</f>
        <v>2275.7190000000001</v>
      </c>
      <c r="K6" s="6">
        <f>'Raw Data'!J7/1000000</f>
        <v>2260.502</v>
      </c>
      <c r="L6" s="6">
        <f>'Raw Data'!K7/1000000</f>
        <v>2332.3310000000001</v>
      </c>
    </row>
    <row r="7" spans="2:17" x14ac:dyDescent="0.3">
      <c r="B7" s="52" t="str">
        <f>'Raw Data'!A8</f>
        <v>TotalRevenue</v>
      </c>
      <c r="C7" s="6">
        <f>'Raw Data'!B8/1000000</f>
        <v>1602.02</v>
      </c>
      <c r="D7" s="6">
        <f>'Raw Data'!C8/1000000</f>
        <v>1659.404</v>
      </c>
      <c r="E7" s="6">
        <f>'Raw Data'!D8/1000000</f>
        <v>1757.624</v>
      </c>
      <c r="F7" s="6">
        <f>'Raw Data'!E8/1000000</f>
        <v>1809.0170000000001</v>
      </c>
      <c r="G7" s="6">
        <f>'Raw Data'!F8/1000000</f>
        <v>1877.91</v>
      </c>
      <c r="H7" s="6">
        <f>'Raw Data'!G8/1000000</f>
        <v>1976.624</v>
      </c>
      <c r="I7" s="6">
        <f>'Raw Data'!H8/1000000</f>
        <v>2100.6089999999999</v>
      </c>
      <c r="J7" s="6">
        <f>'Raw Data'!I8/1000000</f>
        <v>2275.7190000000001</v>
      </c>
      <c r="K7" s="6">
        <f>'Raw Data'!J8/1000000</f>
        <v>2260.502</v>
      </c>
      <c r="L7" s="6">
        <f>'Raw Data'!K8/1000000</f>
        <v>2332.3310000000001</v>
      </c>
    </row>
    <row r="8" spans="2:17" x14ac:dyDescent="0.3">
      <c r="B8" s="52" t="str">
        <f>'Raw Data'!A9</f>
        <v>CostofRevenue</v>
      </c>
      <c r="C8" s="6">
        <f>'Raw Data'!B9/1000000</f>
        <v>394.40899999999999</v>
      </c>
      <c r="D8" s="6">
        <f>'Raw Data'!C9/1000000</f>
        <v>412.85500000000002</v>
      </c>
      <c r="E8" s="6">
        <f>'Raw Data'!D9/1000000</f>
        <v>448.46800000000002</v>
      </c>
      <c r="F8" s="6">
        <f>'Raw Data'!E9/1000000</f>
        <v>450.15300000000002</v>
      </c>
      <c r="G8" s="6">
        <f>'Raw Data'!F9/1000000</f>
        <v>455.685</v>
      </c>
      <c r="H8" s="6">
        <f>'Raw Data'!G9/1000000</f>
        <v>490.30599999999998</v>
      </c>
      <c r="I8" s="6">
        <f>'Raw Data'!H9/1000000</f>
        <v>504.03100000000001</v>
      </c>
      <c r="J8" s="6">
        <f>'Raw Data'!I9/1000000</f>
        <v>526.62800000000004</v>
      </c>
      <c r="K8" s="6">
        <f>'Raw Data'!J9/1000000</f>
        <v>519.38800000000003</v>
      </c>
      <c r="L8" s="6">
        <f>'Raw Data'!K9/1000000</f>
        <v>532.88</v>
      </c>
    </row>
    <row r="9" spans="2:17" x14ac:dyDescent="0.3">
      <c r="B9" s="52" t="str">
        <f>'Raw Data'!A10</f>
        <v>GrossProfit</v>
      </c>
      <c r="C9" s="6">
        <f>'Raw Data'!B10/1000000</f>
        <v>1207.6110000000001</v>
      </c>
      <c r="D9" s="6">
        <f>'Raw Data'!C10/1000000</f>
        <v>1246.549</v>
      </c>
      <c r="E9" s="6">
        <f>'Raw Data'!D10/1000000</f>
        <v>1309.1559999999999</v>
      </c>
      <c r="F9" s="6">
        <f>'Raw Data'!E10/1000000</f>
        <v>1358.864</v>
      </c>
      <c r="G9" s="6">
        <f>'Raw Data'!F10/1000000</f>
        <v>1422.2249999999999</v>
      </c>
      <c r="H9" s="6">
        <f>'Raw Data'!G10/1000000</f>
        <v>1486.318</v>
      </c>
      <c r="I9" s="6">
        <f>'Raw Data'!H10/1000000</f>
        <v>1596.578</v>
      </c>
      <c r="J9" s="6">
        <f>'Raw Data'!I10/1000000</f>
        <v>1749.0909999999999</v>
      </c>
      <c r="K9" s="6">
        <f>'Raw Data'!J10/1000000</f>
        <v>1741.114</v>
      </c>
      <c r="L9" s="6">
        <f>'Raw Data'!K10/1000000</f>
        <v>1799.451</v>
      </c>
    </row>
    <row r="10" spans="2:17" x14ac:dyDescent="0.3">
      <c r="B10" s="52" t="str">
        <f>'Raw Data'!A11</f>
        <v>SalesMarketingExpense</v>
      </c>
      <c r="C10" s="6">
        <f>'Raw Data'!B11/1000000</f>
        <v>0</v>
      </c>
      <c r="D10" s="6">
        <f>'Raw Data'!C11/1000000</f>
        <v>0</v>
      </c>
      <c r="E10" s="6">
        <f>'Raw Data'!D11/1000000</f>
        <v>0</v>
      </c>
      <c r="F10" s="6">
        <f>'Raw Data'!E11/1000000</f>
        <v>0</v>
      </c>
      <c r="G10" s="6">
        <f>'Raw Data'!F11/1000000</f>
        <v>0</v>
      </c>
      <c r="H10" s="6">
        <f>'Raw Data'!G11/1000000</f>
        <v>0</v>
      </c>
      <c r="I10" s="6">
        <f>'Raw Data'!H11/1000000</f>
        <v>0</v>
      </c>
      <c r="J10" s="6">
        <f>'Raw Data'!I11/1000000</f>
        <v>0</v>
      </c>
      <c r="K10" s="6">
        <f>'Raw Data'!J11/1000000</f>
        <v>0</v>
      </c>
      <c r="L10" s="6">
        <f>'Raw Data'!K11/1000000</f>
        <v>0</v>
      </c>
    </row>
    <row r="11" spans="2:17" x14ac:dyDescent="0.3">
      <c r="B11" s="52" t="str">
        <f>'Raw Data'!A12</f>
        <v>LaborExpense</v>
      </c>
      <c r="C11" s="6">
        <f>'Raw Data'!B12/1000000</f>
        <v>528.57799999999997</v>
      </c>
      <c r="D11" s="6">
        <f>'Raw Data'!C12/1000000</f>
        <v>536.95399999999995</v>
      </c>
      <c r="E11" s="6">
        <f>'Raw Data'!D12/1000000</f>
        <v>567.35799999999995</v>
      </c>
      <c r="F11" s="6">
        <f>'Raw Data'!E12/1000000</f>
        <v>580.19200000000001</v>
      </c>
      <c r="G11" s="6">
        <f>'Raw Data'!F12/1000000</f>
        <v>603.06899999999996</v>
      </c>
      <c r="H11" s="6">
        <f>'Raw Data'!G12/1000000</f>
        <v>646.10199999999998</v>
      </c>
      <c r="I11" s="6">
        <f>'Raw Data'!H12/1000000</f>
        <v>684.81799999999998</v>
      </c>
      <c r="J11" s="6">
        <f>'Raw Data'!I12/1000000</f>
        <v>759.99800000000005</v>
      </c>
      <c r="K11" s="6">
        <f>'Raw Data'!J12/1000000</f>
        <v>777.59500000000003</v>
      </c>
      <c r="L11" s="6">
        <f>'Raw Data'!K12/1000000</f>
        <v>834.13400000000001</v>
      </c>
    </row>
    <row r="12" spans="2:17" x14ac:dyDescent="0.3">
      <c r="B12" s="52" t="str">
        <f>'Raw Data'!A13</f>
        <v>OtherGeneralAdministrativeExpense</v>
      </c>
      <c r="C12" s="6">
        <f>'Raw Data'!B13/1000000</f>
        <v>97.432000000000002</v>
      </c>
      <c r="D12" s="6">
        <f>'Raw Data'!C13/1000000</f>
        <v>95.728999999999999</v>
      </c>
      <c r="E12" s="6">
        <f>'Raw Data'!D13/1000000</f>
        <v>96.263000000000005</v>
      </c>
      <c r="F12" s="6">
        <f>'Raw Data'!E13/1000000</f>
        <v>104.15600000000001</v>
      </c>
      <c r="G12" s="6">
        <f>'Raw Data'!F13/1000000</f>
        <v>114.72799999999999</v>
      </c>
      <c r="H12" s="6">
        <f>'Raw Data'!G13/1000000</f>
        <v>119.09399999999999</v>
      </c>
      <c r="I12" s="6">
        <f>'Raw Data'!H13/1000000</f>
        <v>137.40199999999999</v>
      </c>
      <c r="J12" s="6">
        <f>'Raw Data'!I13/1000000</f>
        <v>146.042</v>
      </c>
      <c r="K12" s="6">
        <f>'Raw Data'!J13/1000000</f>
        <v>141.53299999999999</v>
      </c>
      <c r="L12" s="6">
        <f>'Raw Data'!K13/1000000</f>
        <v>154.77000000000001</v>
      </c>
    </row>
    <row r="13" spans="2:17" x14ac:dyDescent="0.3">
      <c r="B13" s="52" t="str">
        <f>'Raw Data'!A14</f>
        <v>GeneralAdministrativeExpense</v>
      </c>
      <c r="C13" s="6">
        <f>'Raw Data'!B14/1000000</f>
        <v>626.01</v>
      </c>
      <c r="D13" s="6">
        <f>'Raw Data'!C14/1000000</f>
        <v>632.68299999999999</v>
      </c>
      <c r="E13" s="6">
        <f>'Raw Data'!D14/1000000</f>
        <v>663.62099999999998</v>
      </c>
      <c r="F13" s="6">
        <f>'Raw Data'!E14/1000000</f>
        <v>684.34799999999996</v>
      </c>
      <c r="G13" s="6">
        <f>'Raw Data'!F14/1000000</f>
        <v>717.79700000000003</v>
      </c>
      <c r="H13" s="6">
        <f>'Raw Data'!G14/1000000</f>
        <v>765.19600000000003</v>
      </c>
      <c r="I13" s="6">
        <f>'Raw Data'!H14/1000000</f>
        <v>822.22</v>
      </c>
      <c r="J13" s="6">
        <f>'Raw Data'!I14/1000000</f>
        <v>906.04</v>
      </c>
      <c r="K13" s="6">
        <f>'Raw Data'!J14/1000000</f>
        <v>919.12800000000004</v>
      </c>
      <c r="L13" s="6">
        <f>'Raw Data'!K14/1000000</f>
        <v>988.904</v>
      </c>
    </row>
    <row r="14" spans="2:17" x14ac:dyDescent="0.3">
      <c r="B14" s="52" t="str">
        <f>'Raw Data'!A15</f>
        <v>OtherSellingGeneralAdministrativeExpenses</v>
      </c>
      <c r="C14" s="6">
        <f>'Raw Data'!B15/1000000</f>
        <v>0</v>
      </c>
      <c r="D14" s="6">
        <f>'Raw Data'!C15/1000000</f>
        <v>0</v>
      </c>
      <c r="E14" s="6">
        <f>'Raw Data'!D15/1000000</f>
        <v>0</v>
      </c>
      <c r="F14" s="6">
        <f>'Raw Data'!E15/1000000</f>
        <v>0</v>
      </c>
      <c r="G14" s="6">
        <f>'Raw Data'!F15/1000000</f>
        <v>0</v>
      </c>
      <c r="H14" s="6">
        <f>'Raw Data'!G15/1000000</f>
        <v>0</v>
      </c>
      <c r="I14" s="6">
        <f>'Raw Data'!H15/1000000</f>
        <v>0</v>
      </c>
      <c r="J14" s="6">
        <f>'Raw Data'!I15/1000000</f>
        <v>0</v>
      </c>
      <c r="K14" s="6">
        <f>'Raw Data'!J15/1000000</f>
        <v>0</v>
      </c>
      <c r="L14" s="6">
        <f>'Raw Data'!K15/1000000</f>
        <v>0</v>
      </c>
    </row>
    <row r="15" spans="2:17" x14ac:dyDescent="0.3">
      <c r="B15" s="52" t="str">
        <f>'Raw Data'!A16</f>
        <v>SellingGeneralAdministrativeExpenses</v>
      </c>
      <c r="C15" s="6">
        <f>'Raw Data'!B16/1000000</f>
        <v>626.01</v>
      </c>
      <c r="D15" s="6">
        <f>'Raw Data'!C16/1000000</f>
        <v>632.68299999999999</v>
      </c>
      <c r="E15" s="6">
        <f>'Raw Data'!D16/1000000</f>
        <v>663.62099999999998</v>
      </c>
      <c r="F15" s="6">
        <f>'Raw Data'!E16/1000000</f>
        <v>684.34799999999996</v>
      </c>
      <c r="G15" s="6">
        <f>'Raw Data'!F16/1000000</f>
        <v>717.79700000000003</v>
      </c>
      <c r="H15" s="6">
        <f>'Raw Data'!G16/1000000</f>
        <v>765.19600000000003</v>
      </c>
      <c r="I15" s="6">
        <f>'Raw Data'!H16/1000000</f>
        <v>822.22</v>
      </c>
      <c r="J15" s="6">
        <f>'Raw Data'!I16/1000000</f>
        <v>906.04</v>
      </c>
      <c r="K15" s="6">
        <f>'Raw Data'!J16/1000000</f>
        <v>919.12800000000004</v>
      </c>
      <c r="L15" s="6">
        <f>'Raw Data'!K16/1000000</f>
        <v>988.904</v>
      </c>
    </row>
    <row r="16" spans="2:17" x14ac:dyDescent="0.3">
      <c r="B16" s="52" t="str">
        <f>'Raw Data'!A17</f>
        <v>ResearchDevelopmentExpense</v>
      </c>
      <c r="C16" s="6">
        <f>'Raw Data'!B17/1000000</f>
        <v>0</v>
      </c>
      <c r="D16" s="6">
        <f>'Raw Data'!C17/1000000</f>
        <v>0</v>
      </c>
      <c r="E16" s="6">
        <f>'Raw Data'!D17/1000000</f>
        <v>0</v>
      </c>
      <c r="F16" s="6">
        <f>'Raw Data'!E17/1000000</f>
        <v>0</v>
      </c>
      <c r="G16" s="6">
        <f>'Raw Data'!F17/1000000</f>
        <v>0</v>
      </c>
      <c r="H16" s="6">
        <f>'Raw Data'!G17/1000000</f>
        <v>0</v>
      </c>
      <c r="I16" s="6">
        <f>'Raw Data'!H17/1000000</f>
        <v>0</v>
      </c>
      <c r="J16" s="6">
        <f>'Raw Data'!I17/1000000</f>
        <v>0</v>
      </c>
      <c r="K16" s="6">
        <f>'Raw Data'!J17/1000000</f>
        <v>0</v>
      </c>
      <c r="L16" s="6">
        <f>'Raw Data'!K17/1000000</f>
        <v>0</v>
      </c>
    </row>
    <row r="17" spans="2:12" x14ac:dyDescent="0.3">
      <c r="B17" s="52" t="str">
        <f>'Raw Data'!A18</f>
        <v>CFDepreciationAmortization</v>
      </c>
      <c r="C17" s="6">
        <f>'Raw Data'!B18/1000000</f>
        <v>75.183999999999997</v>
      </c>
      <c r="D17" s="6">
        <f>'Raw Data'!C18/1000000</f>
        <v>72.14</v>
      </c>
      <c r="E17" s="6">
        <f>'Raw Data'!D18/1000000</f>
        <v>71.957999999999998</v>
      </c>
      <c r="F17" s="6">
        <f>'Raw Data'!E18/1000000</f>
        <v>74.433000000000007</v>
      </c>
      <c r="G17" s="6">
        <f>'Raw Data'!F18/1000000</f>
        <v>78.558000000000007</v>
      </c>
      <c r="H17" s="6">
        <f>'Raw Data'!G18/1000000</f>
        <v>82.834999999999994</v>
      </c>
      <c r="I17" s="6">
        <f>'Raw Data'!H18/1000000</f>
        <v>85.563000000000002</v>
      </c>
      <c r="J17" s="6">
        <f>'Raw Data'!I18/1000000</f>
        <v>88.01</v>
      </c>
      <c r="K17" s="6">
        <f>'Raw Data'!J18/1000000</f>
        <v>92.728999999999999</v>
      </c>
      <c r="L17" s="6">
        <f>'Raw Data'!K18/1000000</f>
        <v>95.975999999999999</v>
      </c>
    </row>
    <row r="18" spans="2:12" x14ac:dyDescent="0.3">
      <c r="B18" s="52" t="str">
        <f>'Raw Data'!A19</f>
        <v>RestructuringRemediationImpairmentProvisions</v>
      </c>
      <c r="C18" s="6">
        <f>'Raw Data'!B19/1000000</f>
        <v>26.541</v>
      </c>
      <c r="D18" s="6">
        <f>'Raw Data'!C19/1000000</f>
        <v>0</v>
      </c>
      <c r="E18" s="6">
        <f>'Raw Data'!D19/1000000</f>
        <v>1.5469999999999999</v>
      </c>
      <c r="F18" s="6">
        <f>'Raw Data'!E19/1000000</f>
        <v>9.5359999999999996</v>
      </c>
      <c r="G18" s="6">
        <f>'Raw Data'!F19/1000000</f>
        <v>-0.56100000000000005</v>
      </c>
      <c r="H18" s="6">
        <f>'Raw Data'!G19/1000000</f>
        <v>0.69599999999999995</v>
      </c>
      <c r="I18" s="6">
        <f>'Raw Data'!H19/1000000</f>
        <v>6.0110000000000001</v>
      </c>
      <c r="J18" s="6">
        <f>'Raw Data'!I19/1000000</f>
        <v>0.114</v>
      </c>
      <c r="K18" s="6">
        <f>'Raw Data'!J19/1000000</f>
        <v>10.343</v>
      </c>
      <c r="L18" s="6">
        <f>'Raw Data'!K19/1000000</f>
        <v>17.861000000000001</v>
      </c>
    </row>
    <row r="19" spans="2:12" x14ac:dyDescent="0.3">
      <c r="B19" s="52" t="str">
        <f>'Raw Data'!A20</f>
        <v>OtherOperatingExpenses</v>
      </c>
      <c r="C19" s="6">
        <f>'Raw Data'!B20/1000000</f>
        <v>406.15899999999999</v>
      </c>
      <c r="D19" s="6">
        <f>'Raw Data'!C20/1000000</f>
        <v>413.51499999999999</v>
      </c>
      <c r="E19" s="6">
        <f>'Raw Data'!D20/1000000</f>
        <v>438.58</v>
      </c>
      <c r="F19" s="6">
        <f>'Raw Data'!E20/1000000</f>
        <v>451.84800000000001</v>
      </c>
      <c r="G19" s="6">
        <f>'Raw Data'!F20/1000000</f>
        <v>465.47699999999998</v>
      </c>
      <c r="H19" s="6">
        <f>'Raw Data'!G20/1000000</f>
        <v>492.86</v>
      </c>
      <c r="I19" s="6">
        <f>'Raw Data'!H20/1000000</f>
        <v>517.53800000000001</v>
      </c>
      <c r="J19" s="6">
        <f>'Raw Data'!I20/1000000</f>
        <v>553.93399999999997</v>
      </c>
      <c r="K19" s="6">
        <f>'Raw Data'!J20/1000000</f>
        <v>566.06899999999996</v>
      </c>
      <c r="L19" s="6">
        <f>'Raw Data'!K20/1000000</f>
        <v>577.76199999999994</v>
      </c>
    </row>
    <row r="20" spans="2:12" x14ac:dyDescent="0.3">
      <c r="B20" s="52" t="str">
        <f>'Raw Data'!A21</f>
        <v>OperatingExpenses</v>
      </c>
      <c r="C20" s="6">
        <f>'Raw Data'!B21/1000000</f>
        <v>1133.894</v>
      </c>
      <c r="D20" s="6">
        <f>'Raw Data'!C21/1000000</f>
        <v>1118.338</v>
      </c>
      <c r="E20" s="6">
        <f>'Raw Data'!D21/1000000</f>
        <v>1175.7059999999999</v>
      </c>
      <c r="F20" s="6">
        <f>'Raw Data'!E21/1000000</f>
        <v>1220.165</v>
      </c>
      <c r="G20" s="6">
        <f>'Raw Data'!F21/1000000</f>
        <v>1261.271</v>
      </c>
      <c r="H20" s="6">
        <f>'Raw Data'!G21/1000000</f>
        <v>1341.587</v>
      </c>
      <c r="I20" s="6">
        <f>'Raw Data'!H21/1000000</f>
        <v>1431.3320000000001</v>
      </c>
      <c r="J20" s="6">
        <f>'Raw Data'!I21/1000000</f>
        <v>1548.098</v>
      </c>
      <c r="K20" s="6">
        <f>'Raw Data'!J21/1000000</f>
        <v>1588.269</v>
      </c>
      <c r="L20" s="6">
        <f>'Raw Data'!K21/1000000</f>
        <v>1680.5029999999999</v>
      </c>
    </row>
    <row r="21" spans="2:12" x14ac:dyDescent="0.3">
      <c r="B21" s="52" t="str">
        <f>'Raw Data'!A22</f>
        <v>CostOperatingExpenses</v>
      </c>
      <c r="C21" s="6">
        <f>'Raw Data'!B22/1000000</f>
        <v>1528.3030000000001</v>
      </c>
      <c r="D21" s="6">
        <f>'Raw Data'!C22/1000000</f>
        <v>1531.193</v>
      </c>
      <c r="E21" s="6">
        <f>'Raw Data'!D22/1000000</f>
        <v>1624.174</v>
      </c>
      <c r="F21" s="6">
        <f>'Raw Data'!E22/1000000</f>
        <v>1670.318</v>
      </c>
      <c r="G21" s="6">
        <f>'Raw Data'!F22/1000000</f>
        <v>1716.9559999999999</v>
      </c>
      <c r="H21" s="6">
        <f>'Raw Data'!G22/1000000</f>
        <v>1831.893</v>
      </c>
      <c r="I21" s="6">
        <f>'Raw Data'!H22/1000000</f>
        <v>1935.3630000000001</v>
      </c>
      <c r="J21" s="6">
        <f>'Raw Data'!I22/1000000</f>
        <v>2074.7260000000001</v>
      </c>
      <c r="K21" s="6">
        <f>'Raw Data'!J22/1000000</f>
        <v>2107.6570000000002</v>
      </c>
      <c r="L21" s="6">
        <f>'Raw Data'!K22/1000000</f>
        <v>2213.3829999999998</v>
      </c>
    </row>
    <row r="22" spans="2:12" x14ac:dyDescent="0.3">
      <c r="B22" s="52" t="str">
        <f>'Raw Data'!A23</f>
        <v>TotalOperatingExpenses</v>
      </c>
      <c r="C22" s="6">
        <f>'Raw Data'!B23/1000000</f>
        <v>1528.3030000000001</v>
      </c>
      <c r="D22" s="6">
        <f>'Raw Data'!C23/1000000</f>
        <v>1531.193</v>
      </c>
      <c r="E22" s="6">
        <f>'Raw Data'!D23/1000000</f>
        <v>1624.174</v>
      </c>
      <c r="F22" s="6">
        <f>'Raw Data'!E23/1000000</f>
        <v>1670.318</v>
      </c>
      <c r="G22" s="6">
        <f>'Raw Data'!F23/1000000</f>
        <v>1716.9559999999999</v>
      </c>
      <c r="H22" s="6">
        <f>'Raw Data'!G23/1000000</f>
        <v>1831.893</v>
      </c>
      <c r="I22" s="6">
        <f>'Raw Data'!H23/1000000</f>
        <v>1935.3630000000001</v>
      </c>
      <c r="J22" s="6">
        <f>'Raw Data'!I23/1000000</f>
        <v>2074.7260000000001</v>
      </c>
      <c r="K22" s="6">
        <f>'Raw Data'!J23/1000000</f>
        <v>2107.6570000000002</v>
      </c>
      <c r="L22" s="6">
        <f>'Raw Data'!K23/1000000</f>
        <v>2213.3829999999998</v>
      </c>
    </row>
    <row r="23" spans="2:12" x14ac:dyDescent="0.3">
      <c r="B23" s="52" t="str">
        <f>'Raw Data'!A24</f>
        <v>EBITDA</v>
      </c>
      <c r="C23" s="6">
        <f>'Raw Data'!B24/1000000</f>
        <v>148.90100000000001</v>
      </c>
      <c r="D23" s="6">
        <f>'Raw Data'!C24/1000000</f>
        <v>200.351</v>
      </c>
      <c r="E23" s="6">
        <f>'Raw Data'!D24/1000000</f>
        <v>205.40799999999999</v>
      </c>
      <c r="F23" s="6">
        <f>'Raw Data'!E24/1000000</f>
        <v>213.13200000000001</v>
      </c>
      <c r="G23" s="6">
        <f>'Raw Data'!F24/1000000</f>
        <v>239.512</v>
      </c>
      <c r="H23" s="6">
        <f>'Raw Data'!G24/1000000</f>
        <v>227.566</v>
      </c>
      <c r="I23" s="6">
        <f>'Raw Data'!H24/1000000</f>
        <v>250.809</v>
      </c>
      <c r="J23" s="6">
        <f>'Raw Data'!I24/1000000</f>
        <v>289.00299999999999</v>
      </c>
      <c r="K23" s="6">
        <f>'Raw Data'!J24/1000000</f>
        <v>245.57400000000001</v>
      </c>
      <c r="L23" s="6">
        <f>'Raw Data'!K24/1000000</f>
        <v>214.92400000000001</v>
      </c>
    </row>
    <row r="24" spans="2:12" x14ac:dyDescent="0.3">
      <c r="B24" s="52" t="str">
        <f>'Raw Data'!A25</f>
        <v>OperatingProfit</v>
      </c>
      <c r="C24" s="6">
        <f>'Raw Data'!B25/1000000</f>
        <v>73.716999999999999</v>
      </c>
      <c r="D24" s="6">
        <f>'Raw Data'!C25/1000000</f>
        <v>128.21100000000001</v>
      </c>
      <c r="E24" s="6">
        <f>'Raw Data'!D25/1000000</f>
        <v>133.44999999999999</v>
      </c>
      <c r="F24" s="6">
        <f>'Raw Data'!E25/1000000</f>
        <v>138.69900000000001</v>
      </c>
      <c r="G24" s="6">
        <f>'Raw Data'!F25/1000000</f>
        <v>160.95400000000001</v>
      </c>
      <c r="H24" s="6">
        <f>'Raw Data'!G25/1000000</f>
        <v>144.73099999999999</v>
      </c>
      <c r="I24" s="6">
        <f>'Raw Data'!H25/1000000</f>
        <v>165.24600000000001</v>
      </c>
      <c r="J24" s="6">
        <f>'Raw Data'!I25/1000000</f>
        <v>200.99299999999999</v>
      </c>
      <c r="K24" s="6">
        <f>'Raw Data'!J25/1000000</f>
        <v>152.845</v>
      </c>
      <c r="L24" s="6">
        <f>'Raw Data'!K25/1000000</f>
        <v>118.94799999999999</v>
      </c>
    </row>
    <row r="25" spans="2:12" x14ac:dyDescent="0.3">
      <c r="B25" s="52" t="str">
        <f>'Raw Data'!A26</f>
        <v>EBIT</v>
      </c>
      <c r="C25" s="6">
        <f>'Raw Data'!B26/1000000</f>
        <v>73.716999999999999</v>
      </c>
      <c r="D25" s="6">
        <f>'Raw Data'!C26/1000000</f>
        <v>128.21100000000001</v>
      </c>
      <c r="E25" s="6">
        <f>'Raw Data'!D26/1000000</f>
        <v>133.44999999999999</v>
      </c>
      <c r="F25" s="6">
        <f>'Raw Data'!E26/1000000</f>
        <v>138.69900000000001</v>
      </c>
      <c r="G25" s="6">
        <f>'Raw Data'!F26/1000000</f>
        <v>160.95400000000001</v>
      </c>
      <c r="H25" s="6">
        <f>'Raw Data'!G26/1000000</f>
        <v>144.73099999999999</v>
      </c>
      <c r="I25" s="6">
        <f>'Raw Data'!H26/1000000</f>
        <v>165.24600000000001</v>
      </c>
      <c r="J25" s="6">
        <f>'Raw Data'!I26/1000000</f>
        <v>200.99299999999999</v>
      </c>
      <c r="K25" s="6">
        <f>'Raw Data'!J26/1000000</f>
        <v>152.845</v>
      </c>
      <c r="L25" s="6">
        <f>'Raw Data'!K26/1000000</f>
        <v>118.94799999999999</v>
      </c>
    </row>
    <row r="26" spans="2:12" x14ac:dyDescent="0.3">
      <c r="B26" s="52" t="str">
        <f>'Raw Data'!A27</f>
        <v>InterestExpense</v>
      </c>
      <c r="C26" s="6">
        <f>'Raw Data'!B27/1000000</f>
        <v>-2.3433000000000001E-5</v>
      </c>
      <c r="D26" s="6">
        <f>'Raw Data'!C27/1000000</f>
        <v>-1.6807999999999999E-5</v>
      </c>
      <c r="E26" s="6">
        <f>'Raw Data'!D27/1000000</f>
        <v>-4.9180000000000002E-6</v>
      </c>
      <c r="F26" s="6">
        <f>'Raw Data'!E27/1000000</f>
        <v>-4.7249999999999997E-6</v>
      </c>
      <c r="G26" s="6">
        <f>'Raw Data'!F27/1000000</f>
        <v>-4.5039999999999996E-6</v>
      </c>
      <c r="H26" s="6">
        <f>'Raw Data'!G27/1000000</f>
        <v>-6.1870000000000002E-6</v>
      </c>
      <c r="I26" s="6">
        <f>'Raw Data'!H27/1000000</f>
        <v>-5.8939999999999998E-6</v>
      </c>
      <c r="J26" s="6">
        <f>'Raw Data'!I27/1000000</f>
        <v>-9.2249999999999989E-6</v>
      </c>
      <c r="K26" s="6">
        <f>'Raw Data'!J27/1000000</f>
        <v>-5.9000000000000003E-6</v>
      </c>
      <c r="L26" s="6">
        <f>'Raw Data'!K27/1000000</f>
        <v>-6.7830000000000001E-6</v>
      </c>
    </row>
    <row r="27" spans="2:12" x14ac:dyDescent="0.3">
      <c r="B27" s="52" t="str">
        <f>'Raw Data'!A28</f>
        <v>InterestIncome</v>
      </c>
      <c r="C27" s="6">
        <f>'Raw Data'!B28/1000000</f>
        <v>3.72E-7</v>
      </c>
      <c r="D27" s="6">
        <f>'Raw Data'!C28/1000000</f>
        <v>1.92E-7</v>
      </c>
      <c r="E27" s="6">
        <f>'Raw Data'!D28/1000000</f>
        <v>8.4199999999999994E-7</v>
      </c>
      <c r="F27" s="6">
        <f>'Raw Data'!E28/1000000</f>
        <v>0</v>
      </c>
      <c r="G27" s="6">
        <f>'Raw Data'!F28/1000000</f>
        <v>0</v>
      </c>
      <c r="H27" s="6">
        <f>'Raw Data'!G28/1000000</f>
        <v>0</v>
      </c>
      <c r="I27" s="6">
        <f>'Raw Data'!H28/1000000</f>
        <v>0</v>
      </c>
      <c r="J27" s="6">
        <f>'Raw Data'!I28/1000000</f>
        <v>0</v>
      </c>
      <c r="K27" s="6">
        <f>'Raw Data'!J28/1000000</f>
        <v>0</v>
      </c>
      <c r="L27" s="6">
        <f>'Raw Data'!K28/1000000</f>
        <v>0</v>
      </c>
    </row>
    <row r="28" spans="2:12" x14ac:dyDescent="0.3">
      <c r="B28" s="52" t="str">
        <f>'Raw Data'!A29</f>
        <v>OtherInterestIncomeExpenseNet</v>
      </c>
      <c r="C28" s="6">
        <f>'Raw Data'!B29/1000000</f>
        <v>0</v>
      </c>
      <c r="D28" s="6">
        <f>'Raw Data'!C29/1000000</f>
        <v>-17.122</v>
      </c>
      <c r="E28" s="6">
        <f>'Raw Data'!D29/1000000</f>
        <v>-4.3070000000000004</v>
      </c>
      <c r="F28" s="6">
        <f>'Raw Data'!E29/1000000</f>
        <v>-4.7249999999999996</v>
      </c>
      <c r="G28" s="6">
        <f>'Raw Data'!F29/1000000</f>
        <v>0</v>
      </c>
      <c r="H28" s="6">
        <f>'Raw Data'!G29/1000000</f>
        <v>0</v>
      </c>
      <c r="I28" s="6">
        <f>'Raw Data'!H29/1000000</f>
        <v>0</v>
      </c>
      <c r="J28" s="6">
        <f>'Raw Data'!I29/1000000</f>
        <v>0</v>
      </c>
      <c r="K28" s="6">
        <f>'Raw Data'!J29/1000000</f>
        <v>0</v>
      </c>
      <c r="L28" s="6">
        <f>'Raw Data'!K29/1000000</f>
        <v>0</v>
      </c>
    </row>
    <row r="29" spans="2:12" x14ac:dyDescent="0.3">
      <c r="B29" s="52" t="str">
        <f>'Raw Data'!A30</f>
        <v>NonoperatingGainsLosses</v>
      </c>
      <c r="C29" s="6">
        <f>'Raw Data'!B30/1000000</f>
        <v>0</v>
      </c>
      <c r="D29" s="6">
        <f>'Raw Data'!C30/1000000</f>
        <v>0</v>
      </c>
      <c r="E29" s="6">
        <f>'Raw Data'!D30/1000000</f>
        <v>0</v>
      </c>
      <c r="F29" s="6">
        <f>'Raw Data'!E30/1000000</f>
        <v>0</v>
      </c>
      <c r="G29" s="6">
        <f>'Raw Data'!F30/1000000</f>
        <v>0</v>
      </c>
      <c r="H29" s="6">
        <f>'Raw Data'!G30/1000000</f>
        <v>0</v>
      </c>
      <c r="I29" s="6">
        <f>'Raw Data'!H30/1000000</f>
        <v>0</v>
      </c>
      <c r="J29" s="6">
        <f>'Raw Data'!I30/1000000</f>
        <v>0</v>
      </c>
      <c r="K29" s="6">
        <f>'Raw Data'!J30/1000000</f>
        <v>-0.47899999999999998</v>
      </c>
      <c r="L29" s="6">
        <f>'Raw Data'!K30/1000000</f>
        <v>-4.7539999999999996</v>
      </c>
    </row>
    <row r="30" spans="2:12" x14ac:dyDescent="0.3">
      <c r="B30" s="52" t="str">
        <f>'Raw Data'!A31</f>
        <v>OtherNonoperatingIncomeExpense</v>
      </c>
      <c r="C30" s="6">
        <f>'Raw Data'!B31/1000000</f>
        <v>0.65100000000000002</v>
      </c>
      <c r="D30" s="6">
        <f>'Raw Data'!C31/1000000</f>
        <v>0</v>
      </c>
      <c r="E30" s="6">
        <f>'Raw Data'!D31/1000000</f>
        <v>0</v>
      </c>
      <c r="F30" s="6">
        <f>'Raw Data'!E31/1000000</f>
        <v>0</v>
      </c>
      <c r="G30" s="6">
        <f>'Raw Data'!F31/1000000</f>
        <v>0</v>
      </c>
      <c r="H30" s="6">
        <f>'Raw Data'!G31/1000000</f>
        <v>0</v>
      </c>
      <c r="I30" s="6">
        <f>'Raw Data'!H31/1000000</f>
        <v>0</v>
      </c>
      <c r="J30" s="6">
        <f>'Raw Data'!I31/1000000</f>
        <v>0</v>
      </c>
      <c r="K30" s="6">
        <f>'Raw Data'!J31/1000000</f>
        <v>0</v>
      </c>
      <c r="L30" s="6">
        <f>'Raw Data'!K31/1000000</f>
        <v>0</v>
      </c>
    </row>
    <row r="31" spans="2:12" x14ac:dyDescent="0.3">
      <c r="B31" s="52" t="str">
        <f>'Raw Data'!A32</f>
        <v>TotalNonoperatingIncomeExpense</v>
      </c>
      <c r="C31" s="6">
        <f>'Raw Data'!B32/1000000</f>
        <v>-22.41</v>
      </c>
      <c r="D31" s="6">
        <f>'Raw Data'!C32/1000000</f>
        <v>-17.122</v>
      </c>
      <c r="E31" s="6">
        <f>'Raw Data'!D32/1000000</f>
        <v>-4.3070000000000004</v>
      </c>
      <c r="F31" s="6">
        <f>'Raw Data'!E32/1000000</f>
        <v>-4.7249999999999996</v>
      </c>
      <c r="G31" s="6">
        <f>'Raw Data'!F32/1000000</f>
        <v>-4.5039999999999996</v>
      </c>
      <c r="H31" s="6">
        <f>'Raw Data'!G32/1000000</f>
        <v>-6.1870000000000003</v>
      </c>
      <c r="I31" s="6">
        <f>'Raw Data'!H32/1000000</f>
        <v>-5.8940000000000001</v>
      </c>
      <c r="J31" s="6">
        <f>'Raw Data'!I32/1000000</f>
        <v>-9.2249999999999996</v>
      </c>
      <c r="K31" s="6">
        <f>'Raw Data'!J32/1000000</f>
        <v>-6.3789999999999996</v>
      </c>
      <c r="L31" s="6">
        <f>'Raw Data'!K32/1000000</f>
        <v>-11.537000000000001</v>
      </c>
    </row>
    <row r="32" spans="2:12" x14ac:dyDescent="0.3">
      <c r="B32" s="52" t="str">
        <f>'Raw Data'!A33</f>
        <v>IncomeBeforeTaxes</v>
      </c>
      <c r="C32" s="6">
        <f>'Raw Data'!B33/1000000</f>
        <v>51.307000000000002</v>
      </c>
      <c r="D32" s="6">
        <f>'Raw Data'!C33/1000000</f>
        <v>111.089</v>
      </c>
      <c r="E32" s="6">
        <f>'Raw Data'!D33/1000000</f>
        <v>129.143</v>
      </c>
      <c r="F32" s="6">
        <f>'Raw Data'!E33/1000000</f>
        <v>133.97399999999999</v>
      </c>
      <c r="G32" s="6">
        <f>'Raw Data'!F33/1000000</f>
        <v>156.44999999999999</v>
      </c>
      <c r="H32" s="6">
        <f>'Raw Data'!G33/1000000</f>
        <v>138.54400000000001</v>
      </c>
      <c r="I32" s="6">
        <f>'Raw Data'!H33/1000000</f>
        <v>159.352</v>
      </c>
      <c r="J32" s="6">
        <f>'Raw Data'!I33/1000000</f>
        <v>191.768</v>
      </c>
      <c r="K32" s="6">
        <f>'Raw Data'!J33/1000000</f>
        <v>146.46600000000001</v>
      </c>
      <c r="L32" s="6">
        <f>'Raw Data'!K33/1000000</f>
        <v>107.411</v>
      </c>
    </row>
    <row r="33" spans="2:12" x14ac:dyDescent="0.3">
      <c r="B33" s="52" t="str">
        <f>'Raw Data'!A34</f>
        <v>IncomeTaxes</v>
      </c>
      <c r="C33" s="6">
        <f>'Raw Data'!B34/1000000</f>
        <v>8.4740000000000002</v>
      </c>
      <c r="D33" s="6">
        <f>'Raw Data'!C34/1000000</f>
        <v>29.376000000000001</v>
      </c>
      <c r="E33" s="6">
        <f>'Raw Data'!D34/1000000</f>
        <v>33.423000000000002</v>
      </c>
      <c r="F33" s="6">
        <f>'Raw Data'!E34/1000000</f>
        <v>35.551000000000002</v>
      </c>
      <c r="G33" s="6">
        <f>'Raw Data'!F34/1000000</f>
        <v>42.094000000000001</v>
      </c>
      <c r="H33" s="6">
        <f>'Raw Data'!G34/1000000</f>
        <v>37.268000000000001</v>
      </c>
      <c r="I33" s="6">
        <f>'Raw Data'!H34/1000000</f>
        <v>42.829000000000001</v>
      </c>
      <c r="J33" s="6">
        <f>'Raw Data'!I34/1000000</f>
        <v>52.274000000000001</v>
      </c>
      <c r="K33" s="6">
        <f>'Raw Data'!J34/1000000</f>
        <v>-10.926</v>
      </c>
      <c r="L33" s="6">
        <f>'Raw Data'!K34/1000000</f>
        <v>8.3759999999999994</v>
      </c>
    </row>
    <row r="34" spans="2:12" x14ac:dyDescent="0.3">
      <c r="B34" s="52" t="str">
        <f>'Raw Data'!A35</f>
        <v>IncomeAfterTaxes</v>
      </c>
      <c r="C34" s="6">
        <f>'Raw Data'!B35/1000000</f>
        <v>42.832999999999998</v>
      </c>
      <c r="D34" s="6">
        <f>'Raw Data'!C35/1000000</f>
        <v>81.712999999999994</v>
      </c>
      <c r="E34" s="6">
        <f>'Raw Data'!D35/1000000</f>
        <v>95.72</v>
      </c>
      <c r="F34" s="6">
        <f>'Raw Data'!E35/1000000</f>
        <v>98.423000000000002</v>
      </c>
      <c r="G34" s="6">
        <f>'Raw Data'!F35/1000000</f>
        <v>114.35599999999999</v>
      </c>
      <c r="H34" s="6">
        <f>'Raw Data'!G35/1000000</f>
        <v>101.276</v>
      </c>
      <c r="I34" s="6">
        <f>'Raw Data'!H35/1000000</f>
        <v>116.523</v>
      </c>
      <c r="J34" s="6">
        <f>'Raw Data'!I35/1000000</f>
        <v>139.494</v>
      </c>
      <c r="K34" s="6">
        <f>'Raw Data'!J35/1000000</f>
        <v>157.392</v>
      </c>
      <c r="L34" s="6">
        <f>'Raw Data'!K35/1000000</f>
        <v>99.034999999999997</v>
      </c>
    </row>
    <row r="35" spans="2:12" x14ac:dyDescent="0.3">
      <c r="B35" s="52" t="str">
        <f>'Raw Data'!A36</f>
        <v>NoncontrollingInterest</v>
      </c>
      <c r="C35" s="6">
        <f>'Raw Data'!B36/1000000</f>
        <v>0</v>
      </c>
      <c r="D35" s="6">
        <f>'Raw Data'!C36/1000000</f>
        <v>0</v>
      </c>
      <c r="E35" s="6">
        <f>'Raw Data'!D36/1000000</f>
        <v>0</v>
      </c>
      <c r="F35" s="6">
        <f>'Raw Data'!E36/1000000</f>
        <v>0</v>
      </c>
      <c r="G35" s="6">
        <f>'Raw Data'!F36/1000000</f>
        <v>0</v>
      </c>
      <c r="H35" s="6">
        <f>'Raw Data'!G36/1000000</f>
        <v>0</v>
      </c>
      <c r="I35" s="6">
        <f>'Raw Data'!H36/1000000</f>
        <v>0</v>
      </c>
      <c r="J35" s="6">
        <f>'Raw Data'!I36/1000000</f>
        <v>0</v>
      </c>
      <c r="K35" s="6">
        <f>'Raw Data'!J36/1000000</f>
        <v>0</v>
      </c>
      <c r="L35" s="6">
        <f>'Raw Data'!K36/1000000</f>
        <v>0</v>
      </c>
    </row>
    <row r="36" spans="2:12" x14ac:dyDescent="0.3">
      <c r="B36" s="52" t="str">
        <f>'Raw Data'!A37</f>
        <v>EquityEarnings</v>
      </c>
      <c r="C36" s="6">
        <f>'Raw Data'!B37/1000000</f>
        <v>0</v>
      </c>
      <c r="D36" s="6">
        <f>'Raw Data'!C37/1000000</f>
        <v>0</v>
      </c>
      <c r="E36" s="6">
        <f>'Raw Data'!D37/1000000</f>
        <v>0</v>
      </c>
      <c r="F36" s="6">
        <f>'Raw Data'!E37/1000000</f>
        <v>0</v>
      </c>
      <c r="G36" s="6">
        <f>'Raw Data'!F37/1000000</f>
        <v>0</v>
      </c>
      <c r="H36" s="6">
        <f>'Raw Data'!G37/1000000</f>
        <v>0</v>
      </c>
      <c r="I36" s="6">
        <f>'Raw Data'!H37/1000000</f>
        <v>0</v>
      </c>
      <c r="J36" s="6">
        <f>'Raw Data'!I37/1000000</f>
        <v>0</v>
      </c>
      <c r="K36" s="6">
        <f>'Raw Data'!J37/1000000</f>
        <v>0</v>
      </c>
      <c r="L36" s="6">
        <f>'Raw Data'!K37/1000000</f>
        <v>0</v>
      </c>
    </row>
    <row r="37" spans="2:12" x14ac:dyDescent="0.3">
      <c r="B37" s="52" t="str">
        <f>'Raw Data'!A38</f>
        <v>MinorityInterestEquityEarnings</v>
      </c>
      <c r="C37" s="6">
        <f>'Raw Data'!B38/1000000</f>
        <v>0</v>
      </c>
      <c r="D37" s="6">
        <f>'Raw Data'!C38/1000000</f>
        <v>0</v>
      </c>
      <c r="E37" s="6">
        <f>'Raw Data'!D38/1000000</f>
        <v>0</v>
      </c>
      <c r="F37" s="6">
        <f>'Raw Data'!E38/1000000</f>
        <v>0</v>
      </c>
      <c r="G37" s="6">
        <f>'Raw Data'!F38/1000000</f>
        <v>0</v>
      </c>
      <c r="H37" s="6">
        <f>'Raw Data'!G38/1000000</f>
        <v>0</v>
      </c>
      <c r="I37" s="6">
        <f>'Raw Data'!H38/1000000</f>
        <v>0</v>
      </c>
      <c r="J37" s="6">
        <f>'Raw Data'!I38/1000000</f>
        <v>0</v>
      </c>
      <c r="K37" s="6">
        <f>'Raw Data'!J38/1000000</f>
        <v>0</v>
      </c>
      <c r="L37" s="6">
        <f>'Raw Data'!K38/1000000</f>
        <v>0</v>
      </c>
    </row>
    <row r="38" spans="2:12" x14ac:dyDescent="0.3">
      <c r="B38" s="52" t="str">
        <f>'Raw Data'!A39</f>
        <v>IncomebeforeExtraordinaryItems</v>
      </c>
      <c r="C38" s="6">
        <f>'Raw Data'!B39/1000000</f>
        <v>42.832999999999998</v>
      </c>
      <c r="D38" s="6">
        <f>'Raw Data'!C39/1000000</f>
        <v>81.712999999999994</v>
      </c>
      <c r="E38" s="6">
        <f>'Raw Data'!D39/1000000</f>
        <v>95.72</v>
      </c>
      <c r="F38" s="6">
        <f>'Raw Data'!E39/1000000</f>
        <v>98.423000000000002</v>
      </c>
      <c r="G38" s="6">
        <f>'Raw Data'!F39/1000000</f>
        <v>114.35599999999999</v>
      </c>
      <c r="H38" s="6">
        <f>'Raw Data'!G39/1000000</f>
        <v>101.276</v>
      </c>
      <c r="I38" s="6">
        <f>'Raw Data'!H39/1000000</f>
        <v>116.523</v>
      </c>
      <c r="J38" s="6">
        <f>'Raw Data'!I39/1000000</f>
        <v>139.494</v>
      </c>
      <c r="K38" s="6">
        <f>'Raw Data'!J39/1000000</f>
        <v>157.392</v>
      </c>
      <c r="L38" s="6">
        <f>'Raw Data'!K39/1000000</f>
        <v>99.034999999999997</v>
      </c>
    </row>
    <row r="39" spans="2:12" x14ac:dyDescent="0.3">
      <c r="B39" s="52" t="str">
        <f>'Raw Data'!A40</f>
        <v>ExtraordinaryItems</v>
      </c>
      <c r="C39" s="6">
        <f>'Raw Data'!B40/1000000</f>
        <v>0</v>
      </c>
      <c r="D39" s="6">
        <f>'Raw Data'!C40/1000000</f>
        <v>0</v>
      </c>
      <c r="E39" s="6">
        <f>'Raw Data'!D40/1000000</f>
        <v>0</v>
      </c>
      <c r="F39" s="6">
        <f>'Raw Data'!E40/1000000</f>
        <v>0</v>
      </c>
      <c r="G39" s="6">
        <f>'Raw Data'!F40/1000000</f>
        <v>0</v>
      </c>
      <c r="H39" s="6">
        <f>'Raw Data'!G40/1000000</f>
        <v>0</v>
      </c>
      <c r="I39" s="6">
        <f>'Raw Data'!H40/1000000</f>
        <v>0</v>
      </c>
      <c r="J39" s="6">
        <f>'Raw Data'!I40/1000000</f>
        <v>0</v>
      </c>
      <c r="K39" s="6">
        <f>'Raw Data'!J40/1000000</f>
        <v>0</v>
      </c>
      <c r="L39" s="6">
        <f>'Raw Data'!K40/1000000</f>
        <v>0</v>
      </c>
    </row>
    <row r="40" spans="2:12" x14ac:dyDescent="0.3">
      <c r="B40" s="52" t="str">
        <f>'Raw Data'!A41</f>
        <v>AccountingChange</v>
      </c>
      <c r="C40" s="6">
        <f>'Raw Data'!B41/1000000</f>
        <v>0</v>
      </c>
      <c r="D40" s="6">
        <f>'Raw Data'!C41/1000000</f>
        <v>0</v>
      </c>
      <c r="E40" s="6">
        <f>'Raw Data'!D41/1000000</f>
        <v>0</v>
      </c>
      <c r="F40" s="6">
        <f>'Raw Data'!E41/1000000</f>
        <v>0</v>
      </c>
      <c r="G40" s="6">
        <f>'Raw Data'!F41/1000000</f>
        <v>0</v>
      </c>
      <c r="H40" s="6">
        <f>'Raw Data'!G41/1000000</f>
        <v>0</v>
      </c>
      <c r="I40" s="6">
        <f>'Raw Data'!H41/1000000</f>
        <v>0</v>
      </c>
      <c r="J40" s="6">
        <f>'Raw Data'!I41/1000000</f>
        <v>0</v>
      </c>
      <c r="K40" s="6">
        <f>'Raw Data'!J41/1000000</f>
        <v>0</v>
      </c>
      <c r="L40" s="6">
        <f>'Raw Data'!K41/1000000</f>
        <v>0</v>
      </c>
    </row>
    <row r="41" spans="2:12" x14ac:dyDescent="0.3">
      <c r="B41" s="52" t="str">
        <f>'Raw Data'!A42</f>
        <v>NetIncomefromContinuingOperationsApplicabletoCommon</v>
      </c>
      <c r="C41" s="6">
        <f>'Raw Data'!B42/1000000</f>
        <v>42.832999999999998</v>
      </c>
      <c r="D41" s="6">
        <f>'Raw Data'!C42/1000000</f>
        <v>81.712999999999994</v>
      </c>
      <c r="E41" s="6">
        <f>'Raw Data'!D42/1000000</f>
        <v>95.72</v>
      </c>
      <c r="F41" s="6">
        <f>'Raw Data'!E42/1000000</f>
        <v>98.423000000000002</v>
      </c>
      <c r="G41" s="6">
        <f>'Raw Data'!F42/1000000</f>
        <v>114.35599999999999</v>
      </c>
      <c r="H41" s="6">
        <f>'Raw Data'!G42/1000000</f>
        <v>101.276</v>
      </c>
      <c r="I41" s="6">
        <f>'Raw Data'!H42/1000000</f>
        <v>116.523</v>
      </c>
      <c r="J41" s="6">
        <f>'Raw Data'!I42/1000000</f>
        <v>139.494</v>
      </c>
      <c r="K41" s="6">
        <f>'Raw Data'!J42/1000000</f>
        <v>157.392</v>
      </c>
      <c r="L41" s="6">
        <f>'Raw Data'!K42/1000000</f>
        <v>99.034999999999997</v>
      </c>
    </row>
    <row r="42" spans="2:12" x14ac:dyDescent="0.3">
      <c r="B42" s="52" t="str">
        <f>'Raw Data'!A43</f>
        <v>DiscontinuedOperations</v>
      </c>
      <c r="C42" s="6">
        <f>'Raw Data'!B43/1000000</f>
        <v>0</v>
      </c>
      <c r="D42" s="6">
        <f>'Raw Data'!C43/1000000</f>
        <v>0</v>
      </c>
      <c r="E42" s="6">
        <f>'Raw Data'!D43/1000000</f>
        <v>0</v>
      </c>
      <c r="F42" s="6">
        <f>'Raw Data'!E43/1000000</f>
        <v>0</v>
      </c>
      <c r="G42" s="6">
        <f>'Raw Data'!F43/1000000</f>
        <v>0</v>
      </c>
      <c r="H42" s="6">
        <f>'Raw Data'!G43/1000000</f>
        <v>0</v>
      </c>
      <c r="I42" s="6">
        <f>'Raw Data'!H43/1000000</f>
        <v>0</v>
      </c>
      <c r="J42" s="6">
        <f>'Raw Data'!I43/1000000</f>
        <v>0</v>
      </c>
      <c r="K42" s="6">
        <f>'Raw Data'!J43/1000000</f>
        <v>0</v>
      </c>
      <c r="L42" s="6">
        <f>'Raw Data'!K43/1000000</f>
        <v>0</v>
      </c>
    </row>
    <row r="43" spans="2:12" x14ac:dyDescent="0.3">
      <c r="B43" s="52" t="str">
        <f>'Raw Data'!A44</f>
        <v>NetIncomeApplicabletoCommon</v>
      </c>
      <c r="C43" s="6">
        <f>'Raw Data'!B44/1000000</f>
        <v>42.832999999999998</v>
      </c>
      <c r="D43" s="6">
        <f>'Raw Data'!C44/1000000</f>
        <v>81.712999999999994</v>
      </c>
      <c r="E43" s="6">
        <f>'Raw Data'!D44/1000000</f>
        <v>95.72</v>
      </c>
      <c r="F43" s="6">
        <f>'Raw Data'!E44/1000000</f>
        <v>98.423000000000002</v>
      </c>
      <c r="G43" s="6">
        <f>'Raw Data'!F44/1000000</f>
        <v>114.35599999999999</v>
      </c>
      <c r="H43" s="6">
        <f>'Raw Data'!G44/1000000</f>
        <v>101.276</v>
      </c>
      <c r="I43" s="6">
        <f>'Raw Data'!H44/1000000</f>
        <v>116.523</v>
      </c>
      <c r="J43" s="6">
        <f>'Raw Data'!I44/1000000</f>
        <v>139.494</v>
      </c>
      <c r="K43" s="6">
        <f>'Raw Data'!J44/1000000</f>
        <v>157.392</v>
      </c>
      <c r="L43" s="6">
        <f>'Raw Data'!K44/1000000</f>
        <v>99.034999999999997</v>
      </c>
    </row>
    <row r="44" spans="2:12" x14ac:dyDescent="0.3">
      <c r="B44" s="52" t="str">
        <f>'Raw Data'!A45</f>
        <v>PreferredDividends</v>
      </c>
      <c r="C44" s="6">
        <f>'Raw Data'!B45/1000000</f>
        <v>0</v>
      </c>
      <c r="D44" s="6">
        <f>'Raw Data'!C45/1000000</f>
        <v>0</v>
      </c>
      <c r="E44" s="6">
        <f>'Raw Data'!D45/1000000</f>
        <v>0</v>
      </c>
      <c r="F44" s="6">
        <f>'Raw Data'!E45/1000000</f>
        <v>0</v>
      </c>
      <c r="G44" s="6">
        <f>'Raw Data'!F45/1000000</f>
        <v>0</v>
      </c>
      <c r="H44" s="6">
        <f>'Raw Data'!G45/1000000</f>
        <v>0</v>
      </c>
      <c r="I44" s="6">
        <f>'Raw Data'!H45/1000000</f>
        <v>0</v>
      </c>
      <c r="J44" s="6">
        <f>'Raw Data'!I45/1000000</f>
        <v>0</v>
      </c>
      <c r="K44" s="6">
        <f>'Raw Data'!J45/1000000</f>
        <v>0</v>
      </c>
      <c r="L44" s="6">
        <f>'Raw Data'!K45/1000000</f>
        <v>0</v>
      </c>
    </row>
    <row r="45" spans="2:12" x14ac:dyDescent="0.3">
      <c r="B45" s="52" t="str">
        <f>'Raw Data'!A46</f>
        <v>NetIncome</v>
      </c>
      <c r="C45" s="6">
        <f>'Raw Data'!B46/1000000</f>
        <v>42.832999999999998</v>
      </c>
      <c r="D45" s="6">
        <f>'Raw Data'!C46/1000000</f>
        <v>81.712999999999994</v>
      </c>
      <c r="E45" s="6">
        <f>'Raw Data'!D46/1000000</f>
        <v>95.72</v>
      </c>
      <c r="F45" s="6">
        <f>'Raw Data'!E46/1000000</f>
        <v>98.423000000000002</v>
      </c>
      <c r="G45" s="6">
        <f>'Raw Data'!F46/1000000</f>
        <v>114.35599999999999</v>
      </c>
      <c r="H45" s="6">
        <f>'Raw Data'!G46/1000000</f>
        <v>101.276</v>
      </c>
      <c r="I45" s="6">
        <f>'Raw Data'!H46/1000000</f>
        <v>116.523</v>
      </c>
      <c r="J45" s="6">
        <f>'Raw Data'!I46/1000000</f>
        <v>139.494</v>
      </c>
      <c r="K45" s="6">
        <f>'Raw Data'!J46/1000000</f>
        <v>157.392</v>
      </c>
      <c r="L45" s="6">
        <f>'Raw Data'!K46/1000000</f>
        <v>99.034999999999997</v>
      </c>
    </row>
    <row r="46" spans="2:12" x14ac:dyDescent="0.3">
      <c r="B46" s="52" t="str">
        <f>'Raw Data'!A47</f>
        <v>EPSBasic</v>
      </c>
      <c r="C46" s="43">
        <f>'Raw Data'!B47</f>
        <v>0.72</v>
      </c>
      <c r="D46" s="43">
        <f>'Raw Data'!C47</f>
        <v>1.39</v>
      </c>
      <c r="E46" s="43">
        <f>'Raw Data'!D47</f>
        <v>1.7</v>
      </c>
      <c r="F46" s="43">
        <f>'Raw Data'!E47</f>
        <v>1.85</v>
      </c>
      <c r="G46" s="43">
        <f>'Raw Data'!F47</f>
        <v>2.19</v>
      </c>
      <c r="H46" s="43">
        <f>'Raw Data'!G47</f>
        <v>2.04</v>
      </c>
      <c r="I46" s="43">
        <f>'Raw Data'!H47</f>
        <v>2.39</v>
      </c>
      <c r="J46" s="43">
        <f>'Raw Data'!I47</f>
        <v>2.91</v>
      </c>
      <c r="K46" s="43">
        <f>'Raw Data'!J47</f>
        <v>3.35</v>
      </c>
      <c r="L46" s="43">
        <f>'Raw Data'!K47</f>
        <v>2.19</v>
      </c>
    </row>
    <row r="47" spans="2:12" x14ac:dyDescent="0.3">
      <c r="B47" s="52" t="str">
        <f>'Raw Data'!A48</f>
        <v>EPSDiluted</v>
      </c>
      <c r="C47" s="43">
        <f>'Raw Data'!B48</f>
        <v>0.71</v>
      </c>
      <c r="D47" s="43">
        <f>'Raw Data'!C48</f>
        <v>1.35</v>
      </c>
      <c r="E47" s="43">
        <f>'Raw Data'!D48</f>
        <v>1.64</v>
      </c>
      <c r="F47" s="43">
        <f>'Raw Data'!E48</f>
        <v>1.78</v>
      </c>
      <c r="G47" s="43">
        <f>'Raw Data'!F48</f>
        <v>2.1</v>
      </c>
      <c r="H47" s="43">
        <f>'Raw Data'!G48</f>
        <v>1.96</v>
      </c>
      <c r="I47" s="43">
        <f>'Raw Data'!H48</f>
        <v>2.2999999999999998</v>
      </c>
      <c r="J47" s="43">
        <f>'Raw Data'!I48</f>
        <v>2.83</v>
      </c>
      <c r="K47" s="43">
        <f>'Raw Data'!J48</f>
        <v>3.27</v>
      </c>
      <c r="L47" s="43">
        <f>'Raw Data'!K48</f>
        <v>2.14</v>
      </c>
    </row>
    <row r="49" spans="2:12" x14ac:dyDescent="0.3">
      <c r="B49" s="52" t="s">
        <v>320</v>
      </c>
    </row>
    <row r="50" spans="2:12" x14ac:dyDescent="0.3">
      <c r="B50" s="52" t="s">
        <v>321</v>
      </c>
      <c r="D50" s="19">
        <f t="shared" ref="D50:L50" si="0">D6/C6-1</f>
        <v>3.5819777530867292E-2</v>
      </c>
      <c r="E50" s="19">
        <f t="shared" si="0"/>
        <v>5.9189926021631978E-2</v>
      </c>
      <c r="F50" s="19">
        <f t="shared" si="0"/>
        <v>2.924004223884058E-2</v>
      </c>
      <c r="G50" s="19">
        <f t="shared" si="0"/>
        <v>3.8083113646803834E-2</v>
      </c>
      <c r="H50" s="19">
        <f t="shared" si="0"/>
        <v>5.2565884414055963E-2</v>
      </c>
      <c r="I50" s="19">
        <f t="shared" si="0"/>
        <v>6.2725637248156385E-2</v>
      </c>
      <c r="J50" s="19">
        <f t="shared" si="0"/>
        <v>8.3361539439277044E-2</v>
      </c>
      <c r="K50" s="19">
        <f t="shared" si="0"/>
        <v>-6.6866779246471664E-3</v>
      </c>
      <c r="L50" s="19">
        <f t="shared" si="0"/>
        <v>3.1775685223901728E-2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Earning Model Quarterly</vt:lpstr>
      <vt:lpstr>Raw Data</vt:lpstr>
      <vt:lpstr>Stock Price </vt:lpstr>
      <vt:lpstr>Share-Repurchased</vt:lpstr>
      <vt:lpstr>Q32019 Guideline </vt:lpstr>
      <vt:lpstr>Earning ModelingAnn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fadya</dc:creator>
  <cp:lastModifiedBy>fadya</cp:lastModifiedBy>
  <dcterms:created xsi:type="dcterms:W3CDTF">2019-12-24T02:46:13Z</dcterms:created>
  <dcterms:modified xsi:type="dcterms:W3CDTF">2020-01-07T03:40:13Z</dcterms:modified>
</cp:coreProperties>
</file>